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veic.sharepoint.com/sites/EnergyServicesDivision/Projects/Multi TRMs/IL TRM/2026 TRM Administration/Trackers/"/>
    </mc:Choice>
  </mc:AlternateContent>
  <xr:revisionPtr revIDLastSave="18" documentId="8_{84390D27-99E8-4839-AD4B-D1919DF0062F}" xr6:coauthVersionLast="47" xr6:coauthVersionMax="47" xr10:uidLastSave="{1DECBAE9-3E8A-4380-AF0D-89AF5F71A4C7}"/>
  <bookViews>
    <workbookView xWindow="-108" yWindow="-108" windowWidth="23256" windowHeight="12456" xr2:uid="{F399B330-234E-42F1-93FC-B6B34E7D7564}"/>
  </bookViews>
  <sheets>
    <sheet name="Tracker" sheetId="2" r:id="rId1"/>
    <sheet name="2026 Reliability Review" sheetId="3" r:id="rId2"/>
  </sheets>
  <definedNames>
    <definedName name="_xlnm._FilterDatabase" localSheetId="1" hidden="1">'2026 Reliability Review'!$A$1:$H$66</definedName>
    <definedName name="_xlnm._FilterDatabase" localSheetId="0" hidden="1">Tracker!$A$4:$S$96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 i="2" l="1"/>
  <c r="H6" i="2" l="1"/>
  <c r="H60" i="2"/>
  <c r="H43" i="2"/>
  <c r="E102" i="2"/>
  <c r="E106" i="2" s="1"/>
  <c r="E101" i="2"/>
  <c r="E105" i="2" s="1"/>
  <c r="F71" i="3"/>
  <c r="F72" i="3"/>
  <c r="F70" i="3"/>
  <c r="F73" i="3" s="1"/>
  <c r="E107" i="2" l="1"/>
  <c r="E103" i="2"/>
  <c r="H53" i="2"/>
  <c r="H26" i="2"/>
  <c r="H13" i="2"/>
  <c r="H88" i="2"/>
  <c r="H7" i="2"/>
  <c r="H19" i="2"/>
  <c r="H96" i="2"/>
  <c r="H95" i="2"/>
  <c r="H94" i="2"/>
  <c r="H93" i="2"/>
  <c r="H92" i="2"/>
  <c r="H91" i="2"/>
  <c r="H90" i="2"/>
  <c r="H89" i="2"/>
  <c r="H87" i="2"/>
  <c r="H86" i="2"/>
  <c r="H85" i="2"/>
  <c r="H84" i="2"/>
  <c r="H83" i="2"/>
  <c r="H82" i="2"/>
  <c r="H81" i="2"/>
  <c r="H80" i="2"/>
  <c r="H79" i="2"/>
  <c r="H78" i="2"/>
  <c r="H77" i="2"/>
  <c r="H76" i="2"/>
  <c r="H72" i="2"/>
  <c r="H71" i="2"/>
  <c r="H70" i="2"/>
  <c r="H68" i="2"/>
  <c r="H67" i="2"/>
  <c r="H66" i="2"/>
  <c r="H63" i="2"/>
  <c r="H62" i="2"/>
  <c r="H61" i="2"/>
  <c r="H58" i="2"/>
  <c r="H57" i="2"/>
  <c r="H56" i="2"/>
  <c r="H55" i="2"/>
  <c r="H54" i="2"/>
  <c r="H52" i="2"/>
  <c r="H51" i="2"/>
  <c r="H50" i="2"/>
  <c r="H49" i="2"/>
  <c r="H46" i="2"/>
  <c r="H42" i="2"/>
  <c r="H41" i="2"/>
  <c r="H36" i="2"/>
  <c r="H34" i="2"/>
  <c r="H33" i="2"/>
  <c r="H32" i="2"/>
  <c r="H30" i="2"/>
  <c r="H28" i="2"/>
  <c r="H25" i="2"/>
  <c r="H22" i="2"/>
  <c r="H21" i="2"/>
  <c r="H20" i="2"/>
  <c r="H18" i="2"/>
  <c r="H16" i="2"/>
  <c r="H15" i="2"/>
  <c r="H12" i="2"/>
  <c r="H11" i="2"/>
  <c r="H10" i="2"/>
  <c r="H9" i="2"/>
  <c r="H8" i="2"/>
</calcChain>
</file>

<file path=xl/sharedStrings.xml><?xml version="1.0" encoding="utf-8"?>
<sst xmlns="http://schemas.openxmlformats.org/spreadsheetml/2006/main" count="1183" uniqueCount="429">
  <si>
    <t>Request Summary</t>
  </si>
  <si>
    <t>Requester Name</t>
  </si>
  <si>
    <t>Requester Company</t>
  </si>
  <si>
    <t>Status</t>
  </si>
  <si>
    <t>ENERGY STAR Ceiling Fan - C&amp;I</t>
  </si>
  <si>
    <t>Wade Morehead</t>
  </si>
  <si>
    <t>Morehead Energy on behalf of Ameren IL</t>
  </si>
  <si>
    <t>4.4  C&amp;I HVAC End Use</t>
  </si>
  <si>
    <t>Solar Water Heating - C&amp;I</t>
  </si>
  <si>
    <t>4.3  C&amp;I Hot Water</t>
  </si>
  <si>
    <t>Solar Water Heating - RES</t>
  </si>
  <si>
    <t>Air to Water Heat Pump - RES</t>
  </si>
  <si>
    <t>5.3  RES HVAC End Use</t>
  </si>
  <si>
    <t>Air to Water Heat Pump - C&amp;I</t>
  </si>
  <si>
    <t>Clarification on Thermal Regain Factor in C&amp;I Pipe Insulation measure</t>
  </si>
  <si>
    <t>Seth Craigo-Snell</t>
  </si>
  <si>
    <t>SCS ANALYTICS in support of Peoples / North Shore Gas</t>
  </si>
  <si>
    <t>4.4.14  C&amp;I Pipe Insulation</t>
  </si>
  <si>
    <t>Efficient Genset Heaters</t>
  </si>
  <si>
    <t>Will Wilson</t>
  </si>
  <si>
    <t>Leidos on behalf of Ameren Illinois</t>
  </si>
  <si>
    <t>4.8 Miscellaneous End Use</t>
  </si>
  <si>
    <t>Update Lifetime for Air Purifiers</t>
  </si>
  <si>
    <t>SCS ANALYTICS in support of Ameren Illinois</t>
  </si>
  <si>
    <t>5.1.1  RES ENERGY STAR Air Purifier/Cleaner</t>
  </si>
  <si>
    <t>Clerical correction - 4.9.15 ENERGY STAR Low Wattage Uninterruptible Power Supply</t>
  </si>
  <si>
    <t>Kevin Ketchman</t>
  </si>
  <si>
    <t>Opinion Dynamics</t>
  </si>
  <si>
    <t>4 C&amp;I  Commercial and Industrial Measures</t>
  </si>
  <si>
    <t>New Construction Deemed Therm Savings by Capacity Range</t>
  </si>
  <si>
    <t>4.4.39 High Temperature Heating and Ventilation (HTHV) Direct Fired Heater</t>
  </si>
  <si>
    <t>Res Heat Pump Clothes Dryer - 5.1.10 - CE clarification</t>
  </si>
  <si>
    <t>Zach Ross</t>
  </si>
  <si>
    <t>5.1.10 ENERGY STAR Clothes Dryers</t>
  </si>
  <si>
    <t>Res Combi Boiler 5.3.17</t>
  </si>
  <si>
    <t>Brooke Bakish</t>
  </si>
  <si>
    <t>5.3.17 Gas High Efficiency Combination Boiler</t>
  </si>
  <si>
    <t>ASHP/DHPS - Supplemental/Central and Partial/Full Displacement</t>
  </si>
  <si>
    <t>Jessica Raker</t>
  </si>
  <si>
    <t>5.3.1  RES Air Source Heat Pump</t>
  </si>
  <si>
    <t>ASHP/DHPS - Separate to Individual Measures</t>
  </si>
  <si>
    <t>Jessica and Alex</t>
  </si>
  <si>
    <t>Food Service - Electric Oven Preheat Rate - 4.2.5</t>
  </si>
  <si>
    <t>Jonathan Ricketts</t>
  </si>
  <si>
    <t>4.2.5  C&amp;I ENERGY STAR Convection Oven</t>
  </si>
  <si>
    <t>Update Lifetime for C&amp;I Wall Insulation</t>
  </si>
  <si>
    <t>Nida Khan</t>
  </si>
  <si>
    <t>Noor Strategies supporting Ameren Illinois</t>
  </si>
  <si>
    <t>Update lifetime for C&amp;I Roof Insulation</t>
  </si>
  <si>
    <t>Thermal Regain Factors in Duct Insulation and Sealing measure</t>
  </si>
  <si>
    <t>5.3.4  RES Duct Insulation and Sealing</t>
  </si>
  <si>
    <t>Deem Percentage of Basements Conditioned/Semi-Conditioned</t>
  </si>
  <si>
    <t>Jason Fegley</t>
  </si>
  <si>
    <t>Leidos on behalf Ameren IL</t>
  </si>
  <si>
    <t>5.6.2  RES Basement Sidewall Insulation</t>
  </si>
  <si>
    <t xml:space="preserve">ESF Update for VSD on Chilled Water Pump </t>
  </si>
  <si>
    <t>Kanchan Swaroop</t>
  </si>
  <si>
    <t>Resource Innovations</t>
  </si>
  <si>
    <t>4.4.17  C&amp;I Variable Speed Drives for HVAC</t>
  </si>
  <si>
    <t>New Measure for Chiller Tune-up</t>
  </si>
  <si>
    <t>New Measure for Dedicated Outdoor Air Systems (DOAS)</t>
  </si>
  <si>
    <t>Update Measure Life for Commercial Lighting</t>
  </si>
  <si>
    <t>Zach Obert</t>
  </si>
  <si>
    <t>Franklin Energy</t>
  </si>
  <si>
    <t>4.5.4  C&amp;I LED Bulbs and Fixtures</t>
  </si>
  <si>
    <t>Update Measure Life for LED Exit Signs</t>
  </si>
  <si>
    <t>4.5.5  C&amp;I Commercial LED Exit Signs</t>
  </si>
  <si>
    <t>Update Measure Life for Residential Ceiling/Attic Insulation</t>
  </si>
  <si>
    <t>5.6.5 Ceiling/Attic Insulation</t>
  </si>
  <si>
    <t>Update Measure Life for Commercial Gas Heat Pumps</t>
  </si>
  <si>
    <t>Zach Obert / Humberto Gutierrez</t>
  </si>
  <si>
    <t>4.4.55 Commercial Gas Heat Pump</t>
  </si>
  <si>
    <t>New Measure for building automation systems for public schools</t>
  </si>
  <si>
    <t>Humberto Gutierrez</t>
  </si>
  <si>
    <t>New Measure for ECM Circulator Pumps for DHW</t>
  </si>
  <si>
    <t>Update of Lifetimes for Residential HVAC measures</t>
  </si>
  <si>
    <t>Building Type Clarification for Lighting Hours</t>
  </si>
  <si>
    <t>4.5  C&amp;I Lighting End Use</t>
  </si>
  <si>
    <t>ENERGY STAR Update for Room/Window AC</t>
  </si>
  <si>
    <t>5.1.7 ENERGY STAR Room Air Conditioner</t>
  </si>
  <si>
    <t>Furnace Blower Motor Savings Question</t>
  </si>
  <si>
    <t>5.3.5  RES Furnace Blower Motor</t>
  </si>
  <si>
    <t>Commercial water heater question regarding IECC 2004 code</t>
  </si>
  <si>
    <t>4.3.1  C&amp;I Storage Water Heater</t>
  </si>
  <si>
    <t>Modify Steam Trap Calc for Hv Input</t>
  </si>
  <si>
    <t>4.4.16  C&amp;I Steam Trap Replacement or Repair</t>
  </si>
  <si>
    <t>Expand Boiler Chemical Descaling to Include Tube Replacement</t>
  </si>
  <si>
    <t>4.4.49 Boiler Chemical Descaling</t>
  </si>
  <si>
    <t>Remove "Provisional" designation for thermostatic radiator valves</t>
  </si>
  <si>
    <t>5.3.19 Thermostatic Radiator Valves – Provisional Measure</t>
  </si>
  <si>
    <t>Alternative Form Factor Heat Pumps (AFFHPs)</t>
  </si>
  <si>
    <t>Bobbi Fey</t>
  </si>
  <si>
    <t>ICF</t>
  </si>
  <si>
    <t>Air filter furnace</t>
  </si>
  <si>
    <t>5.3.18 Furnace Filter Alarm – Provisional Measure</t>
  </si>
  <si>
    <t>Water Flow Regulator</t>
  </si>
  <si>
    <t>Update of Solar Water Heating measure: include fossil fuel savings &amp; revised incremental cost</t>
  </si>
  <si>
    <t>Room AC Cover</t>
  </si>
  <si>
    <t>Room air conditioner</t>
  </si>
  <si>
    <t>5.5.13 EISA Exempt Direct Install Lighting measures - EUL Clarification</t>
  </si>
  <si>
    <t>Ridhi Kalra</t>
  </si>
  <si>
    <t>Guidehouse</t>
  </si>
  <si>
    <t>5.5.9 LED Fixtures</t>
  </si>
  <si>
    <t>Air Leakage Sealing - Update to ISRs for Caulking and Spray Foam</t>
  </si>
  <si>
    <t>Amy Buege &amp; Ethan Barquest</t>
  </si>
  <si>
    <t>Verdant</t>
  </si>
  <si>
    <t>5.6.1  RES Air Sealing</t>
  </si>
  <si>
    <t>Evaluation and changes to inputs for Section 5.3.4 Methodology 3</t>
  </si>
  <si>
    <t>Peter Pasholk</t>
  </si>
  <si>
    <t>Future Energy Enterprises</t>
  </si>
  <si>
    <t>New C&amp;I Measure Commercial Hybrid TRU</t>
  </si>
  <si>
    <t>Randy Opdyke/Hardik Shah</t>
  </si>
  <si>
    <t>Nicor Gas/GTI Energy</t>
  </si>
  <si>
    <t>New C&amp;I Measure Pressure Independent VAV Controller for Fume Hood Fan Systems</t>
  </si>
  <si>
    <t>5.3.1 Residential Hybrid Heating System Modelling Tool</t>
  </si>
  <si>
    <t>Update C&amp;I Measure Griddles - Double Sided</t>
  </si>
  <si>
    <t>Houston Dowen</t>
  </si>
  <si>
    <t>Frontier Energy</t>
  </si>
  <si>
    <t>4.2.8  C&amp;I ENERGY STAR Griddle</t>
  </si>
  <si>
    <t>4.6.13 Add Doors to Open Refrigerated Display Cases - formula edits</t>
  </si>
  <si>
    <t>Brandon Hines</t>
  </si>
  <si>
    <t>Evergy</t>
  </si>
  <si>
    <t>Sam Dent</t>
  </si>
  <si>
    <t>New C&amp;I Measure Hot Food Holding Bins</t>
  </si>
  <si>
    <t>4.2  C&amp;I Food Service Equipment End Use</t>
  </si>
  <si>
    <t>Update savings for C/I Secondary Windows</t>
  </si>
  <si>
    <t>Gert Schmitt</t>
  </si>
  <si>
    <t>Update lifetime for C/I Efficient Windows</t>
  </si>
  <si>
    <t>Gert S</t>
  </si>
  <si>
    <t>Compressed Air - Tool Replacement</t>
  </si>
  <si>
    <t>Jason Haupt</t>
  </si>
  <si>
    <t>Overly aggressive tonnage assumption in WSE measure</t>
  </si>
  <si>
    <t>Rob Parker</t>
  </si>
  <si>
    <t>Michaels Energy</t>
  </si>
  <si>
    <t>4.4.62 Cooling Tower Water Side Economizer</t>
  </si>
  <si>
    <t>Error in equation within Thermal Oxidizer measure</t>
  </si>
  <si>
    <t>4.8.11 Efficient Thermal Oxidizers</t>
  </si>
  <si>
    <t>Update HER Persistence Factors</t>
  </si>
  <si>
    <t>Carly Olig</t>
  </si>
  <si>
    <t>6.1.1 Adjustments to Behavior Savings to Account for Persistence</t>
  </si>
  <si>
    <t>Add a footnote to the HER section that explains when to add peak and non-peak loadshapes.</t>
  </si>
  <si>
    <t>Courtney Golino; Dustin Kunkel</t>
  </si>
  <si>
    <t>Voltage Optimization Measure</t>
  </si>
  <si>
    <t>6.2.1 Voltage Optimization</t>
  </si>
  <si>
    <t>Solar as Energy Efficiency</t>
  </si>
  <si>
    <t>Elder Calderon</t>
  </si>
  <si>
    <t>ComEd</t>
  </si>
  <si>
    <t>New C&amp;I Measure UV Coil Cleaning</t>
  </si>
  <si>
    <t>Lifetime and miscellaneous updates for Compressed Air Leak Repair</t>
  </si>
  <si>
    <t>Coincidence Factor Issue</t>
  </si>
  <si>
    <t>Anthony Pacella</t>
  </si>
  <si>
    <t>Residential Air Sealing (measure 5.6.1) Lower both annual energy savings and assumed measure lives for prescriptive air sealing measures such as outlet gaskets, doors weeps, weatherstripping rolls and cans of spray foam.</t>
  </si>
  <si>
    <t>Chris Neme</t>
  </si>
  <si>
    <t>EFG, on behalf of NRDC</t>
  </si>
  <si>
    <t>Update commercial domestic hot water consumption estimates</t>
  </si>
  <si>
    <t>Thomas Manjarres</t>
  </si>
  <si>
    <t>Peoples Gas and North Shore Gas</t>
  </si>
  <si>
    <t>Revise Auto Door Closer for most recent CA eTRM measure</t>
  </si>
  <si>
    <t>John Drevenak</t>
  </si>
  <si>
    <t>ADM, a Qualus Company</t>
  </si>
  <si>
    <t>4.6.1  C&amp;I Automatic Door Closer for Walk-In Coole</t>
  </si>
  <si>
    <t>Add fossil fuel savings to solar water heating measure</t>
  </si>
  <si>
    <t>5  RES Residential Measures</t>
  </si>
  <si>
    <t>Keep track of ENERGY STAR specification changes</t>
  </si>
  <si>
    <t>VEIC</t>
  </si>
  <si>
    <t>Solar Air Heater</t>
  </si>
  <si>
    <t>Cool Roofs</t>
  </si>
  <si>
    <t>Commercial Natural Gas Generator</t>
  </si>
  <si>
    <t>Review climate data and assumptions</t>
  </si>
  <si>
    <t>IQ Behavior program - Enhanced Energy Education</t>
  </si>
  <si>
    <t>Annette Beitel</t>
  </si>
  <si>
    <t>IQ Working Group</t>
  </si>
  <si>
    <t>6.1 Behavior</t>
  </si>
  <si>
    <t>PROVISIONAL On Demand Package Sealer</t>
  </si>
  <si>
    <t>Michael Drennan</t>
  </si>
  <si>
    <t>CLEAResult</t>
  </si>
  <si>
    <t>4.2.21 On-Demand Package Sealers – Provisional Measure</t>
  </si>
  <si>
    <t>PROVISIONAL Energy Efficient Gear Oils</t>
  </si>
  <si>
    <t>Adam McMurtrey</t>
  </si>
  <si>
    <t>ExxonMobil</t>
  </si>
  <si>
    <t>4.8.21 Energy Efficient Gear Lubricants - Provisional Measure</t>
  </si>
  <si>
    <t>PROVISIONAL Energy efficient hydraulic oils</t>
  </si>
  <si>
    <t xml:space="preserve">ExxonMobil </t>
  </si>
  <si>
    <t>4.8.20 Energy Efficient Hydraulic Oils - Provisional Measure</t>
  </si>
  <si>
    <t>Refrigerators - New DOE TSD available</t>
  </si>
  <si>
    <t>Dimitry Burdjalov</t>
  </si>
  <si>
    <t>Applied Energy Group</t>
  </si>
  <si>
    <t>5.1.6  RES ENERGY STAR and CEE Tier 2 Refrigerator</t>
  </si>
  <si>
    <t>Combined Heat and Power</t>
  </si>
  <si>
    <t>4.4.32 C&amp;I Combined Heat and Power</t>
  </si>
  <si>
    <t>EUL assumptions for IQ populations</t>
  </si>
  <si>
    <t>ENERGY STAR Clothes Dryer</t>
  </si>
  <si>
    <t>Use Standard Algebraic Expressions</t>
  </si>
  <si>
    <t>Sara Castleberry</t>
  </si>
  <si>
    <t>Notes</t>
  </si>
  <si>
    <t>New</t>
  </si>
  <si>
    <t>Provisional</t>
  </si>
  <si>
    <t>Ongoing modeling group</t>
  </si>
  <si>
    <t>General</t>
  </si>
  <si>
    <t>Sorted by Type (Existing then New measures) and then Measure Code/Section</t>
  </si>
  <si>
    <t>Type</t>
  </si>
  <si>
    <t>Measure Code (existing measure)
Measure Section (new measures)</t>
  </si>
  <si>
    <t>Market</t>
  </si>
  <si>
    <t>Work paper Required</t>
  </si>
  <si>
    <t>Workpaper Responsible Company</t>
  </si>
  <si>
    <t>Proposed Working Group</t>
  </si>
  <si>
    <t>Possible Errata</t>
  </si>
  <si>
    <t>Workpaper loaded</t>
  </si>
  <si>
    <t>VEIC Assignee</t>
  </si>
  <si>
    <t>Present to TAC?</t>
  </si>
  <si>
    <t>Date Presented</t>
  </si>
  <si>
    <t>Summary of Changes</t>
  </si>
  <si>
    <t>Loaded to Sharepoint</t>
  </si>
  <si>
    <t>In Memo</t>
  </si>
  <si>
    <t>Exist</t>
  </si>
  <si>
    <t>C&amp;I</t>
  </si>
  <si>
    <t>High</t>
  </si>
  <si>
    <t>RES</t>
  </si>
  <si>
    <t>4.9.15 ENERGY STAR Low Wattage Uninterruptible Power Supply</t>
  </si>
  <si>
    <t>Commercial Modelling</t>
  </si>
  <si>
    <t>4.6.13 Add Doors to Open Refrigerated Display Cases</t>
  </si>
  <si>
    <t>4.7.13 Compressed Air Leak Repair</t>
  </si>
  <si>
    <t>4.8.7 Commercial Wall Insulation</t>
  </si>
  <si>
    <t>4.8.1 Roof Insulation for C&amp;I Facilities</t>
  </si>
  <si>
    <t>4.8.8 Commercial Secondary Windows</t>
  </si>
  <si>
    <t>4.8.9 Efficient Windows</t>
  </si>
  <si>
    <t>5.4.14 Residential Solar Water Heater</t>
  </si>
  <si>
    <t>5.5.13 EISA Exempt LED Lighting</t>
  </si>
  <si>
    <t>Behavior Working Group</t>
  </si>
  <si>
    <t>Duplicate</t>
  </si>
  <si>
    <t>N</t>
  </si>
  <si>
    <t>Y</t>
  </si>
  <si>
    <t>Provisional measure - any progress on evaluation / improvements?</t>
  </si>
  <si>
    <t>5.1 Appliances End Use</t>
  </si>
  <si>
    <t>5.4 Hot Water End Use</t>
  </si>
  <si>
    <t>Review Clean Lighting Act - HB2363</t>
  </si>
  <si>
    <t>Held over from 2025.</t>
  </si>
  <si>
    <t>Likely remains on hold</t>
  </si>
  <si>
    <t>Work with Franklin Energy</t>
  </si>
  <si>
    <t>Possible errata?</t>
  </si>
  <si>
    <t>N/A</t>
  </si>
  <si>
    <t>Measure #</t>
  </si>
  <si>
    <t>Measure Name</t>
  </si>
  <si>
    <r>
      <rPr>
        <b/>
        <sz val="14"/>
        <color theme="1"/>
        <rFont val="Aptos Narrow"/>
        <family val="2"/>
        <scheme val="minor"/>
      </rPr>
      <t>Utility Programs</t>
    </r>
    <r>
      <rPr>
        <b/>
        <sz val="11"/>
        <color theme="1"/>
        <rFont val="Aptos Narrow"/>
        <family val="2"/>
        <scheme val="minor"/>
      </rPr>
      <t xml:space="preserve"> 
</t>
    </r>
    <r>
      <rPr>
        <i/>
        <sz val="10"/>
        <color theme="1"/>
        <rFont val="Aptos Narrow"/>
        <family val="2"/>
        <scheme val="minor"/>
      </rPr>
      <t>(Mark "X" measures not offered, and "Low" measures with low expected volume)</t>
    </r>
  </si>
  <si>
    <t>Ameren</t>
  </si>
  <si>
    <t>Nicor</t>
  </si>
  <si>
    <t>Peoples &amp; North Shore Gas</t>
  </si>
  <si>
    <t>4.1.13</t>
  </si>
  <si>
    <t>Irrigation Pump VFD</t>
  </si>
  <si>
    <t/>
  </si>
  <si>
    <t>x</t>
  </si>
  <si>
    <t>4.1.14</t>
  </si>
  <si>
    <t>High Efficiency Grain Dryer</t>
  </si>
  <si>
    <t>4.1.15</t>
  </si>
  <si>
    <t>Grain Dryer Tune-Up</t>
  </si>
  <si>
    <t>4.2.10</t>
  </si>
  <si>
    <t>Ice Maker</t>
  </si>
  <si>
    <t>4.2.13</t>
  </si>
  <si>
    <t>Infrared Rotisserie Oven</t>
  </si>
  <si>
    <t>low</t>
  </si>
  <si>
    <t>4.3.1</t>
  </si>
  <si>
    <t>Water Heater</t>
  </si>
  <si>
    <t>4.3.8</t>
  </si>
  <si>
    <t>Controls for Central Domestic Hot Water</t>
  </si>
  <si>
    <t>4.3.9</t>
  </si>
  <si>
    <t>Heat Recovery Grease Trap Filter</t>
  </si>
  <si>
    <t>Low</t>
  </si>
  <si>
    <t>4.4.1</t>
  </si>
  <si>
    <t>Air Conditioner Tune-up</t>
  </si>
  <si>
    <t>4.4.2</t>
  </si>
  <si>
    <t>Space Heating Boiler Tune-up</t>
  </si>
  <si>
    <t>4.4.5</t>
  </si>
  <si>
    <t>Condensing Unit Heaters</t>
  </si>
  <si>
    <t>4.4.10</t>
  </si>
  <si>
    <t>High Efficiency Boiler</t>
  </si>
  <si>
    <t>4.4.11</t>
  </si>
  <si>
    <t>High Efficiency Furnace</t>
  </si>
  <si>
    <t>4.4.12</t>
  </si>
  <si>
    <t>Infrared Heaters (all sizes), Low Intensity</t>
  </si>
  <si>
    <t>4.4.14</t>
  </si>
  <si>
    <t>Pipe Insulation</t>
  </si>
  <si>
    <t>4.4.19</t>
  </si>
  <si>
    <t>Demand Controlled Ventilation</t>
  </si>
  <si>
    <t>4.4.24</t>
  </si>
  <si>
    <t>Small Pipe Insulation</t>
  </si>
  <si>
    <t>4.4.30</t>
  </si>
  <si>
    <t>Notched V Belts for HVAC Systems</t>
  </si>
  <si>
    <t>4.4.32</t>
  </si>
  <si>
    <t>X</t>
  </si>
  <si>
    <t>4.4.33</t>
  </si>
  <si>
    <t>Industrial Air Curtain</t>
  </si>
  <si>
    <t>4.4.37</t>
  </si>
  <si>
    <t>Unitary HVAC Condensing Furnace</t>
  </si>
  <si>
    <t>4.4.40</t>
  </si>
  <si>
    <t>Gas High Efficiency Single Package Vertical Air Conditioner</t>
  </si>
  <si>
    <t>4.4.41</t>
  </si>
  <si>
    <t>Advanced Rooftop Controls (ARC)</t>
  </si>
  <si>
    <t>4.4.45</t>
  </si>
  <si>
    <t>Adsorbent Air Cleaning</t>
  </si>
  <si>
    <t>4.4.54</t>
  </si>
  <si>
    <t>Process Heating Boiler</t>
  </si>
  <si>
    <t>4.4.55</t>
  </si>
  <si>
    <t>Commercial Gas Heat Pump</t>
  </si>
  <si>
    <t>4.4.62</t>
  </si>
  <si>
    <t>Cooling Tower Water Side Economizer</t>
  </si>
  <si>
    <t>4.5.6</t>
  </si>
  <si>
    <t>LED Traffic and Pedestrian Signals</t>
  </si>
  <si>
    <t>4.6.3</t>
  </si>
  <si>
    <t>Door Heater Controls for Cooler or Freezer</t>
  </si>
  <si>
    <t>4.6.4</t>
  </si>
  <si>
    <t>Electronically Commutated Motors (ECM) for Walk-in and Reach-in Coolers / Freezers</t>
  </si>
  <si>
    <t>4.6.7</t>
  </si>
  <si>
    <t>Strip Curtain for Walk-in Coolers and Freezers</t>
  </si>
  <si>
    <t>4.6.15</t>
  </si>
  <si>
    <t>Zero Energy Doors for Refrigerated Cases</t>
  </si>
  <si>
    <t>4.6.16</t>
  </si>
  <si>
    <t>Door Gaskets for Walk-In and Reach-in Coolers and Freezers</t>
  </si>
  <si>
    <t>4.7.1</t>
  </si>
  <si>
    <t>VSD Air Compressor</t>
  </si>
  <si>
    <t>4.7.2</t>
  </si>
  <si>
    <t>Compressed Air Low Pressure Drop Filters</t>
  </si>
  <si>
    <t>4.7.4</t>
  </si>
  <si>
    <t>Efficient Compressed Air Nozzles</t>
  </si>
  <si>
    <t>4.7.8</t>
  </si>
  <si>
    <t>Desiccant Dryer Dew Point Demand Control</t>
  </si>
  <si>
    <t>4.7.9</t>
  </si>
  <si>
    <t>Compressed Air Heat Recovery</t>
  </si>
  <si>
    <t>4.7.10</t>
  </si>
  <si>
    <t>Compressed Air Storage Reciever Tank</t>
  </si>
  <si>
    <t>4.7.11</t>
  </si>
  <si>
    <t>Reduce Compressed Air Setpoint</t>
  </si>
  <si>
    <t>4.8.3</t>
  </si>
  <si>
    <t>Commercial Weather Stripping</t>
  </si>
  <si>
    <t>4.8.4</t>
  </si>
  <si>
    <t>C&amp;I Air Sealing</t>
  </si>
  <si>
    <t>4.8.7</t>
  </si>
  <si>
    <t>Commercial Wall Insulation</t>
  </si>
  <si>
    <t>4.9.1</t>
  </si>
  <si>
    <t>Pump Optimization</t>
  </si>
  <si>
    <t>4.9.2</t>
  </si>
  <si>
    <t>Computer Power Management Software</t>
  </si>
  <si>
    <t>4.9.3</t>
  </si>
  <si>
    <t>Modulating Commercial Gas Clothes Dryer</t>
  </si>
  <si>
    <t>4.9.5</t>
  </si>
  <si>
    <t>ENERGY STAR Computers</t>
  </si>
  <si>
    <t>4.9.9</t>
  </si>
  <si>
    <t>Commercial Clothes Dryer Moisture Sensor</t>
  </si>
  <si>
    <t>4.9.10</t>
  </si>
  <si>
    <t>Efficient Thermal Oxidizers</t>
  </si>
  <si>
    <t>4.9.14</t>
  </si>
  <si>
    <t>Switch Peripheral Equipment Consolidation</t>
  </si>
  <si>
    <t>4.9.17</t>
  </si>
  <si>
    <t>Energy Efficient Hydraulic Oils - Provisional</t>
  </si>
  <si>
    <t>4.9.18</t>
  </si>
  <si>
    <t>Energy Efficient Gear Lubricants - Provisional</t>
  </si>
  <si>
    <t>5.1.5</t>
  </si>
  <si>
    <t>ENERGY STAR Freezer</t>
  </si>
  <si>
    <t>5.1.6</t>
  </si>
  <si>
    <t>ENERGY STAR and CEE Tier 2 Refrigerator</t>
  </si>
  <si>
    <t>5.1.18</t>
  </si>
  <si>
    <t>Residential Refrigerator Seal Replacement</t>
  </si>
  <si>
    <t>5.3.2</t>
  </si>
  <si>
    <t>Boiler Pipe Insulation</t>
  </si>
  <si>
    <t>5.3.3</t>
  </si>
  <si>
    <t>Central Air Conditioning</t>
  </si>
  <si>
    <t>5.3.7</t>
  </si>
  <si>
    <t>Gas High Efficiency Furnace</t>
  </si>
  <si>
    <t>5.3.8</t>
  </si>
  <si>
    <t>Ground Source Heat Pump</t>
  </si>
  <si>
    <t>5.3.14</t>
  </si>
  <si>
    <t>Boiler Reset Controls</t>
  </si>
  <si>
    <t>5.3.19</t>
  </si>
  <si>
    <t>Thermostatic Radiator Valves - Provisional</t>
  </si>
  <si>
    <t>5.4.2</t>
  </si>
  <si>
    <t>Gas Water Heater</t>
  </si>
  <si>
    <t>5.6.1</t>
  </si>
  <si>
    <t>Air Sealing</t>
  </si>
  <si>
    <t>5.7.1</t>
  </si>
  <si>
    <t>High Efficiency Pool Pumps</t>
  </si>
  <si>
    <t>Medium</t>
  </si>
  <si>
    <t>Proposed Priority Level</t>
  </si>
  <si>
    <t>Reason</t>
  </si>
  <si>
    <t>Low impact measure</t>
  </si>
  <si>
    <t>Medium impact measure</t>
  </si>
  <si>
    <t>High impact measure</t>
  </si>
  <si>
    <t>No updates for 3+ years</t>
  </si>
  <si>
    <t>No utility program?</t>
  </si>
  <si>
    <t>No reliability</t>
  </si>
  <si>
    <t>High impact measure, Tracker Item</t>
  </si>
  <si>
    <t>Continued to be on hold pending policy discussions</t>
  </si>
  <si>
    <t>Recent updates</t>
  </si>
  <si>
    <t>Advanced Rooftop Controls - Replacing Non-functional Controls</t>
  </si>
  <si>
    <t>4.4.41 Advanced Rooftop Controls</t>
  </si>
  <si>
    <t>Sanjyot Varade</t>
  </si>
  <si>
    <t>Engine Block Heater Controls</t>
  </si>
  <si>
    <t>4.1.1 C&amp;I Engine Block Timer for Agricultural Equipment</t>
  </si>
  <si>
    <t>Remote and Self-contained Refrigeration Tune Up</t>
  </si>
  <si>
    <t>4.6 Refrigeration End Use</t>
  </si>
  <si>
    <t>4.7 Compressed Air End Use</t>
  </si>
  <si>
    <t>Commercial Water Heater Federal Standard update</t>
  </si>
  <si>
    <t>DLC update v6.0 specification</t>
  </si>
  <si>
    <t>ENERGY STAR furnace specification update (and federal standard coming)</t>
  </si>
  <si>
    <t>5.3.7 RES Gas High Efficiency Furnace</t>
  </si>
  <si>
    <t>New measure</t>
  </si>
  <si>
    <t>Tracker item for standard changes</t>
  </si>
  <si>
    <t>Recent updates, tracker items on Rx assumptions</t>
  </si>
  <si>
    <t>New (minus likely not proceeding)</t>
  </si>
  <si>
    <t>Exist (minus duplicates/not proceeding)</t>
  </si>
  <si>
    <t>Total</t>
  </si>
  <si>
    <t>Ongoing improvements</t>
  </si>
  <si>
    <t>Federal Standard update for Residential dishwashers</t>
  </si>
  <si>
    <t>5.1.4 RES ENERGY STAR Dishwasher</t>
  </si>
  <si>
    <t>Bath fan ENERGY STAR Most Efficient criteria update 2025</t>
  </si>
  <si>
    <t>5.3.9 RES High Efficiency Bathroom Exhaust Fan</t>
  </si>
  <si>
    <t xml:space="preserve">Apply Illinois Energy Conservation Code (based on IECC 2024) </t>
  </si>
  <si>
    <t>Michele</t>
  </si>
  <si>
    <t>Alyssa</t>
  </si>
  <si>
    <t>Sam</t>
  </si>
  <si>
    <t>Tucker</t>
  </si>
  <si>
    <t>Cole</t>
  </si>
  <si>
    <t>Jake</t>
  </si>
  <si>
    <t>Intern</t>
  </si>
  <si>
    <t>Intern/Michele</t>
  </si>
  <si>
    <t>Intern/Tucker</t>
  </si>
  <si>
    <t>All in one Washer Dryer - Potential Errors</t>
  </si>
  <si>
    <t>5.1.17 ENERGY STAR All-In-One Clothes Washer-Dryer</t>
  </si>
  <si>
    <t>Courtney Golino</t>
  </si>
  <si>
    <t>IL-TRM V15.0 - FINAL Measure Update Priority List</t>
  </si>
  <si>
    <t>VEIC - March 31st,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</si>
</sst>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2"/>
      <color theme="1"/>
      <name val="Aptos Narrow"/>
      <family val="2"/>
      <scheme val="minor"/>
    </font>
    <font>
      <sz val="11"/>
      <name val="Aptos Narrow"/>
      <family val="2"/>
      <scheme val="minor"/>
    </font>
    <font>
      <b/>
      <sz val="11"/>
      <name val="Aptos Narrow"/>
      <family val="2"/>
      <scheme val="minor"/>
    </font>
    <font>
      <i/>
      <sz val="10"/>
      <color theme="1"/>
      <name val="Aptos Narrow"/>
      <family val="2"/>
      <scheme val="minor"/>
    </font>
    <font>
      <b/>
      <sz val="14"/>
      <color theme="0"/>
      <name val="Aptos Narrow"/>
      <family val="2"/>
      <scheme val="minor"/>
    </font>
    <font>
      <b/>
      <sz val="14"/>
      <color theme="1"/>
      <name val="Aptos Narrow"/>
      <family val="2"/>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3E8EF"/>
        <bgColor indexed="64"/>
      </patternFill>
    </fill>
    <fill>
      <patternFill patternType="solid">
        <fgColor theme="2" tint="-0.49998474074526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34998626667073579"/>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4">
    <xf numFmtId="0" fontId="0" fillId="0" borderId="0" xfId="0"/>
    <xf numFmtId="0" fontId="18" fillId="0" borderId="0" xfId="0" applyFont="1" applyAlignment="1">
      <alignment vertical="center"/>
    </xf>
    <xf numFmtId="0" fontId="0" fillId="0" borderId="0" xfId="0" applyAlignment="1">
      <alignment vertical="center"/>
    </xf>
    <xf numFmtId="0" fontId="19" fillId="0" borderId="0" xfId="0" applyFont="1" applyAlignment="1">
      <alignment vertical="center"/>
    </xf>
    <xf numFmtId="0" fontId="19" fillId="34" borderId="0" xfId="0" applyFont="1" applyFill="1" applyAlignment="1">
      <alignment vertical="center"/>
    </xf>
    <xf numFmtId="0" fontId="19" fillId="34" borderId="0" xfId="0" applyFont="1" applyFill="1" applyAlignment="1">
      <alignment horizontal="center" vertical="center"/>
    </xf>
    <xf numFmtId="0" fontId="0" fillId="34" borderId="0" xfId="0" applyFill="1" applyAlignment="1">
      <alignment horizontal="center" vertical="center"/>
    </xf>
    <xf numFmtId="0" fontId="0" fillId="0" borderId="0" xfId="0" applyAlignment="1">
      <alignment horizontal="center" vertical="center"/>
    </xf>
    <xf numFmtId="0" fontId="16"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19" fillId="0" borderId="0" xfId="0" applyFont="1" applyAlignment="1">
      <alignment horizontal="center" vertical="center"/>
    </xf>
    <xf numFmtId="0" fontId="16" fillId="35" borderId="10" xfId="0" applyFont="1" applyFill="1" applyBorder="1" applyAlignment="1">
      <alignment horizontal="center" vertical="center" wrapText="1"/>
    </xf>
    <xf numFmtId="0" fontId="16" fillId="35" borderId="11"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6" borderId="11" xfId="0" applyFont="1" applyFill="1" applyBorder="1" applyAlignment="1">
      <alignment horizontal="center" vertical="center" wrapText="1"/>
    </xf>
    <xf numFmtId="0" fontId="20" fillId="36" borderId="12" xfId="0" applyFont="1" applyFill="1" applyBorder="1" applyAlignment="1">
      <alignment horizontal="center" vertical="center" wrapText="1"/>
    </xf>
    <xf numFmtId="0" fontId="0" fillId="0" borderId="0" xfId="0" applyAlignment="1">
      <alignment horizontal="center" vertical="center" wrapText="1"/>
    </xf>
    <xf numFmtId="0" fontId="19" fillId="36" borderId="14" xfId="0" applyFont="1" applyFill="1" applyBorder="1" applyAlignment="1">
      <alignment horizontal="center" vertical="center" wrapText="1"/>
    </xf>
    <xf numFmtId="0" fontId="22" fillId="37" borderId="15" xfId="0" applyFont="1" applyFill="1" applyBorder="1" applyAlignment="1">
      <alignment horizontal="center" vertical="center" wrapText="1"/>
    </xf>
    <xf numFmtId="0" fontId="0" fillId="38" borderId="13" xfId="0" applyFill="1" applyBorder="1" applyAlignment="1">
      <alignment horizontal="center" vertical="center" wrapText="1"/>
    </xf>
    <xf numFmtId="0" fontId="0" fillId="39" borderId="13" xfId="0" applyFill="1" applyBorder="1" applyAlignment="1">
      <alignment horizontal="center" vertical="center" wrapText="1"/>
    </xf>
    <xf numFmtId="0" fontId="0" fillId="0" borderId="13" xfId="0" applyBorder="1" applyAlignment="1">
      <alignment wrapText="1"/>
    </xf>
    <xf numFmtId="0" fontId="0" fillId="0" borderId="0" xfId="0" applyAlignment="1">
      <alignment wrapText="1"/>
    </xf>
    <xf numFmtId="0" fontId="0" fillId="34" borderId="13" xfId="0" applyFill="1" applyBorder="1" applyAlignment="1">
      <alignment wrapText="1"/>
    </xf>
    <xf numFmtId="0" fontId="0" fillId="33" borderId="13" xfId="0" applyFill="1" applyBorder="1" applyAlignment="1">
      <alignment wrapText="1"/>
    </xf>
    <xf numFmtId="0" fontId="0" fillId="0" borderId="13" xfId="0" applyBorder="1" applyAlignment="1">
      <alignment horizontal="left" vertical="center" wrapText="1"/>
    </xf>
    <xf numFmtId="0" fontId="23" fillId="40" borderId="13" xfId="0" applyFont="1" applyFill="1" applyBorder="1" applyAlignment="1">
      <alignment horizontal="center" vertical="center" wrapText="1"/>
    </xf>
    <xf numFmtId="0" fontId="0" fillId="0" borderId="13" xfId="0" applyBorder="1" applyAlignment="1">
      <alignment horizontal="center"/>
    </xf>
    <xf numFmtId="0" fontId="0" fillId="0" borderId="13" xfId="0" applyBorder="1" applyAlignment="1">
      <alignment horizontal="center" vertical="center"/>
    </xf>
    <xf numFmtId="0" fontId="0" fillId="41" borderId="13" xfId="0" applyFill="1" applyBorder="1" applyAlignment="1">
      <alignment horizontal="center" vertical="center"/>
    </xf>
    <xf numFmtId="0" fontId="0" fillId="33" borderId="13" xfId="0" applyFill="1" applyBorder="1" applyAlignment="1">
      <alignment horizontal="center"/>
    </xf>
    <xf numFmtId="0" fontId="0" fillId="34" borderId="13" xfId="0" applyFill="1" applyBorder="1" applyAlignment="1">
      <alignment horizontal="center" vertical="center"/>
    </xf>
    <xf numFmtId="0" fontId="0" fillId="0" borderId="13" xfId="0" applyBorder="1" applyAlignment="1">
      <alignment horizontal="left" vertical="center"/>
    </xf>
    <xf numFmtId="14" fontId="0" fillId="0" borderId="13" xfId="0" applyNumberFormat="1" applyBorder="1" applyAlignment="1">
      <alignment horizontal="left"/>
    </xf>
    <xf numFmtId="14" fontId="0" fillId="33" borderId="13" xfId="0" applyNumberFormat="1" applyFill="1" applyBorder="1" applyAlignment="1">
      <alignment horizontal="left"/>
    </xf>
    <xf numFmtId="0" fontId="0" fillId="0" borderId="0" xfId="0" applyAlignment="1">
      <alignment horizontal="left"/>
    </xf>
    <xf numFmtId="0" fontId="0" fillId="42" borderId="13" xfId="0" applyFill="1" applyBorder="1" applyAlignment="1">
      <alignment horizontal="center" vertical="center"/>
    </xf>
    <xf numFmtId="14" fontId="0" fillId="0" borderId="13" xfId="0" applyNumberFormat="1" applyBorder="1" applyAlignment="1">
      <alignment horizontal="left" wrapText="1"/>
    </xf>
    <xf numFmtId="0" fontId="0" fillId="0" borderId="17" xfId="0" applyBorder="1" applyAlignment="1">
      <alignment horizontal="left"/>
    </xf>
    <xf numFmtId="0" fontId="0" fillId="0" borderId="0" xfId="0" applyAlignment="1">
      <alignment horizontal="left" wrapText="1"/>
    </xf>
    <xf numFmtId="0" fontId="0" fillId="0" borderId="17" xfId="0" applyBorder="1" applyAlignment="1">
      <alignment horizontal="left" wrapText="1"/>
    </xf>
    <xf numFmtId="0" fontId="0" fillId="0" borderId="13" xfId="0" applyBorder="1" applyAlignment="1">
      <alignment horizontal="center" vertical="center" wrapText="1"/>
    </xf>
    <xf numFmtId="0" fontId="23" fillId="40" borderId="18" xfId="0" applyFont="1" applyFill="1"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23" fillId="40" borderId="15" xfId="0" applyFont="1" applyFill="1" applyBorder="1" applyAlignment="1">
      <alignment horizontal="center" vertical="center"/>
    </xf>
    <xf numFmtId="0" fontId="23" fillId="40" borderId="16" xfId="0" applyFont="1" applyFill="1" applyBorder="1" applyAlignment="1">
      <alignment horizontal="center" vertical="center"/>
    </xf>
    <xf numFmtId="0" fontId="23" fillId="40" borderId="15" xfId="0" applyFont="1" applyFill="1" applyBorder="1" applyAlignment="1">
      <alignment horizontal="center" vertical="center" wrapText="1"/>
    </xf>
    <xf numFmtId="0" fontId="23" fillId="40" borderId="16" xfId="0" applyFont="1" applyFill="1" applyBorder="1" applyAlignment="1">
      <alignment horizontal="center" vertical="center" wrapText="1"/>
    </xf>
    <xf numFmtId="0" fontId="23" fillId="40" borderId="15" xfId="0" applyFont="1" applyFill="1" applyBorder="1" applyAlignment="1">
      <alignment horizontal="left" vertical="center" wrapText="1"/>
    </xf>
    <xf numFmtId="0" fontId="23" fillId="40" borderId="16" xfId="0" applyFont="1" applyFill="1" applyBorder="1" applyAlignment="1">
      <alignment horizontal="left" vertical="center" wrapText="1"/>
    </xf>
    <xf numFmtId="0" fontId="16" fillId="40" borderId="13" xfId="0" applyFont="1" applyFill="1" applyBorder="1" applyAlignment="1">
      <alignment horizontal="center" vertical="center" wrapText="1"/>
    </xf>
    <xf numFmtId="0" fontId="0" fillId="40" borderId="13" xfId="0"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BABB4-C903-420F-A7D8-AC69D52DF385}">
  <dimension ref="A1:S107"/>
  <sheetViews>
    <sheetView tabSelected="1" zoomScale="80" zoomScaleNormal="80" workbookViewId="0">
      <selection activeCell="B2" sqref="B2"/>
    </sheetView>
  </sheetViews>
  <sheetFormatPr defaultColWidth="8.90625" defaultRowHeight="14.5" x14ac:dyDescent="0.35"/>
  <cols>
    <col min="1" max="1" width="8.90625" style="23"/>
    <col min="2" max="2" width="66.54296875" style="23" customWidth="1"/>
    <col min="3" max="3" width="66.36328125" style="23" bestFit="1" customWidth="1"/>
    <col min="4" max="4" width="18.54296875" style="23" customWidth="1"/>
    <col min="5" max="5" width="48.54296875" style="23" bestFit="1" customWidth="1"/>
    <col min="6" max="7" width="8.90625" style="23"/>
    <col min="8" max="8" width="18.54296875" style="23" customWidth="1"/>
    <col min="9" max="9" width="14.54296875" style="23" customWidth="1"/>
    <col min="10" max="10" width="38.54296875" style="23" customWidth="1"/>
    <col min="11" max="11" width="8.90625" style="23"/>
    <col min="12" max="12" width="11.08984375" style="23" customWidth="1"/>
    <col min="13" max="13" width="14" style="23" hidden="1" customWidth="1"/>
    <col min="14" max="14" width="8.54296875" style="23" hidden="1" customWidth="1"/>
    <col min="15" max="15" width="10.08984375" style="23" hidden="1" customWidth="1"/>
    <col min="16" max="16" width="11.08984375" style="23" hidden="1" customWidth="1"/>
    <col min="17" max="17" width="22.08984375" style="23" hidden="1" customWidth="1"/>
    <col min="18" max="18" width="8.54296875" style="23" hidden="1" customWidth="1"/>
    <col min="19" max="19" width="8.54296875" style="23" customWidth="1"/>
    <col min="20" max="16384" width="8.90625" style="23"/>
  </cols>
  <sheetData>
    <row r="1" spans="1:19" s="2" customFormat="1" ht="16" x14ac:dyDescent="0.35">
      <c r="A1" s="1" t="s">
        <v>427</v>
      </c>
      <c r="C1" s="3"/>
      <c r="E1" s="4"/>
      <c r="F1" s="5"/>
      <c r="G1" s="6"/>
      <c r="H1" s="7"/>
      <c r="I1" s="7"/>
      <c r="J1" s="7"/>
      <c r="K1" s="7"/>
      <c r="L1" s="7"/>
    </row>
    <row r="2" spans="1:19" s="2" customFormat="1" x14ac:dyDescent="0.35">
      <c r="A2" s="8" t="s">
        <v>428</v>
      </c>
      <c r="C2" s="9"/>
      <c r="H2" s="7"/>
      <c r="I2" s="7"/>
      <c r="J2" s="7"/>
      <c r="K2" s="7"/>
      <c r="L2" s="7"/>
    </row>
    <row r="3" spans="1:19" s="2" customFormat="1" ht="15" thickBot="1" x14ac:dyDescent="0.4">
      <c r="A3" s="10" t="s">
        <v>199</v>
      </c>
      <c r="C3" s="3"/>
      <c r="D3" s="3"/>
      <c r="E3" s="3"/>
      <c r="F3" s="11"/>
      <c r="G3" s="7"/>
      <c r="H3" s="7"/>
      <c r="I3" s="7"/>
      <c r="J3" s="7"/>
      <c r="K3" s="7"/>
      <c r="L3" s="7"/>
    </row>
    <row r="4" spans="1:19" s="17" customFormat="1" ht="74" x14ac:dyDescent="0.35">
      <c r="A4" s="12" t="s">
        <v>200</v>
      </c>
      <c r="B4" s="13" t="s">
        <v>0</v>
      </c>
      <c r="C4" s="13" t="s">
        <v>201</v>
      </c>
      <c r="D4" s="13" t="s">
        <v>1</v>
      </c>
      <c r="E4" s="13" t="s">
        <v>2</v>
      </c>
      <c r="F4" s="13" t="s">
        <v>202</v>
      </c>
      <c r="G4" s="14" t="s">
        <v>203</v>
      </c>
      <c r="H4" s="14" t="s">
        <v>204</v>
      </c>
      <c r="I4" s="15" t="s">
        <v>205</v>
      </c>
      <c r="J4" s="15" t="s">
        <v>194</v>
      </c>
      <c r="K4" s="16" t="s">
        <v>206</v>
      </c>
      <c r="L4" s="18" t="s">
        <v>207</v>
      </c>
      <c r="M4" s="19" t="s">
        <v>208</v>
      </c>
      <c r="N4" s="19" t="s">
        <v>3</v>
      </c>
      <c r="O4" s="19" t="s">
        <v>209</v>
      </c>
      <c r="P4" s="19" t="s">
        <v>210</v>
      </c>
      <c r="Q4" s="19" t="s">
        <v>211</v>
      </c>
      <c r="R4" s="19" t="s">
        <v>212</v>
      </c>
      <c r="S4" s="17" t="s">
        <v>213</v>
      </c>
    </row>
    <row r="5" spans="1:19" ht="29" x14ac:dyDescent="0.35">
      <c r="A5" s="20" t="s">
        <v>214</v>
      </c>
      <c r="B5" s="22" t="s">
        <v>168</v>
      </c>
      <c r="C5" s="22" t="s">
        <v>28</v>
      </c>
      <c r="D5" s="22" t="s">
        <v>122</v>
      </c>
      <c r="E5" s="22" t="s">
        <v>164</v>
      </c>
      <c r="F5" s="22" t="s">
        <v>215</v>
      </c>
      <c r="G5" s="22" t="s">
        <v>230</v>
      </c>
      <c r="H5" s="22" t="s">
        <v>240</v>
      </c>
      <c r="I5" s="22" t="s">
        <v>219</v>
      </c>
      <c r="J5" s="22" t="s">
        <v>197</v>
      </c>
      <c r="K5" s="22"/>
      <c r="L5" s="22"/>
      <c r="M5" s="22"/>
      <c r="N5" s="22"/>
      <c r="O5" s="22"/>
      <c r="P5" s="22"/>
      <c r="Q5" s="22"/>
      <c r="R5" s="22"/>
    </row>
    <row r="6" spans="1:19" x14ac:dyDescent="0.35">
      <c r="A6" s="20" t="s">
        <v>214</v>
      </c>
      <c r="B6" s="22" t="s">
        <v>414</v>
      </c>
      <c r="C6" s="22" t="s">
        <v>28</v>
      </c>
      <c r="D6" s="22" t="s">
        <v>122</v>
      </c>
      <c r="E6" s="22" t="s">
        <v>164</v>
      </c>
      <c r="F6" s="22" t="s">
        <v>215</v>
      </c>
      <c r="G6" s="22" t="s">
        <v>231</v>
      </c>
      <c r="H6" s="22" t="str">
        <f>E6</f>
        <v>VEIC</v>
      </c>
      <c r="I6" s="22"/>
      <c r="J6" s="22"/>
      <c r="K6" s="22"/>
      <c r="L6" s="22"/>
      <c r="M6" s="22" t="s">
        <v>415</v>
      </c>
      <c r="N6" s="22"/>
      <c r="O6" s="22"/>
      <c r="P6" s="22"/>
      <c r="Q6" s="22"/>
      <c r="R6" s="22"/>
    </row>
    <row r="7" spans="1:19" ht="29" x14ac:dyDescent="0.35">
      <c r="A7" s="20" t="s">
        <v>214</v>
      </c>
      <c r="B7" s="22" t="s">
        <v>394</v>
      </c>
      <c r="C7" s="22" t="s">
        <v>395</v>
      </c>
      <c r="D7" s="22" t="s">
        <v>393</v>
      </c>
      <c r="E7" s="22" t="s">
        <v>57</v>
      </c>
      <c r="F7" s="22" t="s">
        <v>215</v>
      </c>
      <c r="G7" s="22" t="s">
        <v>231</v>
      </c>
      <c r="H7" s="22" t="str">
        <f>E7</f>
        <v>Resource Innovations</v>
      </c>
      <c r="I7" s="22"/>
      <c r="J7" s="26" t="s">
        <v>232</v>
      </c>
      <c r="K7" s="22"/>
      <c r="L7" s="22"/>
      <c r="M7" s="22"/>
      <c r="N7" s="22"/>
      <c r="O7" s="22"/>
      <c r="P7" s="22"/>
      <c r="Q7" s="22"/>
      <c r="R7" s="22"/>
    </row>
    <row r="8" spans="1:19" ht="29" x14ac:dyDescent="0.35">
      <c r="A8" s="20" t="s">
        <v>214</v>
      </c>
      <c r="B8" s="22" t="s">
        <v>173</v>
      </c>
      <c r="C8" s="22" t="s">
        <v>176</v>
      </c>
      <c r="D8" s="22" t="s">
        <v>174</v>
      </c>
      <c r="E8" s="22" t="s">
        <v>175</v>
      </c>
      <c r="F8" s="22" t="s">
        <v>215</v>
      </c>
      <c r="G8" s="22" t="s">
        <v>231</v>
      </c>
      <c r="H8" s="22" t="str">
        <f t="shared" ref="H8:H16" si="0">E8</f>
        <v>CLEAResult</v>
      </c>
      <c r="I8" s="22"/>
      <c r="J8" s="26" t="s">
        <v>232</v>
      </c>
      <c r="K8" s="22"/>
      <c r="L8" s="22"/>
      <c r="M8" s="22"/>
      <c r="N8" s="22"/>
      <c r="O8" s="22"/>
      <c r="P8" s="22"/>
      <c r="Q8" s="22"/>
      <c r="R8" s="22"/>
    </row>
    <row r="9" spans="1:19" x14ac:dyDescent="0.35">
      <c r="A9" s="20" t="s">
        <v>214</v>
      </c>
      <c r="B9" s="22" t="s">
        <v>42</v>
      </c>
      <c r="C9" s="22" t="s">
        <v>44</v>
      </c>
      <c r="D9" s="22" t="s">
        <v>43</v>
      </c>
      <c r="E9" s="22" t="s">
        <v>27</v>
      </c>
      <c r="F9" s="22" t="s">
        <v>215</v>
      </c>
      <c r="G9" s="22" t="s">
        <v>231</v>
      </c>
      <c r="H9" s="22" t="str">
        <f t="shared" si="0"/>
        <v>Opinion Dynamics</v>
      </c>
      <c r="I9" s="22"/>
      <c r="J9" s="22"/>
      <c r="K9" s="22"/>
      <c r="L9" s="22"/>
      <c r="M9" s="22"/>
      <c r="N9" s="22"/>
      <c r="O9" s="22"/>
      <c r="P9" s="22"/>
      <c r="Q9" s="22"/>
      <c r="R9" s="22"/>
    </row>
    <row r="10" spans="1:19" x14ac:dyDescent="0.35">
      <c r="A10" s="20" t="s">
        <v>214</v>
      </c>
      <c r="B10" s="22" t="s">
        <v>115</v>
      </c>
      <c r="C10" s="22" t="s">
        <v>118</v>
      </c>
      <c r="D10" s="22" t="s">
        <v>116</v>
      </c>
      <c r="E10" s="22" t="s">
        <v>117</v>
      </c>
      <c r="F10" s="22" t="s">
        <v>215</v>
      </c>
      <c r="G10" s="22" t="s">
        <v>231</v>
      </c>
      <c r="H10" s="22" t="str">
        <f t="shared" si="0"/>
        <v>Frontier Energy</v>
      </c>
      <c r="I10" s="22"/>
      <c r="J10" s="22"/>
      <c r="K10" s="22"/>
      <c r="L10" s="22"/>
      <c r="M10" s="22"/>
      <c r="N10" s="22"/>
      <c r="O10" s="22"/>
      <c r="P10" s="22"/>
      <c r="Q10" s="22"/>
      <c r="R10" s="22"/>
    </row>
    <row r="11" spans="1:19" ht="29" x14ac:dyDescent="0.35">
      <c r="A11" s="20" t="s">
        <v>214</v>
      </c>
      <c r="B11" s="22" t="s">
        <v>154</v>
      </c>
      <c r="C11" s="22" t="s">
        <v>9</v>
      </c>
      <c r="D11" s="22" t="s">
        <v>155</v>
      </c>
      <c r="E11" s="22" t="s">
        <v>156</v>
      </c>
      <c r="F11" s="22" t="s">
        <v>215</v>
      </c>
      <c r="G11" s="22" t="s">
        <v>231</v>
      </c>
      <c r="H11" s="22" t="str">
        <f t="shared" si="0"/>
        <v>Peoples Gas and North Shore Gas</v>
      </c>
      <c r="I11" s="22"/>
      <c r="J11" s="22"/>
      <c r="K11" s="22"/>
      <c r="L11" s="22"/>
      <c r="M11" s="22"/>
      <c r="N11" s="22"/>
      <c r="O11" s="22"/>
      <c r="P11" s="22"/>
      <c r="Q11" s="22"/>
      <c r="R11" s="22"/>
    </row>
    <row r="12" spans="1:19" x14ac:dyDescent="0.35">
      <c r="A12" s="20" t="s">
        <v>214</v>
      </c>
      <c r="B12" s="22" t="s">
        <v>82</v>
      </c>
      <c r="C12" s="22" t="s">
        <v>83</v>
      </c>
      <c r="D12" s="22" t="s">
        <v>62</v>
      </c>
      <c r="E12" s="22" t="s">
        <v>63</v>
      </c>
      <c r="F12" s="22" t="s">
        <v>215</v>
      </c>
      <c r="G12" s="22" t="s">
        <v>231</v>
      </c>
      <c r="H12" s="22" t="str">
        <f t="shared" si="0"/>
        <v>Franklin Energy</v>
      </c>
      <c r="I12" s="22"/>
      <c r="J12" s="22"/>
      <c r="K12" s="22"/>
      <c r="L12" s="22"/>
      <c r="M12" s="22"/>
      <c r="N12" s="22"/>
      <c r="O12" s="22"/>
      <c r="P12" s="22"/>
      <c r="Q12" s="22"/>
      <c r="R12" s="22"/>
    </row>
    <row r="13" spans="1:19" x14ac:dyDescent="0.35">
      <c r="A13" s="20" t="s">
        <v>214</v>
      </c>
      <c r="B13" s="22" t="s">
        <v>399</v>
      </c>
      <c r="C13" s="22" t="s">
        <v>83</v>
      </c>
      <c r="D13" s="22" t="s">
        <v>122</v>
      </c>
      <c r="E13" s="22" t="s">
        <v>164</v>
      </c>
      <c r="F13" s="22" t="s">
        <v>215</v>
      </c>
      <c r="G13" s="22" t="s">
        <v>231</v>
      </c>
      <c r="H13" s="22" t="str">
        <f>E13</f>
        <v>VEIC</v>
      </c>
      <c r="I13" s="22"/>
      <c r="J13" s="22"/>
      <c r="K13" s="22"/>
      <c r="L13" s="22"/>
      <c r="M13" s="22" t="s">
        <v>416</v>
      </c>
      <c r="N13" s="22"/>
      <c r="O13" s="22"/>
      <c r="P13" s="22"/>
      <c r="Q13" s="22"/>
      <c r="R13" s="22"/>
    </row>
    <row r="14" spans="1:19" x14ac:dyDescent="0.35">
      <c r="A14" s="20" t="s">
        <v>214</v>
      </c>
      <c r="B14" s="22" t="s">
        <v>14</v>
      </c>
      <c r="C14" s="22" t="s">
        <v>17</v>
      </c>
      <c r="D14" s="22" t="s">
        <v>15</v>
      </c>
      <c r="E14" s="22" t="s">
        <v>16</v>
      </c>
      <c r="F14" s="22" t="s">
        <v>215</v>
      </c>
      <c r="G14" s="22" t="s">
        <v>230</v>
      </c>
      <c r="H14" s="22" t="s">
        <v>240</v>
      </c>
      <c r="I14" s="22"/>
      <c r="J14" s="22" t="s">
        <v>238</v>
      </c>
      <c r="K14" s="22"/>
      <c r="L14" s="22"/>
      <c r="M14" s="22"/>
      <c r="N14" s="22"/>
      <c r="O14" s="22"/>
      <c r="P14" s="22"/>
      <c r="Q14" s="22"/>
      <c r="R14" s="22"/>
    </row>
    <row r="15" spans="1:19" ht="29" x14ac:dyDescent="0.35">
      <c r="A15" s="20" t="s">
        <v>214</v>
      </c>
      <c r="B15" s="22" t="s">
        <v>84</v>
      </c>
      <c r="C15" s="22" t="s">
        <v>85</v>
      </c>
      <c r="D15" s="22" t="s">
        <v>70</v>
      </c>
      <c r="E15" s="22" t="s">
        <v>63</v>
      </c>
      <c r="F15" s="22" t="s">
        <v>215</v>
      </c>
      <c r="G15" s="22" t="s">
        <v>231</v>
      </c>
      <c r="H15" s="22" t="str">
        <f t="shared" si="0"/>
        <v>Franklin Energy</v>
      </c>
      <c r="I15" s="22"/>
      <c r="J15" s="22"/>
      <c r="K15" s="22"/>
      <c r="L15" s="22"/>
      <c r="M15" s="22"/>
      <c r="N15" s="22"/>
      <c r="O15" s="22"/>
      <c r="P15" s="22"/>
      <c r="Q15" s="22"/>
      <c r="R15" s="22"/>
    </row>
    <row r="16" spans="1:19" x14ac:dyDescent="0.35">
      <c r="A16" s="20" t="s">
        <v>214</v>
      </c>
      <c r="B16" s="22" t="s">
        <v>55</v>
      </c>
      <c r="C16" s="22" t="s">
        <v>58</v>
      </c>
      <c r="D16" s="22" t="s">
        <v>56</v>
      </c>
      <c r="E16" s="22" t="s">
        <v>57</v>
      </c>
      <c r="F16" s="22" t="s">
        <v>215</v>
      </c>
      <c r="G16" s="22" t="s">
        <v>231</v>
      </c>
      <c r="H16" s="22" t="str">
        <f t="shared" si="0"/>
        <v>Resource Innovations</v>
      </c>
      <c r="I16" s="22"/>
      <c r="J16" s="22"/>
      <c r="K16" s="22"/>
      <c r="L16" s="22"/>
      <c r="M16" s="22"/>
      <c r="N16" s="22"/>
      <c r="O16" s="22"/>
      <c r="P16" s="22"/>
      <c r="Q16" s="22"/>
      <c r="R16" s="22"/>
    </row>
    <row r="17" spans="1:18" x14ac:dyDescent="0.35">
      <c r="A17" s="20" t="s">
        <v>214</v>
      </c>
      <c r="B17" s="24" t="s">
        <v>188</v>
      </c>
      <c r="C17" s="24" t="s">
        <v>189</v>
      </c>
      <c r="D17" s="24" t="s">
        <v>122</v>
      </c>
      <c r="E17" s="24" t="s">
        <v>164</v>
      </c>
      <c r="F17" s="24" t="s">
        <v>215</v>
      </c>
      <c r="G17" s="24"/>
      <c r="H17" s="24"/>
      <c r="I17" s="24"/>
      <c r="J17" s="24" t="s">
        <v>237</v>
      </c>
      <c r="K17" s="22"/>
      <c r="L17" s="22"/>
      <c r="M17" s="22"/>
      <c r="N17" s="22"/>
      <c r="O17" s="22"/>
      <c r="P17" s="22"/>
      <c r="Q17" s="22"/>
      <c r="R17" s="22"/>
    </row>
    <row r="18" spans="1:18" x14ac:dyDescent="0.35">
      <c r="A18" s="20" t="s">
        <v>214</v>
      </c>
      <c r="B18" s="22" t="s">
        <v>29</v>
      </c>
      <c r="C18" s="22" t="s">
        <v>30</v>
      </c>
      <c r="D18" s="22" t="s">
        <v>26</v>
      </c>
      <c r="E18" s="22" t="s">
        <v>27</v>
      </c>
      <c r="F18" s="22" t="s">
        <v>215</v>
      </c>
      <c r="G18" s="22" t="s">
        <v>231</v>
      </c>
      <c r="H18" s="22" t="str">
        <f t="shared" ref="H18:H86" si="1">E18</f>
        <v>Opinion Dynamics</v>
      </c>
      <c r="I18" s="22"/>
      <c r="J18" s="22"/>
      <c r="K18" s="22"/>
      <c r="L18" s="22"/>
      <c r="M18" s="22"/>
      <c r="N18" s="22"/>
      <c r="O18" s="22"/>
      <c r="P18" s="22"/>
      <c r="Q18" s="22"/>
      <c r="R18" s="22"/>
    </row>
    <row r="19" spans="1:18" x14ac:dyDescent="0.35">
      <c r="A19" s="20" t="s">
        <v>214</v>
      </c>
      <c r="B19" s="22" t="s">
        <v>391</v>
      </c>
      <c r="C19" s="22" t="s">
        <v>392</v>
      </c>
      <c r="D19" s="22" t="s">
        <v>393</v>
      </c>
      <c r="E19" s="22" t="s">
        <v>57</v>
      </c>
      <c r="F19" s="22" t="s">
        <v>215</v>
      </c>
      <c r="G19" s="22" t="s">
        <v>231</v>
      </c>
      <c r="H19" s="22" t="str">
        <f>E19</f>
        <v>Resource Innovations</v>
      </c>
      <c r="I19" s="22"/>
      <c r="J19" s="22"/>
      <c r="K19" s="22"/>
      <c r="L19" s="22"/>
      <c r="M19" s="22"/>
      <c r="N19" s="22"/>
      <c r="O19" s="22"/>
      <c r="P19" s="22"/>
      <c r="Q19" s="22"/>
      <c r="R19" s="22"/>
    </row>
    <row r="20" spans="1:18" ht="29" x14ac:dyDescent="0.35">
      <c r="A20" s="20" t="s">
        <v>214</v>
      </c>
      <c r="B20" s="22" t="s">
        <v>86</v>
      </c>
      <c r="C20" s="22" t="s">
        <v>87</v>
      </c>
      <c r="D20" s="22" t="s">
        <v>70</v>
      </c>
      <c r="E20" s="22" t="s">
        <v>63</v>
      </c>
      <c r="F20" s="22" t="s">
        <v>215</v>
      </c>
      <c r="G20" s="22" t="s">
        <v>231</v>
      </c>
      <c r="H20" s="22" t="str">
        <f t="shared" si="1"/>
        <v>Franklin Energy</v>
      </c>
      <c r="I20" s="22"/>
      <c r="J20" s="22"/>
      <c r="K20" s="22"/>
      <c r="L20" s="22"/>
      <c r="M20" s="22"/>
      <c r="N20" s="22"/>
      <c r="O20" s="22"/>
      <c r="P20" s="22"/>
      <c r="Q20" s="22"/>
      <c r="R20" s="22"/>
    </row>
    <row r="21" spans="1:18" ht="29" x14ac:dyDescent="0.35">
      <c r="A21" s="20" t="s">
        <v>214</v>
      </c>
      <c r="B21" s="22" t="s">
        <v>69</v>
      </c>
      <c r="C21" s="22" t="s">
        <v>71</v>
      </c>
      <c r="D21" s="22" t="s">
        <v>70</v>
      </c>
      <c r="E21" s="22" t="s">
        <v>63</v>
      </c>
      <c r="F21" s="22" t="s">
        <v>215</v>
      </c>
      <c r="G21" s="22" t="s">
        <v>231</v>
      </c>
      <c r="H21" s="22" t="str">
        <f t="shared" si="1"/>
        <v>Franklin Energy</v>
      </c>
      <c r="I21" s="22"/>
      <c r="J21" s="22"/>
      <c r="K21" s="22"/>
      <c r="L21" s="22"/>
      <c r="M21" s="22"/>
      <c r="N21" s="22"/>
      <c r="O21" s="22"/>
      <c r="P21" s="22"/>
      <c r="Q21" s="22"/>
      <c r="R21" s="22"/>
    </row>
    <row r="22" spans="1:18" x14ac:dyDescent="0.35">
      <c r="A22" s="20" t="s">
        <v>214</v>
      </c>
      <c r="B22" s="22" t="s">
        <v>131</v>
      </c>
      <c r="C22" s="22" t="s">
        <v>134</v>
      </c>
      <c r="D22" s="22" t="s">
        <v>132</v>
      </c>
      <c r="E22" s="22" t="s">
        <v>133</v>
      </c>
      <c r="F22" s="22" t="s">
        <v>215</v>
      </c>
      <c r="G22" s="22" t="s">
        <v>231</v>
      </c>
      <c r="H22" s="22" t="str">
        <f t="shared" si="1"/>
        <v>Michaels Energy</v>
      </c>
      <c r="I22" s="22"/>
      <c r="J22" s="22"/>
      <c r="K22" s="22"/>
      <c r="L22" s="22"/>
      <c r="M22" s="22"/>
      <c r="N22" s="22"/>
      <c r="O22" s="22"/>
      <c r="P22" s="22"/>
      <c r="Q22" s="22"/>
      <c r="R22" s="22"/>
    </row>
    <row r="23" spans="1:18" ht="29" x14ac:dyDescent="0.35">
      <c r="A23" s="20" t="s">
        <v>214</v>
      </c>
      <c r="B23" s="22" t="s">
        <v>76</v>
      </c>
      <c r="C23" s="22" t="s">
        <v>77</v>
      </c>
      <c r="D23" s="22" t="s">
        <v>62</v>
      </c>
      <c r="E23" s="22" t="s">
        <v>63</v>
      </c>
      <c r="F23" s="22" t="s">
        <v>215</v>
      </c>
      <c r="G23" s="22" t="s">
        <v>230</v>
      </c>
      <c r="H23" s="22" t="s">
        <v>240</v>
      </c>
      <c r="I23" s="22" t="s">
        <v>219</v>
      </c>
      <c r="J23" s="22"/>
      <c r="K23" s="22"/>
      <c r="L23" s="22"/>
      <c r="M23" s="22"/>
      <c r="N23" s="22"/>
      <c r="O23" s="22"/>
      <c r="P23" s="22"/>
      <c r="Q23" s="22"/>
      <c r="R23" s="22"/>
    </row>
    <row r="24" spans="1:18" x14ac:dyDescent="0.35">
      <c r="A24" s="20" t="s">
        <v>214</v>
      </c>
      <c r="B24" s="22" t="s">
        <v>61</v>
      </c>
      <c r="C24" s="22" t="s">
        <v>64</v>
      </c>
      <c r="D24" s="22" t="s">
        <v>62</v>
      </c>
      <c r="E24" s="22" t="s">
        <v>63</v>
      </c>
      <c r="F24" s="22" t="s">
        <v>215</v>
      </c>
      <c r="G24" s="22" t="s">
        <v>231</v>
      </c>
      <c r="H24" s="22" t="s">
        <v>164</v>
      </c>
      <c r="I24" s="22"/>
      <c r="J24" s="22"/>
      <c r="K24" s="22"/>
      <c r="L24" s="22"/>
      <c r="M24" s="22" t="s">
        <v>417</v>
      </c>
      <c r="N24" s="22"/>
      <c r="O24" s="22"/>
      <c r="P24" s="22"/>
      <c r="Q24" s="22"/>
      <c r="R24" s="22"/>
    </row>
    <row r="25" spans="1:18" x14ac:dyDescent="0.35">
      <c r="A25" s="20" t="s">
        <v>214</v>
      </c>
      <c r="B25" s="22" t="s">
        <v>235</v>
      </c>
      <c r="C25" s="22" t="s">
        <v>64</v>
      </c>
      <c r="D25" s="22" t="s">
        <v>122</v>
      </c>
      <c r="E25" s="22" t="s">
        <v>164</v>
      </c>
      <c r="F25" s="22" t="s">
        <v>215</v>
      </c>
      <c r="G25" s="22" t="s">
        <v>231</v>
      </c>
      <c r="H25" s="22" t="str">
        <f t="shared" si="1"/>
        <v>VEIC</v>
      </c>
      <c r="I25" s="22"/>
      <c r="J25" s="22"/>
      <c r="K25" s="22"/>
      <c r="L25" s="22"/>
      <c r="M25" s="22" t="s">
        <v>417</v>
      </c>
      <c r="N25" s="22"/>
      <c r="O25" s="22"/>
      <c r="P25" s="22"/>
      <c r="Q25" s="22"/>
      <c r="R25" s="22"/>
    </row>
    <row r="26" spans="1:18" x14ac:dyDescent="0.35">
      <c r="A26" s="20" t="s">
        <v>214</v>
      </c>
      <c r="B26" s="22" t="s">
        <v>400</v>
      </c>
      <c r="C26" s="22" t="s">
        <v>64</v>
      </c>
      <c r="D26" s="22" t="s">
        <v>122</v>
      </c>
      <c r="E26" s="22" t="s">
        <v>164</v>
      </c>
      <c r="F26" s="22" t="s">
        <v>215</v>
      </c>
      <c r="G26" s="22" t="s">
        <v>231</v>
      </c>
      <c r="H26" s="22" t="str">
        <f>E26</f>
        <v>VEIC</v>
      </c>
      <c r="I26" s="22"/>
      <c r="J26" s="22"/>
      <c r="K26" s="22"/>
      <c r="L26" s="22"/>
      <c r="M26" s="22" t="s">
        <v>417</v>
      </c>
      <c r="N26" s="22"/>
      <c r="O26" s="22"/>
      <c r="P26" s="22"/>
      <c r="Q26" s="22"/>
      <c r="R26" s="22"/>
    </row>
    <row r="27" spans="1:18" x14ac:dyDescent="0.35">
      <c r="A27" s="20" t="s">
        <v>214</v>
      </c>
      <c r="B27" s="22" t="s">
        <v>65</v>
      </c>
      <c r="C27" s="22" t="s">
        <v>66</v>
      </c>
      <c r="D27" s="22" t="s">
        <v>62</v>
      </c>
      <c r="E27" s="22" t="s">
        <v>63</v>
      </c>
      <c r="F27" s="22" t="s">
        <v>215</v>
      </c>
      <c r="G27" s="22" t="s">
        <v>230</v>
      </c>
      <c r="H27" s="22" t="s">
        <v>240</v>
      </c>
      <c r="I27" s="22"/>
      <c r="J27" s="22"/>
      <c r="K27" s="22"/>
      <c r="L27" s="22"/>
      <c r="M27" s="22"/>
      <c r="N27" s="22"/>
      <c r="O27" s="22"/>
      <c r="P27" s="22"/>
      <c r="Q27" s="22"/>
      <c r="R27" s="22"/>
    </row>
    <row r="28" spans="1:18" ht="29" x14ac:dyDescent="0.35">
      <c r="A28" s="20" t="s">
        <v>214</v>
      </c>
      <c r="B28" s="22" t="s">
        <v>157</v>
      </c>
      <c r="C28" s="22" t="s">
        <v>160</v>
      </c>
      <c r="D28" s="22" t="s">
        <v>158</v>
      </c>
      <c r="E28" s="22" t="s">
        <v>159</v>
      </c>
      <c r="F28" s="22" t="s">
        <v>215</v>
      </c>
      <c r="G28" s="22" t="s">
        <v>231</v>
      </c>
      <c r="H28" s="22" t="str">
        <f t="shared" si="1"/>
        <v>ADM, a Qualus Company</v>
      </c>
      <c r="I28" s="22"/>
      <c r="J28" s="22"/>
      <c r="K28" s="22"/>
      <c r="L28" s="22"/>
      <c r="M28" s="22"/>
      <c r="N28" s="22"/>
      <c r="O28" s="22"/>
      <c r="P28" s="22"/>
      <c r="Q28" s="22"/>
      <c r="R28" s="22"/>
    </row>
    <row r="29" spans="1:18" x14ac:dyDescent="0.35">
      <c r="A29" s="20" t="s">
        <v>214</v>
      </c>
      <c r="B29" s="22" t="s">
        <v>119</v>
      </c>
      <c r="C29" s="22" t="s">
        <v>220</v>
      </c>
      <c r="D29" s="22" t="s">
        <v>120</v>
      </c>
      <c r="E29" s="22" t="s">
        <v>121</v>
      </c>
      <c r="F29" s="22" t="s">
        <v>215</v>
      </c>
      <c r="G29" s="22" t="s">
        <v>230</v>
      </c>
      <c r="H29" s="22" t="s">
        <v>240</v>
      </c>
      <c r="I29" s="22"/>
      <c r="J29" s="22"/>
      <c r="K29" s="22"/>
      <c r="L29" s="22"/>
      <c r="M29" s="22"/>
      <c r="N29" s="22"/>
      <c r="O29" s="22"/>
      <c r="P29" s="22"/>
      <c r="Q29" s="22"/>
      <c r="R29" s="22"/>
    </row>
    <row r="30" spans="1:18" ht="43.5" x14ac:dyDescent="0.35">
      <c r="A30" s="20" t="s">
        <v>214</v>
      </c>
      <c r="B30" s="22" t="s">
        <v>148</v>
      </c>
      <c r="C30" s="22" t="s">
        <v>221</v>
      </c>
      <c r="D30" s="22" t="s">
        <v>15</v>
      </c>
      <c r="E30" s="22" t="s">
        <v>23</v>
      </c>
      <c r="F30" s="22" t="s">
        <v>215</v>
      </c>
      <c r="G30" s="22" t="s">
        <v>231</v>
      </c>
      <c r="H30" s="22" t="str">
        <f t="shared" si="1"/>
        <v>SCS ANALYTICS in support of Ameren Illinois</v>
      </c>
      <c r="I30" s="22"/>
      <c r="J30" s="22"/>
      <c r="K30" s="22"/>
      <c r="L30" s="22"/>
      <c r="M30" s="22"/>
      <c r="N30" s="22"/>
      <c r="O30" s="22"/>
      <c r="P30" s="22"/>
      <c r="Q30" s="22"/>
      <c r="R30" s="22"/>
    </row>
    <row r="31" spans="1:18" x14ac:dyDescent="0.35">
      <c r="A31" s="20" t="s">
        <v>214</v>
      </c>
      <c r="B31" s="22" t="s">
        <v>48</v>
      </c>
      <c r="C31" s="22" t="s">
        <v>223</v>
      </c>
      <c r="D31" s="22" t="s">
        <v>46</v>
      </c>
      <c r="E31" s="22" t="s">
        <v>47</v>
      </c>
      <c r="F31" s="22" t="s">
        <v>215</v>
      </c>
      <c r="G31" s="22" t="s">
        <v>230</v>
      </c>
      <c r="H31" s="22" t="s">
        <v>240</v>
      </c>
      <c r="I31" s="22"/>
      <c r="J31" s="22"/>
      <c r="K31" s="22"/>
      <c r="L31" s="22"/>
      <c r="M31" s="22"/>
      <c r="N31" s="22"/>
      <c r="O31" s="22"/>
      <c r="P31" s="22"/>
      <c r="Q31" s="22"/>
      <c r="R31" s="22"/>
    </row>
    <row r="32" spans="1:18" x14ac:dyDescent="0.35">
      <c r="A32" s="20" t="s">
        <v>214</v>
      </c>
      <c r="B32" s="22" t="s">
        <v>135</v>
      </c>
      <c r="C32" s="22" t="s">
        <v>136</v>
      </c>
      <c r="D32" s="22" t="s">
        <v>132</v>
      </c>
      <c r="E32" s="22" t="s">
        <v>133</v>
      </c>
      <c r="F32" s="22" t="s">
        <v>215</v>
      </c>
      <c r="G32" s="22" t="s">
        <v>231</v>
      </c>
      <c r="H32" s="22" t="str">
        <f t="shared" si="1"/>
        <v>Michaels Energy</v>
      </c>
      <c r="I32" s="22"/>
      <c r="J32" s="22" t="s">
        <v>239</v>
      </c>
      <c r="K32" s="22"/>
      <c r="L32" s="22"/>
      <c r="M32" s="22"/>
      <c r="N32" s="22"/>
      <c r="O32" s="22"/>
      <c r="P32" s="22"/>
      <c r="Q32" s="22"/>
      <c r="R32" s="22"/>
    </row>
    <row r="33" spans="1:18" ht="29" x14ac:dyDescent="0.35">
      <c r="A33" s="20" t="s">
        <v>214</v>
      </c>
      <c r="B33" s="22" t="s">
        <v>181</v>
      </c>
      <c r="C33" s="22" t="s">
        <v>183</v>
      </c>
      <c r="D33" s="22" t="s">
        <v>178</v>
      </c>
      <c r="E33" s="22" t="s">
        <v>182</v>
      </c>
      <c r="F33" s="22" t="s">
        <v>215</v>
      </c>
      <c r="G33" s="22" t="s">
        <v>231</v>
      </c>
      <c r="H33" s="22" t="str">
        <f t="shared" si="1"/>
        <v xml:space="preserve">ExxonMobil </v>
      </c>
      <c r="I33" s="22"/>
      <c r="J33" s="26" t="s">
        <v>232</v>
      </c>
      <c r="K33" s="22"/>
      <c r="L33" s="22"/>
      <c r="M33" s="22"/>
      <c r="N33" s="22"/>
      <c r="O33" s="22"/>
      <c r="P33" s="22"/>
      <c r="Q33" s="22"/>
      <c r="R33" s="22"/>
    </row>
    <row r="34" spans="1:18" ht="29" x14ac:dyDescent="0.35">
      <c r="A34" s="20" t="s">
        <v>214</v>
      </c>
      <c r="B34" s="22" t="s">
        <v>177</v>
      </c>
      <c r="C34" s="22" t="s">
        <v>180</v>
      </c>
      <c r="D34" s="22" t="s">
        <v>178</v>
      </c>
      <c r="E34" s="22" t="s">
        <v>179</v>
      </c>
      <c r="F34" s="22" t="s">
        <v>215</v>
      </c>
      <c r="G34" s="22" t="s">
        <v>231</v>
      </c>
      <c r="H34" s="22" t="str">
        <f t="shared" si="1"/>
        <v>ExxonMobil</v>
      </c>
      <c r="I34" s="22"/>
      <c r="J34" s="26" t="s">
        <v>232</v>
      </c>
      <c r="K34" s="22"/>
      <c r="L34" s="22"/>
      <c r="M34" s="22"/>
      <c r="N34" s="22"/>
      <c r="O34" s="22"/>
      <c r="P34" s="22"/>
      <c r="Q34" s="22"/>
      <c r="R34" s="22"/>
    </row>
    <row r="35" spans="1:18" x14ac:dyDescent="0.35">
      <c r="A35" s="20" t="s">
        <v>214</v>
      </c>
      <c r="B35" s="22" t="s">
        <v>45</v>
      </c>
      <c r="C35" s="22" t="s">
        <v>222</v>
      </c>
      <c r="D35" s="22" t="s">
        <v>46</v>
      </c>
      <c r="E35" s="22" t="s">
        <v>47</v>
      </c>
      <c r="F35" s="22" t="s">
        <v>215</v>
      </c>
      <c r="G35" s="22" t="s">
        <v>230</v>
      </c>
      <c r="H35" s="22" t="s">
        <v>240</v>
      </c>
      <c r="I35" s="22"/>
      <c r="J35" s="22"/>
      <c r="K35" s="22"/>
      <c r="L35" s="22"/>
      <c r="M35" s="22"/>
      <c r="N35" s="22"/>
      <c r="O35" s="22"/>
      <c r="P35" s="22"/>
      <c r="Q35" s="22"/>
      <c r="R35" s="22"/>
    </row>
    <row r="36" spans="1:18" ht="29" x14ac:dyDescent="0.35">
      <c r="A36" s="20" t="s">
        <v>214</v>
      </c>
      <c r="B36" s="22" t="s">
        <v>125</v>
      </c>
      <c r="C36" s="22" t="s">
        <v>224</v>
      </c>
      <c r="D36" s="22" t="s">
        <v>126</v>
      </c>
      <c r="E36" s="22" t="s">
        <v>20</v>
      </c>
      <c r="F36" s="22" t="s">
        <v>215</v>
      </c>
      <c r="G36" s="22" t="s">
        <v>231</v>
      </c>
      <c r="H36" s="22" t="str">
        <f t="shared" si="1"/>
        <v>Leidos on behalf of Ameren Illinois</v>
      </c>
      <c r="I36" s="22"/>
      <c r="J36" s="22"/>
      <c r="K36" s="22"/>
      <c r="L36" s="22"/>
      <c r="M36" s="22"/>
      <c r="N36" s="22"/>
      <c r="O36" s="22"/>
      <c r="P36" s="22"/>
      <c r="Q36" s="22"/>
      <c r="R36" s="22"/>
    </row>
    <row r="37" spans="1:18" x14ac:dyDescent="0.35">
      <c r="A37" s="20" t="s">
        <v>214</v>
      </c>
      <c r="B37" s="22" t="s">
        <v>127</v>
      </c>
      <c r="C37" s="22" t="s">
        <v>225</v>
      </c>
      <c r="D37" s="22" t="s">
        <v>128</v>
      </c>
      <c r="E37" s="22" t="s">
        <v>20</v>
      </c>
      <c r="F37" s="22" t="s">
        <v>215</v>
      </c>
      <c r="G37" s="22" t="s">
        <v>230</v>
      </c>
      <c r="H37" s="22" t="s">
        <v>240</v>
      </c>
      <c r="I37" s="22"/>
      <c r="J37" s="22"/>
      <c r="K37" s="22"/>
      <c r="L37" s="22"/>
      <c r="M37" s="22"/>
      <c r="N37" s="22"/>
      <c r="O37" s="22"/>
      <c r="P37" s="22"/>
      <c r="Q37" s="22"/>
      <c r="R37" s="22"/>
    </row>
    <row r="38" spans="1:18" ht="29" x14ac:dyDescent="0.35">
      <c r="A38" s="20" t="s">
        <v>214</v>
      </c>
      <c r="B38" s="22" t="s">
        <v>25</v>
      </c>
      <c r="C38" s="22" t="s">
        <v>218</v>
      </c>
      <c r="D38" s="22" t="s">
        <v>26</v>
      </c>
      <c r="E38" s="22" t="s">
        <v>27</v>
      </c>
      <c r="F38" s="22" t="s">
        <v>215</v>
      </c>
      <c r="G38" s="22" t="s">
        <v>230</v>
      </c>
      <c r="H38" s="22" t="s">
        <v>240</v>
      </c>
      <c r="I38" s="22"/>
      <c r="J38" s="22"/>
      <c r="K38" s="22"/>
      <c r="L38" s="22"/>
      <c r="M38" s="22"/>
      <c r="N38" s="22"/>
      <c r="O38" s="22"/>
      <c r="P38" s="22"/>
      <c r="Q38" s="22"/>
      <c r="R38" s="22"/>
    </row>
    <row r="39" spans="1:18" x14ac:dyDescent="0.35">
      <c r="A39" s="20" t="s">
        <v>214</v>
      </c>
      <c r="B39" s="22" t="s">
        <v>163</v>
      </c>
      <c r="C39" s="22" t="s">
        <v>162</v>
      </c>
      <c r="D39" s="22" t="s">
        <v>122</v>
      </c>
      <c r="E39" s="22" t="s">
        <v>164</v>
      </c>
      <c r="F39" s="22" t="s">
        <v>217</v>
      </c>
      <c r="G39" s="22" t="s">
        <v>230</v>
      </c>
      <c r="H39" s="22" t="s">
        <v>240</v>
      </c>
      <c r="I39" s="22"/>
      <c r="J39" s="22"/>
      <c r="K39" s="22"/>
      <c r="L39" s="22"/>
      <c r="M39" s="22"/>
      <c r="N39" s="22"/>
      <c r="O39" s="22"/>
      <c r="P39" s="22"/>
      <c r="Q39" s="22"/>
      <c r="R39" s="22"/>
    </row>
    <row r="40" spans="1:18" x14ac:dyDescent="0.35">
      <c r="A40" s="20" t="s">
        <v>214</v>
      </c>
      <c r="B40" s="22" t="s">
        <v>22</v>
      </c>
      <c r="C40" s="22" t="s">
        <v>24</v>
      </c>
      <c r="D40" s="22" t="s">
        <v>15</v>
      </c>
      <c r="E40" s="22" t="s">
        <v>23</v>
      </c>
      <c r="F40" s="22" t="s">
        <v>217</v>
      </c>
      <c r="G40" s="22" t="s">
        <v>230</v>
      </c>
      <c r="H40" s="22" t="s">
        <v>240</v>
      </c>
      <c r="I40" s="22"/>
      <c r="J40" s="22"/>
      <c r="K40" s="22"/>
      <c r="L40" s="22"/>
      <c r="M40" s="22"/>
      <c r="N40" s="22"/>
      <c r="O40" s="22"/>
      <c r="P40" s="22"/>
      <c r="Q40" s="22"/>
      <c r="R40" s="22"/>
    </row>
    <row r="41" spans="1:18" x14ac:dyDescent="0.35">
      <c r="A41" s="20" t="s">
        <v>214</v>
      </c>
      <c r="B41" s="22" t="s">
        <v>191</v>
      </c>
      <c r="C41" s="22" t="s">
        <v>33</v>
      </c>
      <c r="D41" s="22" t="s">
        <v>91</v>
      </c>
      <c r="E41" s="22" t="s">
        <v>92</v>
      </c>
      <c r="F41" s="22" t="s">
        <v>217</v>
      </c>
      <c r="G41" s="22" t="s">
        <v>231</v>
      </c>
      <c r="H41" s="22" t="str">
        <f t="shared" si="1"/>
        <v>ICF</v>
      </c>
      <c r="I41" s="22"/>
      <c r="J41" s="22"/>
      <c r="K41" s="22"/>
      <c r="L41" s="22"/>
      <c r="M41" s="22"/>
      <c r="N41" s="22"/>
      <c r="O41" s="22"/>
      <c r="P41" s="22"/>
      <c r="Q41" s="22"/>
      <c r="R41" s="22"/>
    </row>
    <row r="42" spans="1:18" x14ac:dyDescent="0.35">
      <c r="A42" s="20" t="s">
        <v>214</v>
      </c>
      <c r="B42" s="22" t="s">
        <v>31</v>
      </c>
      <c r="C42" s="22" t="s">
        <v>33</v>
      </c>
      <c r="D42" s="22" t="s">
        <v>32</v>
      </c>
      <c r="E42" s="22" t="s">
        <v>27</v>
      </c>
      <c r="F42" s="22" t="s">
        <v>217</v>
      </c>
      <c r="G42" s="22" t="s">
        <v>231</v>
      </c>
      <c r="H42" s="22" t="str">
        <f t="shared" si="1"/>
        <v>Opinion Dynamics</v>
      </c>
      <c r="I42" s="22"/>
      <c r="J42" s="22"/>
      <c r="K42" s="22"/>
      <c r="L42" s="22"/>
      <c r="M42" s="22"/>
      <c r="N42" s="22"/>
      <c r="O42" s="22"/>
      <c r="P42" s="22"/>
      <c r="Q42" s="22"/>
      <c r="R42" s="22"/>
    </row>
    <row r="43" spans="1:18" x14ac:dyDescent="0.35">
      <c r="A43" s="20" t="s">
        <v>214</v>
      </c>
      <c r="B43" s="22" t="s">
        <v>410</v>
      </c>
      <c r="C43" s="22" t="s">
        <v>411</v>
      </c>
      <c r="D43" s="22" t="s">
        <v>122</v>
      </c>
      <c r="E43" s="22" t="s">
        <v>164</v>
      </c>
      <c r="F43" s="22" t="s">
        <v>217</v>
      </c>
      <c r="G43" s="22" t="s">
        <v>231</v>
      </c>
      <c r="H43" s="22" t="str">
        <f>E43</f>
        <v>VEIC</v>
      </c>
      <c r="I43" s="22"/>
      <c r="J43" s="22"/>
      <c r="K43" s="22"/>
      <c r="L43" s="22"/>
      <c r="M43" s="22" t="s">
        <v>423</v>
      </c>
      <c r="N43" s="22"/>
      <c r="O43" s="22"/>
      <c r="P43" s="22"/>
      <c r="Q43" s="22"/>
      <c r="R43" s="22"/>
    </row>
    <row r="44" spans="1:18" x14ac:dyDescent="0.35">
      <c r="A44" s="20" t="s">
        <v>214</v>
      </c>
      <c r="B44" s="22" t="s">
        <v>184</v>
      </c>
      <c r="C44" s="22" t="s">
        <v>187</v>
      </c>
      <c r="D44" s="22" t="s">
        <v>185</v>
      </c>
      <c r="E44" s="22" t="s">
        <v>186</v>
      </c>
      <c r="F44" s="22" t="s">
        <v>217</v>
      </c>
      <c r="G44" s="22" t="s">
        <v>230</v>
      </c>
      <c r="H44" s="22" t="s">
        <v>240</v>
      </c>
      <c r="I44" s="22"/>
      <c r="J44" s="22"/>
      <c r="K44" s="22"/>
      <c r="L44" s="22"/>
      <c r="M44" s="22"/>
      <c r="N44" s="22"/>
      <c r="O44" s="22"/>
      <c r="P44" s="22"/>
      <c r="Q44" s="22"/>
      <c r="R44" s="22"/>
    </row>
    <row r="45" spans="1:18" x14ac:dyDescent="0.35">
      <c r="A45" s="20" t="s">
        <v>214</v>
      </c>
      <c r="B45" s="22" t="s">
        <v>78</v>
      </c>
      <c r="C45" s="22" t="s">
        <v>79</v>
      </c>
      <c r="D45" s="22" t="s">
        <v>62</v>
      </c>
      <c r="E45" s="22" t="s">
        <v>63</v>
      </c>
      <c r="F45" s="22" t="s">
        <v>217</v>
      </c>
      <c r="G45" s="22" t="s">
        <v>231</v>
      </c>
      <c r="H45" s="22" t="s">
        <v>164</v>
      </c>
      <c r="I45" s="22"/>
      <c r="J45" s="22"/>
      <c r="K45" s="22"/>
      <c r="L45" s="22"/>
      <c r="M45" s="22" t="s">
        <v>422</v>
      </c>
      <c r="N45" s="22"/>
      <c r="O45" s="22"/>
      <c r="P45" s="22"/>
      <c r="Q45" s="22"/>
      <c r="R45" s="22"/>
    </row>
    <row r="46" spans="1:18" x14ac:dyDescent="0.35">
      <c r="A46" s="20" t="s">
        <v>214</v>
      </c>
      <c r="B46" s="22" t="s">
        <v>98</v>
      </c>
      <c r="C46" s="22" t="s">
        <v>79</v>
      </c>
      <c r="D46" s="22" t="s">
        <v>91</v>
      </c>
      <c r="E46" s="22" t="s">
        <v>92</v>
      </c>
      <c r="F46" s="22" t="s">
        <v>217</v>
      </c>
      <c r="G46" s="22" t="s">
        <v>231</v>
      </c>
      <c r="H46" s="22" t="str">
        <f t="shared" si="1"/>
        <v>ICF</v>
      </c>
      <c r="I46" s="22"/>
      <c r="J46" s="22"/>
      <c r="K46" s="22"/>
      <c r="L46" s="22"/>
      <c r="M46" s="22"/>
      <c r="N46" s="22"/>
      <c r="O46" s="22"/>
      <c r="P46" s="22"/>
      <c r="Q46" s="22"/>
      <c r="R46" s="22"/>
    </row>
    <row r="47" spans="1:18" x14ac:dyDescent="0.35">
      <c r="A47" s="20" t="s">
        <v>214</v>
      </c>
      <c r="B47" s="22" t="s">
        <v>424</v>
      </c>
      <c r="C47" s="22" t="s">
        <v>425</v>
      </c>
      <c r="D47" s="22" t="s">
        <v>426</v>
      </c>
      <c r="E47" s="22" t="s">
        <v>101</v>
      </c>
      <c r="F47" s="22" t="s">
        <v>217</v>
      </c>
      <c r="G47" s="22" t="s">
        <v>231</v>
      </c>
      <c r="H47" s="22" t="str">
        <f t="shared" si="1"/>
        <v>Guidehouse</v>
      </c>
      <c r="I47" s="22"/>
      <c r="J47" s="22"/>
      <c r="K47" s="22"/>
      <c r="L47" s="22"/>
      <c r="M47" s="22"/>
      <c r="N47" s="22"/>
      <c r="O47" s="22"/>
      <c r="P47" s="22"/>
      <c r="Q47" s="22"/>
      <c r="R47" s="22"/>
    </row>
    <row r="48" spans="1:18" x14ac:dyDescent="0.35">
      <c r="A48" s="20" t="s">
        <v>214</v>
      </c>
      <c r="B48" s="22" t="s">
        <v>75</v>
      </c>
      <c r="C48" s="22" t="s">
        <v>12</v>
      </c>
      <c r="D48" s="22" t="s">
        <v>15</v>
      </c>
      <c r="E48" s="22" t="s">
        <v>23</v>
      </c>
      <c r="F48" s="22" t="s">
        <v>217</v>
      </c>
      <c r="G48" s="22" t="s">
        <v>230</v>
      </c>
      <c r="H48" s="22" t="s">
        <v>240</v>
      </c>
      <c r="I48" s="22"/>
      <c r="J48" s="22"/>
      <c r="K48" s="22"/>
      <c r="L48" s="22"/>
      <c r="M48" s="22"/>
      <c r="N48" s="22"/>
      <c r="O48" s="22"/>
      <c r="P48" s="22"/>
      <c r="Q48" s="22"/>
      <c r="R48" s="22"/>
    </row>
    <row r="49" spans="1:18" x14ac:dyDescent="0.35">
      <c r="A49" s="20" t="s">
        <v>214</v>
      </c>
      <c r="B49" s="22" t="s">
        <v>37</v>
      </c>
      <c r="C49" s="22" t="s">
        <v>39</v>
      </c>
      <c r="D49" s="22" t="s">
        <v>38</v>
      </c>
      <c r="E49" s="22" t="s">
        <v>27</v>
      </c>
      <c r="F49" s="22" t="s">
        <v>217</v>
      </c>
      <c r="G49" s="22" t="s">
        <v>231</v>
      </c>
      <c r="H49" s="22" t="str">
        <f t="shared" si="1"/>
        <v>Opinion Dynamics</v>
      </c>
      <c r="I49" s="22"/>
      <c r="J49" s="22"/>
      <c r="K49" s="22"/>
      <c r="L49" s="22"/>
      <c r="M49" s="22"/>
      <c r="N49" s="22"/>
      <c r="O49" s="22"/>
      <c r="P49" s="22"/>
      <c r="Q49" s="22"/>
      <c r="R49" s="22"/>
    </row>
    <row r="50" spans="1:18" x14ac:dyDescent="0.35">
      <c r="A50" s="20" t="s">
        <v>214</v>
      </c>
      <c r="B50" s="22" t="s">
        <v>40</v>
      </c>
      <c r="C50" s="22" t="s">
        <v>39</v>
      </c>
      <c r="D50" s="22" t="s">
        <v>41</v>
      </c>
      <c r="E50" s="22" t="s">
        <v>27</v>
      </c>
      <c r="F50" s="22" t="s">
        <v>217</v>
      </c>
      <c r="G50" s="22" t="s">
        <v>231</v>
      </c>
      <c r="H50" s="22" t="str">
        <f t="shared" si="1"/>
        <v>Opinion Dynamics</v>
      </c>
      <c r="I50" s="22"/>
      <c r="J50" s="22"/>
      <c r="K50" s="22"/>
      <c r="L50" s="22"/>
      <c r="M50" s="22"/>
      <c r="N50" s="22"/>
      <c r="O50" s="22"/>
      <c r="P50" s="22"/>
      <c r="Q50" s="22"/>
      <c r="R50" s="22"/>
    </row>
    <row r="51" spans="1:18" x14ac:dyDescent="0.35">
      <c r="A51" s="20" t="s">
        <v>214</v>
      </c>
      <c r="B51" s="22" t="s">
        <v>90</v>
      </c>
      <c r="C51" s="22" t="s">
        <v>39</v>
      </c>
      <c r="D51" s="22" t="s">
        <v>91</v>
      </c>
      <c r="E51" s="22" t="s">
        <v>92</v>
      </c>
      <c r="F51" s="22" t="s">
        <v>217</v>
      </c>
      <c r="G51" s="22" t="s">
        <v>231</v>
      </c>
      <c r="H51" s="22" t="str">
        <f t="shared" si="1"/>
        <v>ICF</v>
      </c>
      <c r="I51" s="22"/>
      <c r="J51" s="22"/>
      <c r="K51" s="22"/>
      <c r="L51" s="22"/>
      <c r="M51" s="22"/>
      <c r="N51" s="22"/>
      <c r="O51" s="22"/>
      <c r="P51" s="22"/>
      <c r="Q51" s="22"/>
      <c r="R51" s="22"/>
    </row>
    <row r="52" spans="1:18" ht="29" x14ac:dyDescent="0.35">
      <c r="A52" s="20" t="s">
        <v>214</v>
      </c>
      <c r="B52" s="22" t="s">
        <v>114</v>
      </c>
      <c r="C52" s="22" t="s">
        <v>39</v>
      </c>
      <c r="D52" s="22" t="s">
        <v>111</v>
      </c>
      <c r="E52" s="22" t="s">
        <v>112</v>
      </c>
      <c r="F52" s="22" t="s">
        <v>217</v>
      </c>
      <c r="G52" s="22" t="s">
        <v>231</v>
      </c>
      <c r="H52" s="22" t="str">
        <f t="shared" si="1"/>
        <v>Nicor Gas/GTI Energy</v>
      </c>
      <c r="I52" s="22"/>
      <c r="J52" s="22"/>
      <c r="K52" s="22"/>
      <c r="L52" s="22"/>
      <c r="M52" s="22"/>
      <c r="N52" s="22"/>
      <c r="O52" s="22"/>
      <c r="P52" s="22"/>
      <c r="Q52" s="22"/>
      <c r="R52" s="22"/>
    </row>
    <row r="53" spans="1:18" x14ac:dyDescent="0.35">
      <c r="A53" s="20" t="s">
        <v>214</v>
      </c>
      <c r="B53" s="22" t="s">
        <v>401</v>
      </c>
      <c r="C53" s="22" t="s">
        <v>402</v>
      </c>
      <c r="D53" s="22" t="s">
        <v>122</v>
      </c>
      <c r="E53" s="22" t="s">
        <v>164</v>
      </c>
      <c r="F53" s="22" t="s">
        <v>217</v>
      </c>
      <c r="G53" s="22" t="s">
        <v>231</v>
      </c>
      <c r="H53" s="22" t="str">
        <f>E53</f>
        <v>VEIC</v>
      </c>
      <c r="I53" s="22"/>
      <c r="J53" s="22"/>
      <c r="K53" s="22"/>
      <c r="L53" s="22"/>
      <c r="M53" s="22" t="s">
        <v>423</v>
      </c>
      <c r="N53" s="22"/>
      <c r="O53" s="22"/>
      <c r="P53" s="22"/>
      <c r="Q53" s="22"/>
      <c r="R53" s="22"/>
    </row>
    <row r="54" spans="1:18" x14ac:dyDescent="0.35">
      <c r="A54" s="20" t="s">
        <v>214</v>
      </c>
      <c r="B54" s="22" t="s">
        <v>34</v>
      </c>
      <c r="C54" s="22" t="s">
        <v>36</v>
      </c>
      <c r="D54" s="22" t="s">
        <v>35</v>
      </c>
      <c r="E54" s="22" t="s">
        <v>27</v>
      </c>
      <c r="F54" s="22" t="s">
        <v>217</v>
      </c>
      <c r="G54" s="22" t="s">
        <v>231</v>
      </c>
      <c r="H54" s="22" t="str">
        <f t="shared" si="1"/>
        <v>Opinion Dynamics</v>
      </c>
      <c r="I54" s="22"/>
      <c r="J54" s="22"/>
      <c r="K54" s="22"/>
      <c r="L54" s="22"/>
      <c r="M54" s="22"/>
      <c r="N54" s="22"/>
      <c r="O54" s="22"/>
      <c r="P54" s="22"/>
      <c r="Q54" s="22"/>
      <c r="R54" s="22"/>
    </row>
    <row r="55" spans="1:18" x14ac:dyDescent="0.35">
      <c r="A55" s="20" t="s">
        <v>214</v>
      </c>
      <c r="B55" s="22" t="s">
        <v>93</v>
      </c>
      <c r="C55" s="22" t="s">
        <v>94</v>
      </c>
      <c r="D55" s="22" t="s">
        <v>91</v>
      </c>
      <c r="E55" s="22" t="s">
        <v>92</v>
      </c>
      <c r="F55" s="22" t="s">
        <v>217</v>
      </c>
      <c r="G55" s="22" t="s">
        <v>231</v>
      </c>
      <c r="H55" s="22" t="str">
        <f t="shared" si="1"/>
        <v>ICF</v>
      </c>
      <c r="I55" s="22"/>
      <c r="J55" s="22"/>
      <c r="K55" s="22"/>
      <c r="L55" s="22"/>
      <c r="M55" s="22"/>
      <c r="N55" s="22"/>
      <c r="O55" s="22"/>
      <c r="P55" s="22"/>
      <c r="Q55" s="22"/>
      <c r="R55" s="22"/>
    </row>
    <row r="56" spans="1:18" x14ac:dyDescent="0.35">
      <c r="A56" s="20" t="s">
        <v>214</v>
      </c>
      <c r="B56" s="22" t="s">
        <v>88</v>
      </c>
      <c r="C56" s="22" t="s">
        <v>89</v>
      </c>
      <c r="D56" s="22" t="s">
        <v>62</v>
      </c>
      <c r="E56" s="22" t="s">
        <v>63</v>
      </c>
      <c r="F56" s="22" t="s">
        <v>217</v>
      </c>
      <c r="G56" s="22" t="s">
        <v>231</v>
      </c>
      <c r="H56" s="22" t="str">
        <f t="shared" si="1"/>
        <v>Franklin Energy</v>
      </c>
      <c r="I56" s="22"/>
      <c r="J56" s="22"/>
      <c r="K56" s="22"/>
      <c r="L56" s="22"/>
      <c r="M56" s="22"/>
      <c r="N56" s="22"/>
      <c r="O56" s="22"/>
      <c r="P56" s="22"/>
      <c r="Q56" s="22"/>
      <c r="R56" s="22"/>
    </row>
    <row r="57" spans="1:18" ht="43.5" x14ac:dyDescent="0.35">
      <c r="A57" s="20" t="s">
        <v>214</v>
      </c>
      <c r="B57" s="22" t="s">
        <v>49</v>
      </c>
      <c r="C57" s="22" t="s">
        <v>50</v>
      </c>
      <c r="D57" s="22" t="s">
        <v>15</v>
      </c>
      <c r="E57" s="22" t="s">
        <v>16</v>
      </c>
      <c r="F57" s="22" t="s">
        <v>217</v>
      </c>
      <c r="G57" s="22" t="s">
        <v>231</v>
      </c>
      <c r="H57" s="22" t="str">
        <f t="shared" si="1"/>
        <v>SCS ANALYTICS in support of Peoples / North Shore Gas</v>
      </c>
      <c r="I57" s="22"/>
      <c r="J57" s="22"/>
      <c r="K57" s="22"/>
      <c r="L57" s="22"/>
      <c r="M57" s="22"/>
      <c r="N57" s="22"/>
      <c r="O57" s="22"/>
      <c r="P57" s="22"/>
      <c r="Q57" s="22"/>
      <c r="R57" s="22"/>
    </row>
    <row r="58" spans="1:18" ht="29" x14ac:dyDescent="0.35">
      <c r="A58" s="20" t="s">
        <v>214</v>
      </c>
      <c r="B58" s="22" t="s">
        <v>107</v>
      </c>
      <c r="C58" s="22" t="s">
        <v>50</v>
      </c>
      <c r="D58" s="22" t="s">
        <v>108</v>
      </c>
      <c r="E58" s="22" t="s">
        <v>109</v>
      </c>
      <c r="F58" s="22" t="s">
        <v>217</v>
      </c>
      <c r="G58" s="22" t="s">
        <v>231</v>
      </c>
      <c r="H58" s="22" t="str">
        <f t="shared" si="1"/>
        <v>Future Energy Enterprises</v>
      </c>
      <c r="I58" s="22"/>
      <c r="J58" s="22"/>
      <c r="K58" s="22"/>
      <c r="L58" s="22"/>
      <c r="M58" s="22"/>
      <c r="N58" s="22"/>
      <c r="O58" s="22"/>
      <c r="P58" s="22"/>
      <c r="Q58" s="22"/>
      <c r="R58" s="22"/>
    </row>
    <row r="59" spans="1:18" x14ac:dyDescent="0.35">
      <c r="A59" s="20" t="s">
        <v>214</v>
      </c>
      <c r="B59" s="22" t="s">
        <v>80</v>
      </c>
      <c r="C59" s="22" t="s">
        <v>81</v>
      </c>
      <c r="D59" s="22" t="s">
        <v>62</v>
      </c>
      <c r="E59" s="22" t="s">
        <v>63</v>
      </c>
      <c r="F59" s="22" t="s">
        <v>217</v>
      </c>
      <c r="G59" s="22" t="s">
        <v>230</v>
      </c>
      <c r="H59" s="22" t="s">
        <v>240</v>
      </c>
      <c r="I59" s="22"/>
      <c r="J59" s="22"/>
      <c r="K59" s="22"/>
      <c r="L59" s="22"/>
      <c r="M59" s="22"/>
      <c r="N59" s="22"/>
      <c r="O59" s="22"/>
      <c r="P59" s="22"/>
      <c r="Q59" s="22"/>
      <c r="R59" s="22"/>
    </row>
    <row r="60" spans="1:18" x14ac:dyDescent="0.35">
      <c r="A60" s="20" t="s">
        <v>214</v>
      </c>
      <c r="B60" s="22" t="s">
        <v>412</v>
      </c>
      <c r="C60" s="22" t="s">
        <v>413</v>
      </c>
      <c r="D60" s="22" t="s">
        <v>122</v>
      </c>
      <c r="E60" s="22" t="s">
        <v>164</v>
      </c>
      <c r="F60" s="22" t="s">
        <v>217</v>
      </c>
      <c r="G60" s="22" t="s">
        <v>231</v>
      </c>
      <c r="H60" s="22" t="str">
        <f t="shared" si="1"/>
        <v>VEIC</v>
      </c>
      <c r="I60" s="22"/>
      <c r="J60" s="22"/>
      <c r="K60" s="22"/>
      <c r="L60" s="22"/>
      <c r="M60" s="22" t="s">
        <v>422</v>
      </c>
      <c r="N60" s="22"/>
      <c r="O60" s="22"/>
      <c r="P60" s="22"/>
      <c r="Q60" s="22"/>
      <c r="R60" s="22"/>
    </row>
    <row r="61" spans="1:18" ht="29" x14ac:dyDescent="0.35">
      <c r="A61" s="20" t="s">
        <v>214</v>
      </c>
      <c r="B61" s="25" t="s">
        <v>161</v>
      </c>
      <c r="C61" s="25" t="s">
        <v>226</v>
      </c>
      <c r="D61" s="25" t="s">
        <v>155</v>
      </c>
      <c r="E61" s="25" t="s">
        <v>156</v>
      </c>
      <c r="F61" s="25" t="s">
        <v>217</v>
      </c>
      <c r="G61" s="25" t="s">
        <v>231</v>
      </c>
      <c r="H61" s="25" t="str">
        <f t="shared" si="1"/>
        <v>Peoples Gas and North Shore Gas</v>
      </c>
      <c r="I61" s="25"/>
      <c r="J61" s="25" t="s">
        <v>229</v>
      </c>
      <c r="K61" s="22"/>
      <c r="L61" s="22"/>
      <c r="M61" s="22"/>
      <c r="N61" s="22"/>
      <c r="O61" s="22"/>
      <c r="P61" s="22"/>
      <c r="Q61" s="22"/>
      <c r="R61" s="22"/>
    </row>
    <row r="62" spans="1:18" ht="29" x14ac:dyDescent="0.35">
      <c r="A62" s="20" t="s">
        <v>214</v>
      </c>
      <c r="B62" s="25" t="s">
        <v>10</v>
      </c>
      <c r="C62" s="25" t="s">
        <v>226</v>
      </c>
      <c r="D62" s="25" t="s">
        <v>5</v>
      </c>
      <c r="E62" s="25" t="s">
        <v>6</v>
      </c>
      <c r="F62" s="25" t="s">
        <v>217</v>
      </c>
      <c r="G62" s="25" t="s">
        <v>231</v>
      </c>
      <c r="H62" s="25" t="str">
        <f t="shared" si="1"/>
        <v>Morehead Energy on behalf of Ameren IL</v>
      </c>
      <c r="I62" s="25"/>
      <c r="J62" s="25" t="s">
        <v>229</v>
      </c>
      <c r="K62" s="22"/>
      <c r="L62" s="22"/>
      <c r="M62" s="22"/>
      <c r="N62" s="22"/>
      <c r="O62" s="22"/>
      <c r="P62" s="22"/>
      <c r="Q62" s="22"/>
      <c r="R62" s="22"/>
    </row>
    <row r="63" spans="1:18" ht="43.5" x14ac:dyDescent="0.35">
      <c r="A63" s="20" t="s">
        <v>214</v>
      </c>
      <c r="B63" s="25" t="s">
        <v>96</v>
      </c>
      <c r="C63" s="25" t="s">
        <v>226</v>
      </c>
      <c r="D63" s="25" t="s">
        <v>15</v>
      </c>
      <c r="E63" s="25" t="s">
        <v>16</v>
      </c>
      <c r="F63" s="25" t="s">
        <v>217</v>
      </c>
      <c r="G63" s="25" t="s">
        <v>231</v>
      </c>
      <c r="H63" s="25" t="str">
        <f t="shared" si="1"/>
        <v>SCS ANALYTICS in support of Peoples / North Shore Gas</v>
      </c>
      <c r="I63" s="25"/>
      <c r="J63" s="25" t="s">
        <v>229</v>
      </c>
      <c r="K63" s="22"/>
      <c r="L63" s="22"/>
      <c r="M63" s="22"/>
      <c r="N63" s="22"/>
      <c r="O63" s="22"/>
      <c r="P63" s="22"/>
      <c r="Q63" s="22"/>
      <c r="R63" s="22"/>
    </row>
    <row r="64" spans="1:18" x14ac:dyDescent="0.35">
      <c r="A64" s="20" t="s">
        <v>214</v>
      </c>
      <c r="B64" s="22" t="s">
        <v>99</v>
      </c>
      <c r="C64" s="22" t="s">
        <v>227</v>
      </c>
      <c r="D64" s="22" t="s">
        <v>100</v>
      </c>
      <c r="E64" s="22" t="s">
        <v>101</v>
      </c>
      <c r="F64" s="22" t="s">
        <v>217</v>
      </c>
      <c r="G64" s="22" t="s">
        <v>230</v>
      </c>
      <c r="H64" s="22" t="s">
        <v>240</v>
      </c>
      <c r="I64" s="22"/>
      <c r="J64" s="22"/>
      <c r="K64" s="22"/>
      <c r="L64" s="22"/>
      <c r="M64" s="22"/>
      <c r="N64" s="22"/>
      <c r="O64" s="22"/>
      <c r="P64" s="22"/>
      <c r="Q64" s="22"/>
      <c r="R64" s="22"/>
    </row>
    <row r="65" spans="1:18" x14ac:dyDescent="0.35">
      <c r="A65" s="20" t="s">
        <v>214</v>
      </c>
      <c r="B65" s="22" t="s">
        <v>149</v>
      </c>
      <c r="C65" s="22" t="s">
        <v>102</v>
      </c>
      <c r="D65" s="22" t="s">
        <v>150</v>
      </c>
      <c r="E65" s="22" t="s">
        <v>92</v>
      </c>
      <c r="F65" s="22" t="s">
        <v>217</v>
      </c>
      <c r="G65" s="22" t="s">
        <v>230</v>
      </c>
      <c r="H65" s="22" t="s">
        <v>240</v>
      </c>
      <c r="I65" s="22"/>
      <c r="J65" s="22"/>
      <c r="K65" s="22"/>
      <c r="L65" s="22"/>
      <c r="M65" s="22"/>
      <c r="N65" s="22"/>
      <c r="O65" s="22"/>
      <c r="P65" s="22"/>
      <c r="Q65" s="22"/>
      <c r="R65" s="22"/>
    </row>
    <row r="66" spans="1:18" ht="29" x14ac:dyDescent="0.35">
      <c r="A66" s="20" t="s">
        <v>214</v>
      </c>
      <c r="B66" s="22" t="s">
        <v>103</v>
      </c>
      <c r="C66" s="22" t="s">
        <v>106</v>
      </c>
      <c r="D66" s="22" t="s">
        <v>104</v>
      </c>
      <c r="E66" s="22" t="s">
        <v>105</v>
      </c>
      <c r="F66" s="22" t="s">
        <v>217</v>
      </c>
      <c r="G66" s="22" t="s">
        <v>231</v>
      </c>
      <c r="H66" s="22" t="str">
        <f t="shared" si="1"/>
        <v>Verdant</v>
      </c>
      <c r="I66" s="22"/>
      <c r="J66" s="22"/>
      <c r="K66" s="22"/>
      <c r="L66" s="22"/>
      <c r="M66" s="22"/>
      <c r="N66" s="22"/>
      <c r="O66" s="22"/>
      <c r="P66" s="22"/>
      <c r="Q66" s="22"/>
      <c r="R66" s="22"/>
    </row>
    <row r="67" spans="1:18" ht="43.5" x14ac:dyDescent="0.35">
      <c r="A67" s="20" t="s">
        <v>214</v>
      </c>
      <c r="B67" s="22" t="s">
        <v>151</v>
      </c>
      <c r="C67" s="22" t="s">
        <v>106</v>
      </c>
      <c r="D67" s="22" t="s">
        <v>152</v>
      </c>
      <c r="E67" s="22" t="s">
        <v>153</v>
      </c>
      <c r="F67" s="22" t="s">
        <v>217</v>
      </c>
      <c r="G67" s="22" t="s">
        <v>231</v>
      </c>
      <c r="H67" s="22" t="str">
        <f t="shared" si="1"/>
        <v>EFG, on behalf of NRDC</v>
      </c>
      <c r="I67" s="22"/>
      <c r="J67" s="22"/>
      <c r="K67" s="22"/>
      <c r="L67" s="22"/>
      <c r="M67" s="22"/>
      <c r="N67" s="22"/>
      <c r="O67" s="22"/>
      <c r="P67" s="22"/>
      <c r="Q67" s="22"/>
      <c r="R67" s="22"/>
    </row>
    <row r="68" spans="1:18" ht="29" x14ac:dyDescent="0.35">
      <c r="A68" s="20" t="s">
        <v>214</v>
      </c>
      <c r="B68" s="22" t="s">
        <v>51</v>
      </c>
      <c r="C68" s="22" t="s">
        <v>54</v>
      </c>
      <c r="D68" s="22" t="s">
        <v>52</v>
      </c>
      <c r="E68" s="22" t="s">
        <v>53</v>
      </c>
      <c r="F68" s="22" t="s">
        <v>217</v>
      </c>
      <c r="G68" s="22" t="s">
        <v>231</v>
      </c>
      <c r="H68" s="22" t="str">
        <f t="shared" si="1"/>
        <v>Leidos on behalf Ameren IL</v>
      </c>
      <c r="I68" s="22"/>
      <c r="J68" s="22"/>
      <c r="K68" s="22"/>
      <c r="L68" s="22"/>
      <c r="M68" s="22"/>
      <c r="N68" s="22"/>
      <c r="O68" s="22"/>
      <c r="P68" s="22"/>
      <c r="Q68" s="22"/>
      <c r="R68" s="22"/>
    </row>
    <row r="69" spans="1:18" x14ac:dyDescent="0.35">
      <c r="A69" s="20" t="s">
        <v>214</v>
      </c>
      <c r="B69" s="22" t="s">
        <v>67</v>
      </c>
      <c r="C69" s="22" t="s">
        <v>68</v>
      </c>
      <c r="D69" s="22" t="s">
        <v>62</v>
      </c>
      <c r="E69" s="22" t="s">
        <v>63</v>
      </c>
      <c r="F69" s="22" t="s">
        <v>217</v>
      </c>
      <c r="G69" s="22" t="s">
        <v>230</v>
      </c>
      <c r="H69" s="22" t="s">
        <v>240</v>
      </c>
      <c r="I69" s="22"/>
      <c r="J69" s="22"/>
      <c r="K69" s="22"/>
      <c r="L69" s="22"/>
      <c r="M69" s="22"/>
      <c r="N69" s="22"/>
      <c r="O69" s="22"/>
      <c r="P69" s="22"/>
      <c r="Q69" s="22"/>
      <c r="R69" s="22"/>
    </row>
    <row r="70" spans="1:18" ht="29" x14ac:dyDescent="0.35">
      <c r="A70" s="20" t="s">
        <v>214</v>
      </c>
      <c r="B70" s="22" t="s">
        <v>169</v>
      </c>
      <c r="C70" s="22" t="s">
        <v>172</v>
      </c>
      <c r="D70" s="22" t="s">
        <v>170</v>
      </c>
      <c r="E70" s="22" t="s">
        <v>171</v>
      </c>
      <c r="F70" s="22" t="s">
        <v>217</v>
      </c>
      <c r="G70" s="22" t="s">
        <v>231</v>
      </c>
      <c r="H70" s="22" t="str">
        <f t="shared" si="1"/>
        <v>IQ Working Group</v>
      </c>
      <c r="I70" s="22" t="s">
        <v>228</v>
      </c>
      <c r="J70" s="22" t="s">
        <v>237</v>
      </c>
      <c r="K70" s="22"/>
      <c r="L70" s="22"/>
      <c r="M70" s="22"/>
      <c r="N70" s="22"/>
      <c r="O70" s="22"/>
      <c r="P70" s="22"/>
      <c r="Q70" s="22"/>
      <c r="R70" s="22"/>
    </row>
    <row r="71" spans="1:18" ht="29" x14ac:dyDescent="0.35">
      <c r="A71" s="42" t="s">
        <v>214</v>
      </c>
      <c r="B71" s="22" t="s">
        <v>137</v>
      </c>
      <c r="C71" s="22" t="s">
        <v>139</v>
      </c>
      <c r="D71" s="22" t="s">
        <v>138</v>
      </c>
      <c r="E71" s="22" t="s">
        <v>101</v>
      </c>
      <c r="F71" s="22" t="s">
        <v>217</v>
      </c>
      <c r="G71" s="22" t="s">
        <v>231</v>
      </c>
      <c r="H71" s="22" t="str">
        <f t="shared" si="1"/>
        <v>Guidehouse</v>
      </c>
      <c r="I71" s="22" t="s">
        <v>228</v>
      </c>
      <c r="J71" s="22"/>
      <c r="K71" s="22"/>
      <c r="L71" s="22"/>
      <c r="M71" s="22"/>
      <c r="N71" s="22"/>
      <c r="O71" s="22"/>
      <c r="P71" s="22"/>
      <c r="Q71" s="22"/>
      <c r="R71" s="22"/>
    </row>
    <row r="72" spans="1:18" ht="29" x14ac:dyDescent="0.35">
      <c r="A72" s="20" t="s">
        <v>214</v>
      </c>
      <c r="B72" s="22" t="s">
        <v>140</v>
      </c>
      <c r="C72" s="22" t="s">
        <v>139</v>
      </c>
      <c r="D72" s="22" t="s">
        <v>141</v>
      </c>
      <c r="E72" s="22" t="s">
        <v>101</v>
      </c>
      <c r="F72" s="22" t="s">
        <v>217</v>
      </c>
      <c r="G72" s="22" t="s">
        <v>231</v>
      </c>
      <c r="H72" s="22" t="str">
        <f t="shared" si="1"/>
        <v>Guidehouse</v>
      </c>
      <c r="I72" s="22" t="s">
        <v>228</v>
      </c>
      <c r="J72" s="22"/>
      <c r="K72" s="22"/>
      <c r="L72" s="22"/>
      <c r="M72" s="22"/>
      <c r="N72" s="22"/>
      <c r="O72" s="22"/>
      <c r="P72" s="22"/>
      <c r="Q72" s="22"/>
      <c r="R72" s="22"/>
    </row>
    <row r="73" spans="1:18" x14ac:dyDescent="0.35">
      <c r="A73" s="20" t="s">
        <v>214</v>
      </c>
      <c r="B73" s="22" t="s">
        <v>142</v>
      </c>
      <c r="C73" s="22" t="s">
        <v>143</v>
      </c>
      <c r="D73" s="22" t="s">
        <v>138</v>
      </c>
      <c r="E73" s="22" t="s">
        <v>101</v>
      </c>
      <c r="F73" s="22" t="s">
        <v>215</v>
      </c>
      <c r="G73" s="22" t="s">
        <v>230</v>
      </c>
      <c r="H73" s="22" t="s">
        <v>240</v>
      </c>
      <c r="I73" s="22"/>
      <c r="J73" s="22"/>
      <c r="K73" s="22"/>
      <c r="L73" s="22"/>
      <c r="M73" s="22"/>
      <c r="N73" s="22"/>
      <c r="O73" s="22"/>
      <c r="P73" s="22"/>
      <c r="Q73" s="22"/>
      <c r="R73" s="22"/>
    </row>
    <row r="74" spans="1:18" x14ac:dyDescent="0.35">
      <c r="A74" s="20" t="s">
        <v>214</v>
      </c>
      <c r="B74" s="24" t="s">
        <v>190</v>
      </c>
      <c r="C74" s="24"/>
      <c r="D74" s="24" t="s">
        <v>171</v>
      </c>
      <c r="E74" s="24"/>
      <c r="F74" s="24" t="s">
        <v>217</v>
      </c>
      <c r="G74" s="24" t="s">
        <v>230</v>
      </c>
      <c r="H74" s="24" t="s">
        <v>240</v>
      </c>
      <c r="I74" s="24"/>
      <c r="J74" s="24" t="s">
        <v>237</v>
      </c>
      <c r="K74" s="22"/>
      <c r="L74" s="22"/>
      <c r="M74" s="22"/>
      <c r="N74" s="22"/>
      <c r="O74" s="22"/>
      <c r="P74" s="22"/>
      <c r="Q74" s="22"/>
      <c r="R74" s="22"/>
    </row>
    <row r="75" spans="1:18" x14ac:dyDescent="0.35">
      <c r="A75" s="20" t="s">
        <v>214</v>
      </c>
      <c r="B75" s="24" t="s">
        <v>192</v>
      </c>
      <c r="C75" s="24"/>
      <c r="D75" s="24" t="s">
        <v>193</v>
      </c>
      <c r="E75" s="24" t="s">
        <v>57</v>
      </c>
      <c r="F75" s="24" t="s">
        <v>198</v>
      </c>
      <c r="G75" s="24" t="s">
        <v>230</v>
      </c>
      <c r="H75" s="24" t="s">
        <v>240</v>
      </c>
      <c r="I75" s="24"/>
      <c r="J75" s="24" t="s">
        <v>409</v>
      </c>
      <c r="K75" s="22"/>
      <c r="L75" s="22"/>
      <c r="M75" s="22"/>
      <c r="N75" s="22"/>
      <c r="O75" s="22"/>
      <c r="P75" s="22"/>
      <c r="Q75" s="22"/>
      <c r="R75" s="22"/>
    </row>
    <row r="76" spans="1:18" x14ac:dyDescent="0.35">
      <c r="A76" s="21" t="s">
        <v>195</v>
      </c>
      <c r="B76" s="22" t="s">
        <v>123</v>
      </c>
      <c r="C76" s="22" t="s">
        <v>124</v>
      </c>
      <c r="D76" s="22" t="s">
        <v>116</v>
      </c>
      <c r="E76" s="22" t="s">
        <v>117</v>
      </c>
      <c r="F76" s="22" t="s">
        <v>215</v>
      </c>
      <c r="G76" s="22" t="s">
        <v>231</v>
      </c>
      <c r="H76" s="22" t="str">
        <f t="shared" si="1"/>
        <v>Frontier Energy</v>
      </c>
      <c r="I76" s="22"/>
      <c r="J76" s="22"/>
      <c r="K76" s="22"/>
      <c r="L76" s="22"/>
      <c r="M76" s="22"/>
      <c r="N76" s="22"/>
      <c r="O76" s="22"/>
      <c r="P76" s="22"/>
      <c r="Q76" s="22"/>
      <c r="R76" s="22"/>
    </row>
    <row r="77" spans="1:18" ht="29" x14ac:dyDescent="0.35">
      <c r="A77" s="21" t="s">
        <v>195</v>
      </c>
      <c r="B77" s="22" t="s">
        <v>8</v>
      </c>
      <c r="C77" s="22" t="s">
        <v>9</v>
      </c>
      <c r="D77" s="22" t="s">
        <v>5</v>
      </c>
      <c r="E77" s="22" t="s">
        <v>6</v>
      </c>
      <c r="F77" s="22" t="s">
        <v>215</v>
      </c>
      <c r="G77" s="22" t="s">
        <v>231</v>
      </c>
      <c r="H77" s="22" t="str">
        <f t="shared" si="1"/>
        <v>Morehead Energy on behalf of Ameren IL</v>
      </c>
      <c r="I77" s="22"/>
      <c r="J77" s="22"/>
      <c r="K77" s="22"/>
      <c r="L77" s="22"/>
      <c r="M77" s="22"/>
      <c r="N77" s="22"/>
      <c r="O77" s="22"/>
      <c r="P77" s="22"/>
      <c r="Q77" s="22"/>
      <c r="R77" s="22"/>
    </row>
    <row r="78" spans="1:18" x14ac:dyDescent="0.35">
      <c r="A78" s="21" t="s">
        <v>195</v>
      </c>
      <c r="B78" s="22" t="s">
        <v>74</v>
      </c>
      <c r="C78" s="22" t="s">
        <v>9</v>
      </c>
      <c r="D78" s="22" t="s">
        <v>62</v>
      </c>
      <c r="E78" s="22" t="s">
        <v>63</v>
      </c>
      <c r="F78" s="22" t="s">
        <v>215</v>
      </c>
      <c r="G78" s="22" t="s">
        <v>231</v>
      </c>
      <c r="H78" s="22" t="str">
        <f t="shared" si="1"/>
        <v>Franklin Energy</v>
      </c>
      <c r="I78" s="22"/>
      <c r="J78" s="22"/>
      <c r="K78" s="22"/>
      <c r="L78" s="22"/>
      <c r="M78" s="22"/>
      <c r="N78" s="22"/>
      <c r="O78" s="22"/>
      <c r="P78" s="22"/>
      <c r="Q78" s="22"/>
      <c r="R78" s="22"/>
    </row>
    <row r="79" spans="1:18" ht="29" x14ac:dyDescent="0.35">
      <c r="A79" s="21" t="s">
        <v>195</v>
      </c>
      <c r="B79" s="22" t="s">
        <v>4</v>
      </c>
      <c r="C79" s="22" t="s">
        <v>7</v>
      </c>
      <c r="D79" s="22" t="s">
        <v>5</v>
      </c>
      <c r="E79" s="22" t="s">
        <v>6</v>
      </c>
      <c r="F79" s="22" t="s">
        <v>215</v>
      </c>
      <c r="G79" s="22" t="s">
        <v>231</v>
      </c>
      <c r="H79" s="22" t="str">
        <f t="shared" si="1"/>
        <v>Morehead Energy on behalf of Ameren IL</v>
      </c>
      <c r="I79" s="22"/>
      <c r="J79" s="22"/>
      <c r="K79" s="22"/>
      <c r="L79" s="22"/>
      <c r="M79" s="22"/>
      <c r="N79" s="22"/>
      <c r="O79" s="22"/>
      <c r="P79" s="22"/>
      <c r="Q79" s="22"/>
      <c r="R79" s="22"/>
    </row>
    <row r="80" spans="1:18" ht="29" x14ac:dyDescent="0.35">
      <c r="A80" s="21" t="s">
        <v>195</v>
      </c>
      <c r="B80" s="22" t="s">
        <v>13</v>
      </c>
      <c r="C80" s="22" t="s">
        <v>7</v>
      </c>
      <c r="D80" s="22" t="s">
        <v>5</v>
      </c>
      <c r="E80" s="22" t="s">
        <v>6</v>
      </c>
      <c r="F80" s="22" t="s">
        <v>215</v>
      </c>
      <c r="G80" s="22" t="s">
        <v>231</v>
      </c>
      <c r="H80" s="22" t="str">
        <f t="shared" si="1"/>
        <v>Morehead Energy on behalf of Ameren IL</v>
      </c>
      <c r="I80" s="22"/>
      <c r="J80" s="22"/>
      <c r="K80" s="22"/>
      <c r="L80" s="22"/>
      <c r="M80" s="22"/>
      <c r="N80" s="22"/>
      <c r="O80" s="22"/>
      <c r="P80" s="22"/>
      <c r="Q80" s="22"/>
      <c r="R80" s="22"/>
    </row>
    <row r="81" spans="1:18" x14ac:dyDescent="0.35">
      <c r="A81" s="21" t="s">
        <v>195</v>
      </c>
      <c r="B81" s="22" t="s">
        <v>59</v>
      </c>
      <c r="C81" s="22" t="s">
        <v>7</v>
      </c>
      <c r="D81" s="22" t="s">
        <v>56</v>
      </c>
      <c r="E81" s="22" t="s">
        <v>57</v>
      </c>
      <c r="F81" s="22" t="s">
        <v>215</v>
      </c>
      <c r="G81" s="22" t="s">
        <v>231</v>
      </c>
      <c r="H81" s="22" t="str">
        <f t="shared" si="1"/>
        <v>Resource Innovations</v>
      </c>
      <c r="I81" s="22"/>
      <c r="J81" s="22"/>
      <c r="K81" s="22"/>
      <c r="L81" s="22"/>
      <c r="M81" s="22"/>
      <c r="N81" s="22"/>
      <c r="O81" s="22"/>
      <c r="P81" s="22"/>
      <c r="Q81" s="22"/>
      <c r="R81" s="22"/>
    </row>
    <row r="82" spans="1:18" x14ac:dyDescent="0.35">
      <c r="A82" s="21" t="s">
        <v>195</v>
      </c>
      <c r="B82" s="22" t="s">
        <v>60</v>
      </c>
      <c r="C82" s="22" t="s">
        <v>7</v>
      </c>
      <c r="D82" s="22" t="s">
        <v>56</v>
      </c>
      <c r="E82" s="22" t="s">
        <v>57</v>
      </c>
      <c r="F82" s="22" t="s">
        <v>215</v>
      </c>
      <c r="G82" s="22" t="s">
        <v>231</v>
      </c>
      <c r="H82" s="22" t="str">
        <f t="shared" si="1"/>
        <v>Resource Innovations</v>
      </c>
      <c r="I82" s="22"/>
      <c r="J82" s="22"/>
      <c r="K82" s="22"/>
      <c r="L82" s="22"/>
      <c r="M82" s="22"/>
      <c r="N82" s="22"/>
      <c r="O82" s="22"/>
      <c r="P82" s="22"/>
      <c r="Q82" s="22"/>
      <c r="R82" s="22"/>
    </row>
    <row r="83" spans="1:18" x14ac:dyDescent="0.35">
      <c r="A83" s="21" t="s">
        <v>195</v>
      </c>
      <c r="B83" s="22" t="s">
        <v>72</v>
      </c>
      <c r="C83" s="22" t="s">
        <v>7</v>
      </c>
      <c r="D83" s="22" t="s">
        <v>73</v>
      </c>
      <c r="E83" s="22" t="s">
        <v>63</v>
      </c>
      <c r="F83" s="22" t="s">
        <v>215</v>
      </c>
      <c r="G83" s="22" t="s">
        <v>231</v>
      </c>
      <c r="H83" s="22" t="str">
        <f t="shared" si="1"/>
        <v>Franklin Energy</v>
      </c>
      <c r="I83" s="22"/>
      <c r="J83" s="22"/>
      <c r="K83" s="22"/>
      <c r="L83" s="22"/>
      <c r="M83" s="22"/>
      <c r="N83" s="22"/>
      <c r="O83" s="22"/>
      <c r="P83" s="22"/>
      <c r="Q83" s="22"/>
      <c r="R83" s="22"/>
    </row>
    <row r="84" spans="1:18" ht="29" x14ac:dyDescent="0.35">
      <c r="A84" s="21" t="s">
        <v>195</v>
      </c>
      <c r="B84" s="22" t="s">
        <v>110</v>
      </c>
      <c r="C84" s="22" t="s">
        <v>7</v>
      </c>
      <c r="D84" s="22" t="s">
        <v>111</v>
      </c>
      <c r="E84" s="22" t="s">
        <v>112</v>
      </c>
      <c r="F84" s="22" t="s">
        <v>215</v>
      </c>
      <c r="G84" s="22" t="s">
        <v>231</v>
      </c>
      <c r="H84" s="22" t="str">
        <f t="shared" si="1"/>
        <v>Nicor Gas/GTI Energy</v>
      </c>
      <c r="I84" s="22"/>
      <c r="J84" s="22"/>
      <c r="K84" s="22"/>
      <c r="L84" s="22"/>
      <c r="M84" s="22"/>
      <c r="N84" s="22"/>
      <c r="O84" s="22"/>
      <c r="P84" s="22"/>
      <c r="Q84" s="22"/>
      <c r="R84" s="22"/>
    </row>
    <row r="85" spans="1:18" ht="29" x14ac:dyDescent="0.35">
      <c r="A85" s="21" t="s">
        <v>195</v>
      </c>
      <c r="B85" s="22" t="s">
        <v>113</v>
      </c>
      <c r="C85" s="22" t="s">
        <v>7</v>
      </c>
      <c r="D85" s="22" t="s">
        <v>111</v>
      </c>
      <c r="E85" s="22" t="s">
        <v>112</v>
      </c>
      <c r="F85" s="22" t="s">
        <v>215</v>
      </c>
      <c r="G85" s="22" t="s">
        <v>231</v>
      </c>
      <c r="H85" s="22" t="str">
        <f t="shared" si="1"/>
        <v>Nicor Gas/GTI Energy</v>
      </c>
      <c r="I85" s="22"/>
      <c r="J85" s="22"/>
      <c r="K85" s="22"/>
      <c r="L85" s="22"/>
      <c r="M85" s="22"/>
      <c r="N85" s="22"/>
      <c r="O85" s="22"/>
      <c r="P85" s="22"/>
      <c r="Q85" s="22"/>
      <c r="R85" s="22"/>
    </row>
    <row r="86" spans="1:18" ht="29" x14ac:dyDescent="0.35">
      <c r="A86" s="21" t="s">
        <v>195</v>
      </c>
      <c r="B86" s="22" t="s">
        <v>147</v>
      </c>
      <c r="C86" s="22" t="s">
        <v>7</v>
      </c>
      <c r="D86" s="22" t="s">
        <v>126</v>
      </c>
      <c r="E86" s="22" t="s">
        <v>20</v>
      </c>
      <c r="F86" s="22" t="s">
        <v>215</v>
      </c>
      <c r="G86" s="22" t="s">
        <v>231</v>
      </c>
      <c r="H86" s="22" t="str">
        <f t="shared" si="1"/>
        <v>Leidos on behalf of Ameren Illinois</v>
      </c>
      <c r="I86" s="22"/>
      <c r="J86" s="22"/>
      <c r="K86" s="22"/>
      <c r="L86" s="22"/>
      <c r="M86" s="22"/>
      <c r="N86" s="22"/>
      <c r="O86" s="22"/>
      <c r="P86" s="22"/>
      <c r="Q86" s="22"/>
      <c r="R86" s="22"/>
    </row>
    <row r="87" spans="1:18" ht="29" x14ac:dyDescent="0.35">
      <c r="A87" s="21" t="s">
        <v>195</v>
      </c>
      <c r="B87" s="24" t="s">
        <v>165</v>
      </c>
      <c r="C87" s="24" t="s">
        <v>7</v>
      </c>
      <c r="D87" s="24" t="s">
        <v>5</v>
      </c>
      <c r="E87" s="24" t="s">
        <v>6</v>
      </c>
      <c r="F87" s="24" t="s">
        <v>215</v>
      </c>
      <c r="G87" s="24" t="s">
        <v>231</v>
      </c>
      <c r="H87" s="24" t="str">
        <f t="shared" ref="H87:H96" si="2">E87</f>
        <v>Morehead Energy on behalf of Ameren IL</v>
      </c>
      <c r="I87" s="24"/>
      <c r="J87" s="24" t="s">
        <v>236</v>
      </c>
      <c r="K87" s="22"/>
      <c r="L87" s="22"/>
      <c r="M87" s="22"/>
      <c r="N87" s="22"/>
      <c r="O87" s="22"/>
      <c r="P87" s="22"/>
      <c r="Q87" s="22"/>
      <c r="R87" s="22"/>
    </row>
    <row r="88" spans="1:18" x14ac:dyDescent="0.35">
      <c r="A88" s="21" t="s">
        <v>195</v>
      </c>
      <c r="B88" s="22" t="s">
        <v>396</v>
      </c>
      <c r="C88" s="22" t="s">
        <v>397</v>
      </c>
      <c r="D88" s="22" t="s">
        <v>393</v>
      </c>
      <c r="E88" s="22" t="s">
        <v>57</v>
      </c>
      <c r="F88" s="22" t="s">
        <v>215</v>
      </c>
      <c r="G88" s="22" t="s">
        <v>231</v>
      </c>
      <c r="H88" s="22" t="str">
        <f>E88</f>
        <v>Resource Innovations</v>
      </c>
      <c r="I88" s="22"/>
      <c r="J88" s="22"/>
      <c r="K88" s="22"/>
      <c r="L88" s="22"/>
      <c r="M88" s="22"/>
      <c r="N88" s="22"/>
      <c r="O88" s="22"/>
      <c r="P88" s="22"/>
      <c r="Q88" s="22"/>
      <c r="R88" s="22"/>
    </row>
    <row r="89" spans="1:18" ht="29" x14ac:dyDescent="0.35">
      <c r="A89" s="21" t="s">
        <v>195</v>
      </c>
      <c r="B89" s="22" t="s">
        <v>129</v>
      </c>
      <c r="C89" s="22" t="s">
        <v>398</v>
      </c>
      <c r="D89" s="22" t="s">
        <v>130</v>
      </c>
      <c r="E89" s="22" t="s">
        <v>20</v>
      </c>
      <c r="F89" s="22" t="s">
        <v>215</v>
      </c>
      <c r="G89" s="22" t="s">
        <v>231</v>
      </c>
      <c r="H89" s="22" t="str">
        <f t="shared" si="2"/>
        <v>Leidos on behalf of Ameren Illinois</v>
      </c>
      <c r="I89" s="22"/>
      <c r="J89" s="22"/>
      <c r="K89" s="22"/>
      <c r="L89" s="22"/>
      <c r="M89" s="22"/>
      <c r="N89" s="22"/>
      <c r="O89" s="22"/>
      <c r="P89" s="22"/>
      <c r="Q89" s="22"/>
      <c r="R89" s="22"/>
    </row>
    <row r="90" spans="1:18" ht="29" x14ac:dyDescent="0.35">
      <c r="A90" s="21" t="s">
        <v>195</v>
      </c>
      <c r="B90" s="22" t="s">
        <v>18</v>
      </c>
      <c r="C90" s="22" t="s">
        <v>21</v>
      </c>
      <c r="D90" s="22" t="s">
        <v>19</v>
      </c>
      <c r="E90" s="22" t="s">
        <v>20</v>
      </c>
      <c r="F90" s="22" t="s">
        <v>215</v>
      </c>
      <c r="G90" s="22" t="s">
        <v>231</v>
      </c>
      <c r="H90" s="22" t="str">
        <f t="shared" si="2"/>
        <v>Leidos on behalf of Ameren Illinois</v>
      </c>
      <c r="I90" s="22"/>
      <c r="J90" s="22"/>
      <c r="K90" s="22"/>
      <c r="L90" s="22"/>
      <c r="M90" s="22"/>
      <c r="N90" s="22"/>
      <c r="O90" s="22"/>
      <c r="P90" s="22"/>
      <c r="Q90" s="22"/>
      <c r="R90" s="22"/>
    </row>
    <row r="91" spans="1:18" x14ac:dyDescent="0.35">
      <c r="A91" s="21" t="s">
        <v>195</v>
      </c>
      <c r="B91" s="24" t="s">
        <v>144</v>
      </c>
      <c r="C91" s="24" t="s">
        <v>21</v>
      </c>
      <c r="D91" s="24" t="s">
        <v>145</v>
      </c>
      <c r="E91" s="24" t="s">
        <v>146</v>
      </c>
      <c r="F91" s="24" t="s">
        <v>215</v>
      </c>
      <c r="G91" s="24" t="s">
        <v>231</v>
      </c>
      <c r="H91" s="24" t="str">
        <f t="shared" si="2"/>
        <v>ComEd</v>
      </c>
      <c r="I91" s="24"/>
      <c r="J91" s="24" t="s">
        <v>236</v>
      </c>
      <c r="K91" s="22"/>
      <c r="L91" s="22"/>
      <c r="M91" s="22"/>
      <c r="N91" s="22"/>
      <c r="O91" s="22"/>
      <c r="P91" s="22"/>
      <c r="Q91" s="22"/>
      <c r="R91" s="22"/>
    </row>
    <row r="92" spans="1:18" ht="29" x14ac:dyDescent="0.35">
      <c r="A92" s="21" t="s">
        <v>195</v>
      </c>
      <c r="B92" s="22" t="s">
        <v>166</v>
      </c>
      <c r="C92" s="22" t="s">
        <v>21</v>
      </c>
      <c r="D92" s="22" t="s">
        <v>5</v>
      </c>
      <c r="E92" s="22" t="s">
        <v>6</v>
      </c>
      <c r="F92" s="22" t="s">
        <v>215</v>
      </c>
      <c r="G92" s="22" t="s">
        <v>231</v>
      </c>
      <c r="H92" s="22" t="str">
        <f t="shared" si="2"/>
        <v>Morehead Energy on behalf of Ameren IL</v>
      </c>
      <c r="I92" s="22"/>
      <c r="J92" s="22"/>
      <c r="K92" s="22"/>
      <c r="L92" s="22"/>
      <c r="M92" s="22"/>
      <c r="N92" s="22"/>
      <c r="O92" s="22"/>
      <c r="P92" s="22"/>
      <c r="Q92" s="22"/>
      <c r="R92" s="22"/>
    </row>
    <row r="93" spans="1:18" ht="29" x14ac:dyDescent="0.35">
      <c r="A93" s="21" t="s">
        <v>195</v>
      </c>
      <c r="B93" s="22" t="s">
        <v>167</v>
      </c>
      <c r="C93" s="22" t="s">
        <v>21</v>
      </c>
      <c r="D93" s="22" t="s">
        <v>111</v>
      </c>
      <c r="E93" s="22" t="s">
        <v>112</v>
      </c>
      <c r="F93" s="22" t="s">
        <v>215</v>
      </c>
      <c r="G93" s="22" t="s">
        <v>231</v>
      </c>
      <c r="H93" s="22" t="str">
        <f t="shared" si="2"/>
        <v>Nicor Gas/GTI Energy</v>
      </c>
      <c r="I93" s="22"/>
      <c r="J93" s="22"/>
      <c r="K93" s="22"/>
      <c r="L93" s="22"/>
      <c r="M93" s="22"/>
      <c r="N93" s="22"/>
      <c r="O93" s="22"/>
      <c r="P93" s="22"/>
      <c r="Q93" s="22"/>
      <c r="R93" s="22"/>
    </row>
    <row r="94" spans="1:18" x14ac:dyDescent="0.35">
      <c r="A94" s="21" t="s">
        <v>195</v>
      </c>
      <c r="B94" s="22" t="s">
        <v>97</v>
      </c>
      <c r="C94" s="22" t="s">
        <v>233</v>
      </c>
      <c r="D94" s="22" t="s">
        <v>91</v>
      </c>
      <c r="E94" s="22" t="s">
        <v>92</v>
      </c>
      <c r="F94" s="22" t="s">
        <v>217</v>
      </c>
      <c r="G94" s="22" t="s">
        <v>231</v>
      </c>
      <c r="H94" s="22" t="str">
        <f t="shared" si="2"/>
        <v>ICF</v>
      </c>
      <c r="I94" s="22"/>
      <c r="J94" s="22"/>
      <c r="K94" s="22"/>
      <c r="L94" s="22"/>
      <c r="M94" s="22"/>
      <c r="N94" s="22"/>
      <c r="O94" s="22"/>
      <c r="P94" s="22"/>
      <c r="Q94" s="22"/>
      <c r="R94" s="22"/>
    </row>
    <row r="95" spans="1:18" ht="29" x14ac:dyDescent="0.35">
      <c r="A95" s="21" t="s">
        <v>195</v>
      </c>
      <c r="B95" s="22" t="s">
        <v>11</v>
      </c>
      <c r="C95" s="22" t="s">
        <v>12</v>
      </c>
      <c r="D95" s="22" t="s">
        <v>5</v>
      </c>
      <c r="E95" s="22" t="s">
        <v>6</v>
      </c>
      <c r="F95" s="22" t="s">
        <v>217</v>
      </c>
      <c r="G95" s="22" t="s">
        <v>231</v>
      </c>
      <c r="H95" s="22" t="str">
        <f t="shared" si="2"/>
        <v>Morehead Energy on behalf of Ameren IL</v>
      </c>
      <c r="I95" s="22"/>
      <c r="J95" s="22"/>
      <c r="K95" s="22"/>
      <c r="L95" s="22"/>
      <c r="M95" s="22"/>
      <c r="N95" s="22"/>
      <c r="O95" s="22"/>
      <c r="P95" s="22"/>
      <c r="Q95" s="22"/>
      <c r="R95" s="22"/>
    </row>
    <row r="96" spans="1:18" x14ac:dyDescent="0.35">
      <c r="A96" s="21" t="s">
        <v>195</v>
      </c>
      <c r="B96" s="22" t="s">
        <v>95</v>
      </c>
      <c r="C96" s="22" t="s">
        <v>234</v>
      </c>
      <c r="D96" s="22" t="s">
        <v>91</v>
      </c>
      <c r="E96" s="22" t="s">
        <v>92</v>
      </c>
      <c r="F96" s="22" t="s">
        <v>217</v>
      </c>
      <c r="G96" s="22" t="s">
        <v>231</v>
      </c>
      <c r="H96" s="22" t="str">
        <f t="shared" si="2"/>
        <v>ICF</v>
      </c>
      <c r="I96" s="22"/>
      <c r="J96" s="22"/>
      <c r="K96" s="22"/>
      <c r="L96" s="22"/>
      <c r="M96" s="22"/>
      <c r="N96" s="22"/>
      <c r="O96" s="22"/>
      <c r="P96" s="22"/>
      <c r="Q96" s="22"/>
      <c r="R96" s="22"/>
    </row>
    <row r="101" spans="4:5" x14ac:dyDescent="0.35">
      <c r="D101" s="23" t="s">
        <v>214</v>
      </c>
      <c r="E101" s="40">
        <f>COUNTIF(A:A,D101)</f>
        <v>71</v>
      </c>
    </row>
    <row r="102" spans="4:5" x14ac:dyDescent="0.35">
      <c r="D102" s="23" t="s">
        <v>195</v>
      </c>
      <c r="E102" s="40">
        <f>COUNTIF(A:A,D102)</f>
        <v>21</v>
      </c>
    </row>
    <row r="103" spans="4:5" x14ac:dyDescent="0.35">
      <c r="D103" s="23" t="s">
        <v>408</v>
      </c>
      <c r="E103" s="41">
        <f>SUM(E101:E102)</f>
        <v>92</v>
      </c>
    </row>
    <row r="105" spans="4:5" ht="43.5" x14ac:dyDescent="0.35">
      <c r="D105" s="23" t="s">
        <v>407</v>
      </c>
      <c r="E105" s="40">
        <f>E101-6</f>
        <v>65</v>
      </c>
    </row>
    <row r="106" spans="4:5" ht="29" x14ac:dyDescent="0.35">
      <c r="D106" s="23" t="s">
        <v>406</v>
      </c>
      <c r="E106" s="40">
        <f>E102-2</f>
        <v>19</v>
      </c>
    </row>
    <row r="107" spans="4:5" x14ac:dyDescent="0.35">
      <c r="E107" s="41">
        <f>SUM(E105:E106)</f>
        <v>84</v>
      </c>
    </row>
  </sheetData>
  <autoFilter ref="A4:S96" xr:uid="{11ABABB4-C903-420F-A7D8-AC69D52DF385}"/>
  <sortState xmlns:xlrd2="http://schemas.microsoft.com/office/spreadsheetml/2017/richdata2" ref="A5:R75">
    <sortCondition ref="C5:C75"/>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FAB8E-1574-4FFF-B46E-464592793254}">
  <sheetPr filterMode="1"/>
  <dimension ref="A1:I73"/>
  <sheetViews>
    <sheetView zoomScale="80" zoomScaleNormal="80" workbookViewId="0">
      <selection activeCell="I1" sqref="I1:I1048576"/>
    </sheetView>
  </sheetViews>
  <sheetFormatPr defaultRowHeight="14.5" x14ac:dyDescent="0.35"/>
  <cols>
    <col min="1" max="1" width="17.54296875" customWidth="1"/>
    <col min="2" max="2" width="40.08984375" customWidth="1"/>
    <col min="3" max="3" width="18" customWidth="1"/>
    <col min="4" max="4" width="31.36328125" style="36" bestFit="1" customWidth="1"/>
    <col min="5" max="8" width="18.08984375" customWidth="1"/>
    <col min="9" max="9" width="23.1796875" hidden="1" customWidth="1"/>
  </cols>
  <sheetData>
    <row r="1" spans="1:9" ht="44.4" customHeight="1" x14ac:dyDescent="0.35">
      <c r="A1" s="46" t="s">
        <v>241</v>
      </c>
      <c r="B1" s="48" t="s">
        <v>242</v>
      </c>
      <c r="C1" s="48" t="s">
        <v>380</v>
      </c>
      <c r="D1" s="50" t="s">
        <v>381</v>
      </c>
      <c r="E1" s="52" t="s">
        <v>243</v>
      </c>
      <c r="F1" s="53"/>
      <c r="G1" s="53"/>
      <c r="H1" s="53"/>
    </row>
    <row r="2" spans="1:9" ht="37" x14ac:dyDescent="0.35">
      <c r="A2" s="47"/>
      <c r="B2" s="49"/>
      <c r="C2" s="49"/>
      <c r="D2" s="51"/>
      <c r="E2" s="27" t="s">
        <v>146</v>
      </c>
      <c r="F2" s="27" t="s">
        <v>244</v>
      </c>
      <c r="G2" s="27" t="s">
        <v>245</v>
      </c>
      <c r="H2" s="27" t="s">
        <v>246</v>
      </c>
      <c r="I2" s="43" t="s">
        <v>208</v>
      </c>
    </row>
    <row r="3" spans="1:9" x14ac:dyDescent="0.35">
      <c r="A3" s="28" t="s">
        <v>247</v>
      </c>
      <c r="B3" s="22" t="s">
        <v>248</v>
      </c>
      <c r="C3" s="22" t="s">
        <v>266</v>
      </c>
      <c r="D3" s="33" t="s">
        <v>382</v>
      </c>
      <c r="E3" s="29"/>
      <c r="F3" s="29" t="s">
        <v>266</v>
      </c>
      <c r="G3" s="29" t="s">
        <v>288</v>
      </c>
      <c r="H3" s="29" t="s">
        <v>250</v>
      </c>
      <c r="I3" s="44" t="s">
        <v>419</v>
      </c>
    </row>
    <row r="4" spans="1:9" x14ac:dyDescent="0.35">
      <c r="A4" s="28" t="s">
        <v>251</v>
      </c>
      <c r="B4" s="22" t="s">
        <v>252</v>
      </c>
      <c r="C4" s="22" t="s">
        <v>266</v>
      </c>
      <c r="D4" s="33" t="s">
        <v>382</v>
      </c>
      <c r="E4" s="29"/>
      <c r="F4" s="29" t="s">
        <v>266</v>
      </c>
      <c r="G4" s="29" t="s">
        <v>266</v>
      </c>
      <c r="H4" s="29" t="s">
        <v>250</v>
      </c>
      <c r="I4" s="44" t="s">
        <v>420</v>
      </c>
    </row>
    <row r="5" spans="1:9" x14ac:dyDescent="0.35">
      <c r="A5" s="28" t="s">
        <v>253</v>
      </c>
      <c r="B5" s="22" t="s">
        <v>254</v>
      </c>
      <c r="C5" s="22" t="s">
        <v>266</v>
      </c>
      <c r="D5" s="33" t="s">
        <v>382</v>
      </c>
      <c r="E5" s="29"/>
      <c r="F5" s="29" t="s">
        <v>288</v>
      </c>
      <c r="G5" s="29" t="s">
        <v>266</v>
      </c>
      <c r="H5" s="29" t="s">
        <v>250</v>
      </c>
      <c r="I5" s="44" t="s">
        <v>420</v>
      </c>
    </row>
    <row r="6" spans="1:9" x14ac:dyDescent="0.35">
      <c r="A6" s="28" t="s">
        <v>255</v>
      </c>
      <c r="B6" s="22" t="s">
        <v>256</v>
      </c>
      <c r="C6" s="22" t="s">
        <v>379</v>
      </c>
      <c r="D6" s="34" t="s">
        <v>383</v>
      </c>
      <c r="E6" s="29"/>
      <c r="F6" s="29" t="s">
        <v>249</v>
      </c>
      <c r="G6" s="29" t="s">
        <v>288</v>
      </c>
      <c r="H6" s="29" t="s">
        <v>250</v>
      </c>
    </row>
    <row r="7" spans="1:9" x14ac:dyDescent="0.35">
      <c r="A7" s="28" t="s">
        <v>257</v>
      </c>
      <c r="B7" s="22" t="s">
        <v>258</v>
      </c>
      <c r="C7" s="22" t="s">
        <v>266</v>
      </c>
      <c r="D7" s="33" t="s">
        <v>382</v>
      </c>
      <c r="E7" s="29"/>
      <c r="F7" s="29" t="s">
        <v>266</v>
      </c>
      <c r="G7" s="29" t="s">
        <v>266</v>
      </c>
      <c r="H7" s="29" t="s">
        <v>259</v>
      </c>
      <c r="I7" s="45" t="s">
        <v>416</v>
      </c>
    </row>
    <row r="8" spans="1:9" x14ac:dyDescent="0.35">
      <c r="A8" s="28" t="s">
        <v>260</v>
      </c>
      <c r="B8" s="22" t="s">
        <v>261</v>
      </c>
      <c r="C8" s="22" t="s">
        <v>216</v>
      </c>
      <c r="D8" s="34" t="s">
        <v>388</v>
      </c>
      <c r="E8" s="29"/>
      <c r="F8" s="29" t="s">
        <v>249</v>
      </c>
      <c r="G8" s="29" t="s">
        <v>266</v>
      </c>
      <c r="H8" s="29" t="s">
        <v>249</v>
      </c>
      <c r="I8" s="45" t="s">
        <v>416</v>
      </c>
    </row>
    <row r="9" spans="1:9" x14ac:dyDescent="0.35">
      <c r="A9" s="28" t="s">
        <v>262</v>
      </c>
      <c r="B9" s="22" t="s">
        <v>263</v>
      </c>
      <c r="C9" s="22" t="s">
        <v>379</v>
      </c>
      <c r="D9" s="34" t="s">
        <v>383</v>
      </c>
      <c r="E9" s="29"/>
      <c r="F9" s="29" t="s">
        <v>266</v>
      </c>
      <c r="G9" s="29" t="s">
        <v>379</v>
      </c>
      <c r="H9" s="29" t="s">
        <v>249</v>
      </c>
    </row>
    <row r="10" spans="1:9" x14ac:dyDescent="0.35">
      <c r="A10" s="28" t="s">
        <v>264</v>
      </c>
      <c r="B10" s="22" t="s">
        <v>265</v>
      </c>
      <c r="C10" s="22" t="s">
        <v>379</v>
      </c>
      <c r="D10" s="34" t="s">
        <v>385</v>
      </c>
      <c r="E10" s="29"/>
      <c r="F10" s="29" t="s">
        <v>266</v>
      </c>
      <c r="G10" s="29" t="s">
        <v>266</v>
      </c>
      <c r="H10" s="29" t="s">
        <v>266</v>
      </c>
      <c r="I10" s="45" t="s">
        <v>419</v>
      </c>
    </row>
    <row r="11" spans="1:9" hidden="1" x14ac:dyDescent="0.35">
      <c r="A11" s="28" t="s">
        <v>267</v>
      </c>
      <c r="B11" s="22" t="s">
        <v>268</v>
      </c>
      <c r="C11" s="37" t="s">
        <v>387</v>
      </c>
      <c r="D11" s="34" t="s">
        <v>386</v>
      </c>
      <c r="E11" s="29"/>
      <c r="F11" s="32" t="s">
        <v>288</v>
      </c>
      <c r="G11" s="32" t="s">
        <v>288</v>
      </c>
      <c r="H11" s="32" t="s">
        <v>250</v>
      </c>
    </row>
    <row r="12" spans="1:9" x14ac:dyDescent="0.35">
      <c r="A12" s="28" t="s">
        <v>269</v>
      </c>
      <c r="B12" s="22" t="s">
        <v>270</v>
      </c>
      <c r="C12" s="22" t="s">
        <v>216</v>
      </c>
      <c r="D12" s="34" t="s">
        <v>384</v>
      </c>
      <c r="E12" s="29"/>
      <c r="F12" s="29" t="s">
        <v>249</v>
      </c>
      <c r="G12" s="29" t="s">
        <v>379</v>
      </c>
      <c r="H12" s="29" t="s">
        <v>249</v>
      </c>
      <c r="I12" s="45" t="s">
        <v>418</v>
      </c>
    </row>
    <row r="13" spans="1:9" x14ac:dyDescent="0.35">
      <c r="A13" s="28" t="s">
        <v>271</v>
      </c>
      <c r="B13" s="22" t="s">
        <v>272</v>
      </c>
      <c r="C13" s="22" t="s">
        <v>379</v>
      </c>
      <c r="D13" s="34" t="s">
        <v>385</v>
      </c>
      <c r="E13" s="29"/>
      <c r="F13" s="29" t="s">
        <v>266</v>
      </c>
      <c r="G13" s="29" t="s">
        <v>266</v>
      </c>
      <c r="H13" s="29"/>
    </row>
    <row r="14" spans="1:9" x14ac:dyDescent="0.35">
      <c r="A14" s="28" t="s">
        <v>273</v>
      </c>
      <c r="B14" s="22" t="s">
        <v>274</v>
      </c>
      <c r="C14" s="22" t="s">
        <v>216</v>
      </c>
      <c r="D14" s="34" t="s">
        <v>385</v>
      </c>
      <c r="E14" s="29"/>
      <c r="F14" s="29" t="s">
        <v>249</v>
      </c>
      <c r="G14" s="29" t="s">
        <v>379</v>
      </c>
      <c r="H14" s="29" t="s">
        <v>249</v>
      </c>
    </row>
    <row r="15" spans="1:9" x14ac:dyDescent="0.35">
      <c r="A15" s="28" t="s">
        <v>275</v>
      </c>
      <c r="B15" s="22" t="s">
        <v>276</v>
      </c>
      <c r="C15" s="22" t="s">
        <v>216</v>
      </c>
      <c r="D15" s="34" t="s">
        <v>385</v>
      </c>
      <c r="E15" s="29"/>
      <c r="F15" s="29" t="s">
        <v>249</v>
      </c>
      <c r="G15" s="29" t="s">
        <v>266</v>
      </c>
      <c r="H15" s="29" t="s">
        <v>249</v>
      </c>
    </row>
    <row r="16" spans="1:9" x14ac:dyDescent="0.35">
      <c r="A16" s="28" t="s">
        <v>277</v>
      </c>
      <c r="B16" s="22" t="s">
        <v>278</v>
      </c>
      <c r="C16" s="22" t="s">
        <v>266</v>
      </c>
      <c r="D16" s="33" t="s">
        <v>382</v>
      </c>
      <c r="E16" s="29"/>
      <c r="F16" s="29" t="s">
        <v>266</v>
      </c>
      <c r="G16" s="29" t="s">
        <v>266</v>
      </c>
      <c r="H16" s="29" t="s">
        <v>266</v>
      </c>
    </row>
    <row r="17" spans="1:8" x14ac:dyDescent="0.35">
      <c r="A17" s="28" t="s">
        <v>279</v>
      </c>
      <c r="B17" s="22" t="s">
        <v>280</v>
      </c>
      <c r="C17" s="22" t="s">
        <v>216</v>
      </c>
      <c r="D17" s="34" t="s">
        <v>388</v>
      </c>
      <c r="E17" s="29"/>
      <c r="F17" s="29"/>
      <c r="G17" s="29" t="s">
        <v>379</v>
      </c>
      <c r="H17" s="29" t="s">
        <v>249</v>
      </c>
    </row>
    <row r="18" spans="1:8" x14ac:dyDescent="0.35">
      <c r="A18" s="28" t="s">
        <v>281</v>
      </c>
      <c r="B18" s="22" t="s">
        <v>282</v>
      </c>
      <c r="C18" s="22" t="s">
        <v>216</v>
      </c>
      <c r="D18" s="34" t="s">
        <v>385</v>
      </c>
      <c r="E18" s="29"/>
      <c r="F18" s="29" t="s">
        <v>249</v>
      </c>
      <c r="G18" s="29" t="s">
        <v>266</v>
      </c>
      <c r="H18" s="29"/>
    </row>
    <row r="19" spans="1:8" x14ac:dyDescent="0.35">
      <c r="A19" s="28" t="s">
        <v>283</v>
      </c>
      <c r="B19" s="22" t="s">
        <v>284</v>
      </c>
      <c r="C19" s="22" t="s">
        <v>379</v>
      </c>
      <c r="D19" s="34" t="s">
        <v>385</v>
      </c>
      <c r="E19" s="29"/>
      <c r="F19" s="29" t="s">
        <v>249</v>
      </c>
      <c r="G19" s="29" t="s">
        <v>266</v>
      </c>
      <c r="H19" s="29"/>
    </row>
    <row r="20" spans="1:8" x14ac:dyDescent="0.35">
      <c r="A20" s="28" t="s">
        <v>285</v>
      </c>
      <c r="B20" s="22" t="s">
        <v>286</v>
      </c>
      <c r="C20" s="22" t="s">
        <v>216</v>
      </c>
      <c r="D20" s="34" t="s">
        <v>385</v>
      </c>
      <c r="E20" s="30"/>
      <c r="F20" s="30" t="s">
        <v>266</v>
      </c>
      <c r="G20" s="29" t="s">
        <v>288</v>
      </c>
      <c r="H20" s="29" t="s">
        <v>250</v>
      </c>
    </row>
    <row r="21" spans="1:8" ht="29" hidden="1" x14ac:dyDescent="0.35">
      <c r="A21" s="28" t="s">
        <v>287</v>
      </c>
      <c r="B21" s="22" t="s">
        <v>188</v>
      </c>
      <c r="C21" s="37" t="s">
        <v>387</v>
      </c>
      <c r="D21" s="38" t="s">
        <v>389</v>
      </c>
      <c r="E21" s="29"/>
      <c r="F21" s="29" t="s">
        <v>249</v>
      </c>
      <c r="G21" s="29" t="s">
        <v>266</v>
      </c>
      <c r="H21" s="29" t="s">
        <v>259</v>
      </c>
    </row>
    <row r="22" spans="1:8" x14ac:dyDescent="0.35">
      <c r="A22" s="28" t="s">
        <v>289</v>
      </c>
      <c r="B22" s="22" t="s">
        <v>290</v>
      </c>
      <c r="C22" s="22" t="s">
        <v>266</v>
      </c>
      <c r="D22" s="33" t="s">
        <v>382</v>
      </c>
      <c r="E22" s="29"/>
      <c r="F22" s="29" t="s">
        <v>266</v>
      </c>
      <c r="G22" s="29" t="s">
        <v>266</v>
      </c>
      <c r="H22" s="29" t="s">
        <v>259</v>
      </c>
    </row>
    <row r="23" spans="1:8" x14ac:dyDescent="0.35">
      <c r="A23" s="28" t="s">
        <v>291</v>
      </c>
      <c r="B23" s="22" t="s">
        <v>292</v>
      </c>
      <c r="C23" s="22" t="s">
        <v>379</v>
      </c>
      <c r="D23" s="34" t="s">
        <v>385</v>
      </c>
      <c r="E23" s="29"/>
      <c r="F23" s="29" t="s">
        <v>266</v>
      </c>
      <c r="G23" s="29" t="s">
        <v>266</v>
      </c>
      <c r="H23" s="29" t="s">
        <v>266</v>
      </c>
    </row>
    <row r="24" spans="1:8" ht="29" x14ac:dyDescent="0.35">
      <c r="A24" s="28" t="s">
        <v>293</v>
      </c>
      <c r="B24" s="22" t="s">
        <v>294</v>
      </c>
      <c r="C24" s="22" t="s">
        <v>379</v>
      </c>
      <c r="D24" s="34" t="s">
        <v>385</v>
      </c>
      <c r="E24" s="29"/>
      <c r="F24" s="29" t="s">
        <v>266</v>
      </c>
      <c r="G24" s="29" t="s">
        <v>266</v>
      </c>
      <c r="H24" s="29" t="s">
        <v>250</v>
      </c>
    </row>
    <row r="25" spans="1:8" x14ac:dyDescent="0.35">
      <c r="A25" s="28" t="s">
        <v>295</v>
      </c>
      <c r="B25" s="22" t="s">
        <v>296</v>
      </c>
      <c r="C25" s="22" t="s">
        <v>379</v>
      </c>
      <c r="D25" s="34" t="s">
        <v>390</v>
      </c>
      <c r="E25" s="29"/>
      <c r="F25" s="29" t="s">
        <v>249</v>
      </c>
      <c r="G25" s="29" t="s">
        <v>266</v>
      </c>
      <c r="H25" s="29" t="s">
        <v>250</v>
      </c>
    </row>
    <row r="26" spans="1:8" x14ac:dyDescent="0.35">
      <c r="A26" s="28" t="s">
        <v>297</v>
      </c>
      <c r="B26" s="22" t="s">
        <v>298</v>
      </c>
      <c r="C26" s="22" t="s">
        <v>379</v>
      </c>
      <c r="D26" s="34" t="s">
        <v>385</v>
      </c>
      <c r="E26" s="29"/>
      <c r="F26" s="29" t="s">
        <v>266</v>
      </c>
      <c r="G26" s="29" t="s">
        <v>266</v>
      </c>
      <c r="H26" s="29" t="s">
        <v>250</v>
      </c>
    </row>
    <row r="27" spans="1:8" x14ac:dyDescent="0.35">
      <c r="A27" s="28" t="s">
        <v>299</v>
      </c>
      <c r="B27" s="22" t="s">
        <v>300</v>
      </c>
      <c r="C27" s="22" t="s">
        <v>379</v>
      </c>
      <c r="D27" s="34" t="s">
        <v>385</v>
      </c>
      <c r="E27" s="29"/>
      <c r="F27" s="29" t="s">
        <v>266</v>
      </c>
      <c r="G27" s="29" t="s">
        <v>266</v>
      </c>
      <c r="H27" s="29" t="s">
        <v>249</v>
      </c>
    </row>
    <row r="28" spans="1:8" x14ac:dyDescent="0.35">
      <c r="A28" s="28" t="s">
        <v>301</v>
      </c>
      <c r="B28" s="22" t="s">
        <v>302</v>
      </c>
      <c r="C28" s="22" t="s">
        <v>266</v>
      </c>
      <c r="D28" s="34" t="s">
        <v>390</v>
      </c>
      <c r="E28" s="29"/>
      <c r="F28" s="29" t="s">
        <v>288</v>
      </c>
      <c r="G28" s="29" t="s">
        <v>266</v>
      </c>
      <c r="H28" s="29" t="s">
        <v>266</v>
      </c>
    </row>
    <row r="29" spans="1:8" x14ac:dyDescent="0.35">
      <c r="A29" s="28" t="s">
        <v>303</v>
      </c>
      <c r="B29" s="22" t="s">
        <v>304</v>
      </c>
      <c r="C29" s="22" t="s">
        <v>266</v>
      </c>
      <c r="D29" s="33" t="s">
        <v>382</v>
      </c>
      <c r="E29" s="29"/>
      <c r="F29" s="29" t="s">
        <v>266</v>
      </c>
      <c r="G29" s="29" t="s">
        <v>288</v>
      </c>
      <c r="H29" s="29" t="s">
        <v>250</v>
      </c>
    </row>
    <row r="30" spans="1:8" x14ac:dyDescent="0.35">
      <c r="A30" s="28" t="s">
        <v>305</v>
      </c>
      <c r="B30" s="22" t="s">
        <v>306</v>
      </c>
      <c r="C30" s="22" t="s">
        <v>379</v>
      </c>
      <c r="D30" s="34" t="s">
        <v>385</v>
      </c>
      <c r="E30" s="29"/>
      <c r="F30" s="29" t="s">
        <v>266</v>
      </c>
      <c r="G30" s="29" t="s">
        <v>288</v>
      </c>
      <c r="H30" s="29" t="s">
        <v>250</v>
      </c>
    </row>
    <row r="31" spans="1:8" x14ac:dyDescent="0.35">
      <c r="A31" s="28" t="s">
        <v>307</v>
      </c>
      <c r="B31" s="22" t="s">
        <v>308</v>
      </c>
      <c r="C31" s="22" t="s">
        <v>216</v>
      </c>
      <c r="D31" s="34" t="s">
        <v>385</v>
      </c>
      <c r="E31" s="29"/>
      <c r="F31" s="29" t="s">
        <v>249</v>
      </c>
      <c r="G31" s="29" t="s">
        <v>288</v>
      </c>
      <c r="H31" s="29" t="s">
        <v>250</v>
      </c>
    </row>
    <row r="32" spans="1:8" ht="29" x14ac:dyDescent="0.35">
      <c r="A32" s="28" t="s">
        <v>309</v>
      </c>
      <c r="B32" s="22" t="s">
        <v>310</v>
      </c>
      <c r="C32" s="22" t="s">
        <v>216</v>
      </c>
      <c r="D32" s="34" t="s">
        <v>385</v>
      </c>
      <c r="E32" s="29"/>
      <c r="F32" s="29" t="s">
        <v>249</v>
      </c>
      <c r="G32" s="29" t="s">
        <v>288</v>
      </c>
      <c r="H32" s="29" t="s">
        <v>250</v>
      </c>
    </row>
    <row r="33" spans="1:8" x14ac:dyDescent="0.35">
      <c r="A33" s="28" t="s">
        <v>311</v>
      </c>
      <c r="B33" s="22" t="s">
        <v>312</v>
      </c>
      <c r="C33" s="22" t="s">
        <v>216</v>
      </c>
      <c r="D33" s="34" t="s">
        <v>385</v>
      </c>
      <c r="E33" s="29"/>
      <c r="F33" s="29" t="s">
        <v>266</v>
      </c>
      <c r="G33" s="29" t="s">
        <v>288</v>
      </c>
      <c r="H33" s="29" t="s">
        <v>250</v>
      </c>
    </row>
    <row r="34" spans="1:8" x14ac:dyDescent="0.35">
      <c r="A34" s="28" t="s">
        <v>313</v>
      </c>
      <c r="B34" s="22" t="s">
        <v>314</v>
      </c>
      <c r="C34" s="22" t="s">
        <v>379</v>
      </c>
      <c r="D34" s="34" t="s">
        <v>383</v>
      </c>
      <c r="E34" s="29"/>
      <c r="F34" s="29" t="s">
        <v>266</v>
      </c>
      <c r="G34" s="29" t="s">
        <v>288</v>
      </c>
      <c r="H34" s="29" t="s">
        <v>250</v>
      </c>
    </row>
    <row r="35" spans="1:8" ht="29" x14ac:dyDescent="0.35">
      <c r="A35" s="28" t="s">
        <v>315</v>
      </c>
      <c r="B35" s="22" t="s">
        <v>316</v>
      </c>
      <c r="C35" s="22" t="s">
        <v>266</v>
      </c>
      <c r="D35" s="34" t="s">
        <v>390</v>
      </c>
      <c r="E35" s="29"/>
      <c r="F35" s="29" t="s">
        <v>266</v>
      </c>
      <c r="G35" s="29" t="s">
        <v>288</v>
      </c>
      <c r="H35" s="29" t="s">
        <v>250</v>
      </c>
    </row>
    <row r="36" spans="1:8" x14ac:dyDescent="0.35">
      <c r="A36" s="28" t="s">
        <v>317</v>
      </c>
      <c r="B36" s="22" t="s">
        <v>318</v>
      </c>
      <c r="C36" s="22" t="s">
        <v>216</v>
      </c>
      <c r="D36" s="34" t="s">
        <v>385</v>
      </c>
      <c r="E36" s="29"/>
      <c r="F36" s="29" t="s">
        <v>249</v>
      </c>
      <c r="G36" s="29" t="s">
        <v>288</v>
      </c>
      <c r="H36" s="29" t="s">
        <v>250</v>
      </c>
    </row>
    <row r="37" spans="1:8" x14ac:dyDescent="0.35">
      <c r="A37" s="28" t="s">
        <v>319</v>
      </c>
      <c r="B37" s="22" t="s">
        <v>320</v>
      </c>
      <c r="C37" s="22" t="s">
        <v>216</v>
      </c>
      <c r="D37" s="34" t="s">
        <v>385</v>
      </c>
      <c r="E37" s="29"/>
      <c r="F37" s="29" t="s">
        <v>249</v>
      </c>
      <c r="G37" s="29" t="s">
        <v>288</v>
      </c>
      <c r="H37" s="29" t="s">
        <v>250</v>
      </c>
    </row>
    <row r="38" spans="1:8" x14ac:dyDescent="0.35">
      <c r="A38" s="28" t="s">
        <v>321</v>
      </c>
      <c r="B38" s="22" t="s">
        <v>322</v>
      </c>
      <c r="C38" s="22" t="s">
        <v>379</v>
      </c>
      <c r="D38" s="34" t="s">
        <v>383</v>
      </c>
      <c r="E38" s="29"/>
      <c r="F38" s="29" t="s">
        <v>249</v>
      </c>
      <c r="G38" s="29" t="s">
        <v>288</v>
      </c>
      <c r="H38" s="29" t="s">
        <v>250</v>
      </c>
    </row>
    <row r="39" spans="1:8" x14ac:dyDescent="0.35">
      <c r="A39" s="28" t="s">
        <v>323</v>
      </c>
      <c r="B39" s="22" t="s">
        <v>324</v>
      </c>
      <c r="C39" s="22" t="s">
        <v>379</v>
      </c>
      <c r="D39" s="34" t="s">
        <v>385</v>
      </c>
      <c r="E39" s="29"/>
      <c r="F39" s="29" t="s">
        <v>266</v>
      </c>
      <c r="G39" s="29" t="s">
        <v>288</v>
      </c>
      <c r="H39" s="29" t="s">
        <v>250</v>
      </c>
    </row>
    <row r="40" spans="1:8" x14ac:dyDescent="0.35">
      <c r="A40" s="28" t="s">
        <v>325</v>
      </c>
      <c r="B40" s="22" t="s">
        <v>326</v>
      </c>
      <c r="C40" s="22" t="s">
        <v>379</v>
      </c>
      <c r="D40" s="34" t="s">
        <v>385</v>
      </c>
      <c r="E40" s="29"/>
      <c r="F40" s="29" t="s">
        <v>266</v>
      </c>
      <c r="G40" s="29" t="s">
        <v>266</v>
      </c>
      <c r="H40" s="29" t="s">
        <v>250</v>
      </c>
    </row>
    <row r="41" spans="1:8" x14ac:dyDescent="0.35">
      <c r="A41" s="28" t="s">
        <v>327</v>
      </c>
      <c r="B41" s="22" t="s">
        <v>328</v>
      </c>
      <c r="C41" s="22" t="s">
        <v>379</v>
      </c>
      <c r="D41" s="34" t="s">
        <v>385</v>
      </c>
      <c r="E41" s="29"/>
      <c r="F41" s="29" t="s">
        <v>266</v>
      </c>
      <c r="G41" s="29" t="s">
        <v>288</v>
      </c>
      <c r="H41" s="29" t="s">
        <v>250</v>
      </c>
    </row>
    <row r="42" spans="1:8" x14ac:dyDescent="0.35">
      <c r="A42" s="28" t="s">
        <v>329</v>
      </c>
      <c r="B42" s="22" t="s">
        <v>330</v>
      </c>
      <c r="C42" s="22" t="s">
        <v>216</v>
      </c>
      <c r="D42" s="34" t="s">
        <v>385</v>
      </c>
      <c r="E42" s="29"/>
      <c r="F42" s="29"/>
      <c r="G42" s="29" t="s">
        <v>288</v>
      </c>
      <c r="H42" s="29" t="s">
        <v>250</v>
      </c>
    </row>
    <row r="43" spans="1:8" x14ac:dyDescent="0.35">
      <c r="A43" s="28" t="s">
        <v>331</v>
      </c>
      <c r="B43" s="22" t="s">
        <v>332</v>
      </c>
      <c r="C43" s="22" t="s">
        <v>216</v>
      </c>
      <c r="D43" s="34" t="s">
        <v>385</v>
      </c>
      <c r="E43" s="29"/>
      <c r="F43" s="29" t="s">
        <v>249</v>
      </c>
      <c r="G43" s="29" t="s">
        <v>266</v>
      </c>
      <c r="H43" s="29" t="s">
        <v>250</v>
      </c>
    </row>
    <row r="44" spans="1:8" x14ac:dyDescent="0.35">
      <c r="A44" s="28" t="s">
        <v>333</v>
      </c>
      <c r="B44" s="22" t="s">
        <v>334</v>
      </c>
      <c r="C44" s="22" t="s">
        <v>216</v>
      </c>
      <c r="D44" s="34" t="s">
        <v>385</v>
      </c>
      <c r="E44" s="30"/>
      <c r="F44" s="30"/>
      <c r="G44" s="30" t="s">
        <v>266</v>
      </c>
      <c r="H44" s="29" t="s">
        <v>250</v>
      </c>
    </row>
    <row r="45" spans="1:8" x14ac:dyDescent="0.35">
      <c r="A45" s="28" t="s">
        <v>335</v>
      </c>
      <c r="B45" s="22" t="s">
        <v>336</v>
      </c>
      <c r="C45" s="22" t="s">
        <v>379</v>
      </c>
      <c r="D45" s="34" t="s">
        <v>385</v>
      </c>
      <c r="E45" s="30"/>
      <c r="F45" s="30"/>
      <c r="G45" s="30" t="s">
        <v>266</v>
      </c>
      <c r="H45" s="29" t="s">
        <v>250</v>
      </c>
    </row>
    <row r="46" spans="1:8" x14ac:dyDescent="0.35">
      <c r="A46" s="28" t="s">
        <v>337</v>
      </c>
      <c r="B46" s="22" t="s">
        <v>338</v>
      </c>
      <c r="C46" s="22" t="s">
        <v>379</v>
      </c>
      <c r="D46" s="34" t="s">
        <v>385</v>
      </c>
      <c r="E46" s="29"/>
      <c r="F46" s="29" t="s">
        <v>266</v>
      </c>
      <c r="G46" s="29" t="s">
        <v>288</v>
      </c>
      <c r="H46" s="29" t="s">
        <v>250</v>
      </c>
    </row>
    <row r="47" spans="1:8" hidden="1" x14ac:dyDescent="0.35">
      <c r="A47" s="28" t="s">
        <v>339</v>
      </c>
      <c r="B47" s="22" t="s">
        <v>340</v>
      </c>
      <c r="C47" s="37" t="s">
        <v>387</v>
      </c>
      <c r="D47" s="34" t="s">
        <v>386</v>
      </c>
      <c r="E47" s="30"/>
      <c r="F47" s="32" t="s">
        <v>288</v>
      </c>
      <c r="G47" s="32" t="s">
        <v>288</v>
      </c>
      <c r="H47" s="32" t="s">
        <v>250</v>
      </c>
    </row>
    <row r="48" spans="1:8" x14ac:dyDescent="0.35">
      <c r="A48" s="28" t="s">
        <v>341</v>
      </c>
      <c r="B48" s="22" t="s">
        <v>342</v>
      </c>
      <c r="C48" s="22" t="s">
        <v>379</v>
      </c>
      <c r="D48" s="34" t="s">
        <v>385</v>
      </c>
      <c r="E48" s="29"/>
      <c r="F48" s="29" t="s">
        <v>266</v>
      </c>
      <c r="G48" s="29" t="s">
        <v>266</v>
      </c>
      <c r="H48" s="29" t="s">
        <v>266</v>
      </c>
    </row>
    <row r="49" spans="1:9" hidden="1" x14ac:dyDescent="0.35">
      <c r="A49" s="28" t="s">
        <v>343</v>
      </c>
      <c r="B49" s="22" t="s">
        <v>344</v>
      </c>
      <c r="C49" s="37" t="s">
        <v>387</v>
      </c>
      <c r="D49" s="34" t="s">
        <v>386</v>
      </c>
      <c r="E49" s="30"/>
      <c r="F49" s="32" t="s">
        <v>288</v>
      </c>
      <c r="G49" s="32" t="s">
        <v>288</v>
      </c>
      <c r="H49" s="32" t="s">
        <v>250</v>
      </c>
    </row>
    <row r="50" spans="1:9" x14ac:dyDescent="0.35">
      <c r="A50" s="28" t="s">
        <v>345</v>
      </c>
      <c r="B50" s="22" t="s">
        <v>346</v>
      </c>
      <c r="C50" s="22" t="s">
        <v>379</v>
      </c>
      <c r="D50" s="34" t="s">
        <v>385</v>
      </c>
      <c r="E50" s="29"/>
      <c r="F50" s="29" t="s">
        <v>288</v>
      </c>
      <c r="G50" s="29" t="s">
        <v>266</v>
      </c>
      <c r="H50" s="29" t="s">
        <v>250</v>
      </c>
    </row>
    <row r="51" spans="1:9" x14ac:dyDescent="0.35">
      <c r="A51" s="28" t="s">
        <v>347</v>
      </c>
      <c r="B51" s="22" t="s">
        <v>348</v>
      </c>
      <c r="C51" s="22" t="s">
        <v>379</v>
      </c>
      <c r="D51" s="34" t="s">
        <v>385</v>
      </c>
      <c r="E51" s="29"/>
      <c r="F51" s="29" t="s">
        <v>266</v>
      </c>
      <c r="G51" s="29" t="s">
        <v>266</v>
      </c>
      <c r="H51" s="29" t="s">
        <v>250</v>
      </c>
    </row>
    <row r="52" spans="1:9" hidden="1" x14ac:dyDescent="0.35">
      <c r="A52" s="28" t="s">
        <v>349</v>
      </c>
      <c r="B52" s="22" t="s">
        <v>350</v>
      </c>
      <c r="C52" s="37" t="s">
        <v>387</v>
      </c>
      <c r="D52" s="34" t="s">
        <v>386</v>
      </c>
      <c r="E52" s="29"/>
      <c r="F52" s="32" t="s">
        <v>288</v>
      </c>
      <c r="G52" s="32" t="s">
        <v>288</v>
      </c>
      <c r="H52" s="32" t="s">
        <v>250</v>
      </c>
    </row>
    <row r="53" spans="1:9" hidden="1" x14ac:dyDescent="0.35">
      <c r="A53" s="31" t="s">
        <v>351</v>
      </c>
      <c r="B53" s="25" t="s">
        <v>352</v>
      </c>
      <c r="C53" s="25" t="s">
        <v>196</v>
      </c>
      <c r="D53" s="35"/>
      <c r="E53" s="30"/>
      <c r="F53" s="30" t="s">
        <v>266</v>
      </c>
      <c r="G53" s="30" t="s">
        <v>288</v>
      </c>
      <c r="H53" s="29" t="s">
        <v>250</v>
      </c>
    </row>
    <row r="54" spans="1:9" hidden="1" x14ac:dyDescent="0.35">
      <c r="A54" s="31" t="s">
        <v>353</v>
      </c>
      <c r="B54" s="25" t="s">
        <v>354</v>
      </c>
      <c r="C54" s="25" t="s">
        <v>196</v>
      </c>
      <c r="D54" s="35"/>
      <c r="E54" s="30"/>
      <c r="F54" s="30" t="s">
        <v>266</v>
      </c>
      <c r="G54" s="30" t="s">
        <v>288</v>
      </c>
      <c r="H54" s="29" t="s">
        <v>250</v>
      </c>
    </row>
    <row r="55" spans="1:9" x14ac:dyDescent="0.35">
      <c r="A55" s="28" t="s">
        <v>355</v>
      </c>
      <c r="B55" s="22" t="s">
        <v>356</v>
      </c>
      <c r="C55" s="22" t="s">
        <v>379</v>
      </c>
      <c r="D55" s="34" t="s">
        <v>390</v>
      </c>
      <c r="E55" s="29"/>
      <c r="F55" s="29" t="s">
        <v>249</v>
      </c>
      <c r="G55" s="29" t="s">
        <v>288</v>
      </c>
      <c r="H55" s="29" t="s">
        <v>250</v>
      </c>
      <c r="I55" s="44" t="s">
        <v>421</v>
      </c>
    </row>
    <row r="56" spans="1:9" x14ac:dyDescent="0.35">
      <c r="A56" s="28" t="s">
        <v>357</v>
      </c>
      <c r="B56" s="22" t="s">
        <v>358</v>
      </c>
      <c r="C56" s="22" t="s">
        <v>379</v>
      </c>
      <c r="D56" s="34" t="s">
        <v>390</v>
      </c>
      <c r="E56" s="29"/>
      <c r="F56" s="29" t="s">
        <v>249</v>
      </c>
      <c r="G56" s="29" t="s">
        <v>288</v>
      </c>
      <c r="H56" s="29" t="s">
        <v>250</v>
      </c>
      <c r="I56" s="44" t="s">
        <v>421</v>
      </c>
    </row>
    <row r="57" spans="1:9" x14ac:dyDescent="0.35">
      <c r="A57" s="28" t="s">
        <v>359</v>
      </c>
      <c r="B57" s="22" t="s">
        <v>360</v>
      </c>
      <c r="C57" s="22" t="s">
        <v>266</v>
      </c>
      <c r="D57" s="34" t="s">
        <v>403</v>
      </c>
      <c r="E57" s="29"/>
      <c r="F57" s="29" t="s">
        <v>266</v>
      </c>
      <c r="G57" s="29" t="s">
        <v>288</v>
      </c>
      <c r="H57" s="29" t="s">
        <v>250</v>
      </c>
      <c r="I57" s="44" t="s">
        <v>421</v>
      </c>
    </row>
    <row r="58" spans="1:9" x14ac:dyDescent="0.35">
      <c r="A58" s="28" t="s">
        <v>361</v>
      </c>
      <c r="B58" s="22" t="s">
        <v>362</v>
      </c>
      <c r="C58" s="22" t="s">
        <v>266</v>
      </c>
      <c r="D58" s="33" t="s">
        <v>382</v>
      </c>
      <c r="E58" s="29"/>
      <c r="F58" s="29" t="s">
        <v>266</v>
      </c>
      <c r="G58" s="29" t="s">
        <v>266</v>
      </c>
      <c r="H58" s="29" t="s">
        <v>249</v>
      </c>
      <c r="I58" s="45" t="s">
        <v>421</v>
      </c>
    </row>
    <row r="59" spans="1:9" x14ac:dyDescent="0.35">
      <c r="A59" s="28" t="s">
        <v>363</v>
      </c>
      <c r="B59" s="22" t="s">
        <v>364</v>
      </c>
      <c r="C59" s="22" t="s">
        <v>266</v>
      </c>
      <c r="D59" s="33" t="s">
        <v>382</v>
      </c>
      <c r="E59" s="29"/>
      <c r="F59" s="29" t="s">
        <v>266</v>
      </c>
      <c r="G59" s="29" t="s">
        <v>288</v>
      </c>
      <c r="H59" s="29" t="s">
        <v>250</v>
      </c>
      <c r="I59" s="45" t="s">
        <v>421</v>
      </c>
    </row>
    <row r="60" spans="1:9" hidden="1" x14ac:dyDescent="0.35">
      <c r="A60" s="28" t="s">
        <v>365</v>
      </c>
      <c r="B60" s="22" t="s">
        <v>366</v>
      </c>
      <c r="C60" s="37" t="s">
        <v>387</v>
      </c>
      <c r="D60" s="34" t="s">
        <v>404</v>
      </c>
      <c r="E60" s="29"/>
      <c r="F60" s="29"/>
      <c r="G60" s="29" t="s">
        <v>216</v>
      </c>
      <c r="H60" s="29" t="s">
        <v>249</v>
      </c>
    </row>
    <row r="61" spans="1:9" x14ac:dyDescent="0.35">
      <c r="A61" s="28" t="s">
        <v>367</v>
      </c>
      <c r="B61" s="22" t="s">
        <v>368</v>
      </c>
      <c r="C61" s="22" t="s">
        <v>216</v>
      </c>
      <c r="D61" s="34" t="s">
        <v>384</v>
      </c>
      <c r="E61" s="29"/>
      <c r="F61" s="29" t="s">
        <v>249</v>
      </c>
      <c r="G61" s="29" t="s">
        <v>288</v>
      </c>
      <c r="H61" s="29"/>
      <c r="I61" s="45" t="s">
        <v>416</v>
      </c>
    </row>
    <row r="62" spans="1:9" x14ac:dyDescent="0.35">
      <c r="A62" s="28" t="s">
        <v>369</v>
      </c>
      <c r="B62" s="22" t="s">
        <v>370</v>
      </c>
      <c r="C62" s="22" t="s">
        <v>216</v>
      </c>
      <c r="D62" s="34" t="s">
        <v>385</v>
      </c>
      <c r="E62" s="29"/>
      <c r="F62" s="29" t="s">
        <v>288</v>
      </c>
      <c r="G62" s="29" t="s">
        <v>266</v>
      </c>
      <c r="H62" s="29" t="s">
        <v>249</v>
      </c>
      <c r="I62" s="45" t="s">
        <v>420</v>
      </c>
    </row>
    <row r="63" spans="1:9" hidden="1" x14ac:dyDescent="0.35">
      <c r="A63" s="31" t="s">
        <v>371</v>
      </c>
      <c r="B63" s="25" t="s">
        <v>372</v>
      </c>
      <c r="C63" s="25" t="s">
        <v>196</v>
      </c>
      <c r="D63" s="35"/>
      <c r="E63" s="29"/>
      <c r="F63" s="29" t="s">
        <v>288</v>
      </c>
      <c r="G63" s="29" t="s">
        <v>266</v>
      </c>
      <c r="H63" s="29"/>
    </row>
    <row r="64" spans="1:9" x14ac:dyDescent="0.35">
      <c r="A64" s="28" t="s">
        <v>373</v>
      </c>
      <c r="B64" s="22" t="s">
        <v>374</v>
      </c>
      <c r="C64" s="22" t="s">
        <v>216</v>
      </c>
      <c r="D64" s="34" t="s">
        <v>384</v>
      </c>
      <c r="E64" s="29"/>
      <c r="F64" s="29" t="s">
        <v>266</v>
      </c>
      <c r="G64" s="29" t="s">
        <v>266</v>
      </c>
      <c r="H64" s="29" t="s">
        <v>249</v>
      </c>
      <c r="I64" s="45" t="s">
        <v>416</v>
      </c>
    </row>
    <row r="65" spans="1:9" ht="29" hidden="1" x14ac:dyDescent="0.35">
      <c r="A65" s="28" t="s">
        <v>375</v>
      </c>
      <c r="B65" s="22" t="s">
        <v>376</v>
      </c>
      <c r="C65" s="37" t="s">
        <v>387</v>
      </c>
      <c r="D65" s="38" t="s">
        <v>405</v>
      </c>
      <c r="E65" s="29"/>
      <c r="F65" s="29" t="s">
        <v>249</v>
      </c>
      <c r="G65" s="29" t="s">
        <v>216</v>
      </c>
      <c r="H65" s="29" t="s">
        <v>249</v>
      </c>
    </row>
    <row r="66" spans="1:9" x14ac:dyDescent="0.35">
      <c r="A66" s="28" t="s">
        <v>377</v>
      </c>
      <c r="B66" s="22" t="s">
        <v>378</v>
      </c>
      <c r="C66" s="22" t="s">
        <v>379</v>
      </c>
      <c r="D66" s="34" t="s">
        <v>383</v>
      </c>
      <c r="E66" s="29"/>
      <c r="F66" s="29" t="s">
        <v>249</v>
      </c>
      <c r="G66" s="29" t="s">
        <v>288</v>
      </c>
      <c r="H66" s="29" t="s">
        <v>250</v>
      </c>
      <c r="I66" s="45" t="s">
        <v>415</v>
      </c>
    </row>
    <row r="70" spans="1:9" x14ac:dyDescent="0.35">
      <c r="E70" t="s">
        <v>266</v>
      </c>
      <c r="F70" s="36">
        <f>COUNTIF(C:C,E70)</f>
        <v>12</v>
      </c>
    </row>
    <row r="71" spans="1:9" x14ac:dyDescent="0.35">
      <c r="E71" t="s">
        <v>379</v>
      </c>
      <c r="F71" s="36">
        <f>COUNTIF(C:C,E71)</f>
        <v>24</v>
      </c>
    </row>
    <row r="72" spans="1:9" x14ac:dyDescent="0.35">
      <c r="E72" t="s">
        <v>216</v>
      </c>
      <c r="F72" s="36">
        <f>COUNTIF(C:C,E72)</f>
        <v>18</v>
      </c>
    </row>
    <row r="73" spans="1:9" x14ac:dyDescent="0.35">
      <c r="F73" s="39">
        <f>SUM(F70:F72)</f>
        <v>54</v>
      </c>
    </row>
  </sheetData>
  <autoFilter ref="A1:H66" xr:uid="{802FAB8E-1574-4FFF-B46E-464592793254}">
    <filterColumn colId="2">
      <filters blank="1">
        <filter val="High"/>
        <filter val="Low"/>
        <filter val="Medium"/>
      </filters>
    </filterColumn>
    <filterColumn colId="4" showButton="0"/>
    <filterColumn colId="5" showButton="0"/>
    <filterColumn colId="6" showButton="0"/>
  </autoFilter>
  <mergeCells count="5">
    <mergeCell ref="A1:A2"/>
    <mergeCell ref="B1:B2"/>
    <mergeCell ref="D1:D2"/>
    <mergeCell ref="E1:H1"/>
    <mergeCell ref="C1:C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19cce7ce-5ac3-4f37-bcb3-1cd145a1b8e9">YAVEUUZNMY32-1121304135-1046044</_dlc_DocId>
    <Date xmlns="b56d8b90-f693-4608-b766-262c998c2c89" xsi:nil="true"/>
    <_Flow_SignoffStatus xmlns="b56d8b90-f693-4608-b766-262c998c2c89" xsi:nil="true"/>
    <Source xmlns="b56d8b90-f693-4608-b766-262c998c2c89">
      <Url xsi:nil="true"/>
      <Description xsi:nil="true"/>
    </Source>
    <_dlc_DocIdUrl xmlns="19cce7ce-5ac3-4f37-bcb3-1cd145a1b8e9">
      <Url>https://veic.sharepoint.com/sites/EnergyServicesDivision/_layouts/15/DocIdRedir.aspx?ID=YAVEUUZNMY32-1121304135-1046044</Url>
      <Description>YAVEUUZNMY32-1121304135-1046044</Description>
    </_dlc_DocIdUrl>
    <ProjectLink xmlns="19cce7ce-5ac3-4f37-bcb3-1cd145a1b8e9">337</ProjectLink>
    <lcf76f155ced4ddcb4097134ff3c332f xmlns="b56d8b90-f693-4608-b766-262c998c2c89">
      <Terms xmlns="http://schemas.microsoft.com/office/infopath/2007/PartnerControls"/>
    </lcf76f155ced4ddcb4097134ff3c332f>
    <TaxCatchAll xmlns="19cce7ce-5ac3-4f37-bcb3-1cd145a1b8e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9A88D4800D0BBA4AA46DCDF84FAC0D03" ma:contentTypeVersion="30" ma:contentTypeDescription="Create a new document." ma:contentTypeScope="" ma:versionID="1324c3de2e94423655eb055f2f547453">
  <xsd:schema xmlns:xsd="http://www.w3.org/2001/XMLSchema" xmlns:xs="http://www.w3.org/2001/XMLSchema" xmlns:p="http://schemas.microsoft.com/office/2006/metadata/properties" xmlns:ns2="19cce7ce-5ac3-4f37-bcb3-1cd145a1b8e9" xmlns:ns3="b56d8b90-f693-4608-b766-262c998c2c89" targetNamespace="http://schemas.microsoft.com/office/2006/metadata/properties" ma:root="true" ma:fieldsID="e799be00e659edae5489a16bc9acb059" ns2:_="" ns3:_="">
    <xsd:import namespace="19cce7ce-5ac3-4f37-bcb3-1cd145a1b8e9"/>
    <xsd:import namespace="b56d8b90-f693-4608-b766-262c998c2c8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2:ProjectLink" minOccurs="0"/>
                <xsd:element ref="ns2:ProjectLink_x003a_Project_x0020_Status_x0020_Value" minOccurs="0"/>
                <xsd:element ref="ns2:ProjectLink_x003a_Contract_x0020_Value_x0020_Value" minOccurs="0"/>
                <xsd:element ref="ns2:ProjectLink_x003a_Contract_x0020_End_x0020_Date" minOccurs="0"/>
                <xsd:element ref="ns2:ProjectLink_x003a_Account_x0020_Name_x0020_Value" minOccurs="0"/>
                <xsd:element ref="ns2:ProjectLink_x003a_Project_x0020_Manager_x0020_Value" minOccurs="0"/>
                <xsd:element ref="ns2:ProjectLink_x003a_Project_x0020_Number" minOccurs="0"/>
                <xsd:element ref="ns2:ProjectLink_x003a_Contract_x0020_Start_x0020_Date" minOccurs="0"/>
                <xsd:element ref="ns2:ProjectLink_x003a_Primary_x0020_Business_x0020_Area_x0020_Value" minOccurs="0"/>
                <xsd:element ref="ns3:lcf76f155ced4ddcb4097134ff3c332f" minOccurs="0"/>
                <xsd:element ref="ns2:TaxCatchAll"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2:SharedWithUsers" minOccurs="0"/>
                <xsd:element ref="ns2:SharedWithDetails" minOccurs="0"/>
                <xsd:element ref="ns3:Date" minOccurs="0"/>
                <xsd:element ref="ns3:Source" minOccurs="0"/>
                <xsd:element ref="ns3:MediaServiceObjectDetectorVersions" minOccurs="0"/>
                <xsd:element ref="ns3:MediaServiceSearchProperties"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cce7ce-5ac3-4f37-bcb3-1cd145a1b8e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ProjectLink" ma:index="15" nillable="true" ma:displayName="Project Link" ma:description="Lookup to Project Information list." ma:list="{7692b2e6-ce01-456f-a1cc-1fc94779d0c2}" ma:internalName="ProjectLink" ma:showField="Title" ma:web="19cce7ce-5ac3-4f37-bcb3-1cd145a1b8e9">
      <xsd:simpleType>
        <xsd:restriction base="dms:Lookup"/>
      </xsd:simpleType>
    </xsd:element>
    <xsd:element name="ProjectLink_x003a_Project_x0020_Status_x0020_Value" ma:index="16" nillable="true" ma:displayName="Project Status" ma:list="{7692b2e6-ce01-456f-a1cc-1fc94779d0c2}" ma:internalName="ProjectLink_x003A_Project_x0020_Status_x0020_Value" ma:readOnly="true" ma:showField="ProjectStatusText" ma:web="19cce7ce-5ac3-4f37-bcb3-1cd145a1b8e9">
      <xsd:simpleType>
        <xsd:restriction base="dms:Lookup"/>
      </xsd:simpleType>
    </xsd:element>
    <xsd:element name="ProjectLink_x003a_Contract_x0020_Value_x0020_Value" ma:index="17" nillable="true" ma:displayName="Contract Value" ma:list="{7692b2e6-ce01-456f-a1cc-1fc94779d0c2}" ma:internalName="ProjectLink_x003A_Contract_x0020_Value_x0020_Value" ma:readOnly="true" ma:showField="ContractValueValue" ma:web="19cce7ce-5ac3-4f37-bcb3-1cd145a1b8e9">
      <xsd:simpleType>
        <xsd:restriction base="dms:Lookup"/>
      </xsd:simpleType>
    </xsd:element>
    <xsd:element name="ProjectLink_x003a_Contract_x0020_End_x0020_Date" ma:index="18" nillable="true" ma:displayName="Contract End Date" ma:list="{7692b2e6-ce01-456f-a1cc-1fc94779d0c2}" ma:internalName="ProjectLink_x003A_Contract_x0020_End_x0020_Date" ma:readOnly="true" ma:showField="ContractEndDate" ma:web="19cce7ce-5ac3-4f37-bcb3-1cd145a1b8e9">
      <xsd:simpleType>
        <xsd:restriction base="dms:Lookup"/>
      </xsd:simpleType>
    </xsd:element>
    <xsd:element name="ProjectLink_x003a_Account_x0020_Name_x0020_Value" ma:index="19" nillable="true" ma:displayName="Account Name" ma:list="{7692b2e6-ce01-456f-a1cc-1fc94779d0c2}" ma:internalName="ProjectLink_x003A_Account_x0020_Name_x0020_Value" ma:readOnly="true" ma:showField="AccountNameValue" ma:web="19cce7ce-5ac3-4f37-bcb3-1cd145a1b8e9">
      <xsd:simpleType>
        <xsd:restriction base="dms:Lookup"/>
      </xsd:simpleType>
    </xsd:element>
    <xsd:element name="ProjectLink_x003a_Project_x0020_Manager_x0020_Value" ma:index="20" nillable="true" ma:displayName="Project Manager" ma:list="{7692b2e6-ce01-456f-a1cc-1fc94779d0c2}" ma:internalName="ProjectLink_x003A_Project_x0020_Manager_x0020_Value" ma:readOnly="true" ma:showField="ProjectManagerText" ma:web="19cce7ce-5ac3-4f37-bcb3-1cd145a1b8e9">
      <xsd:simpleType>
        <xsd:restriction base="dms:Lookup"/>
      </xsd:simpleType>
    </xsd:element>
    <xsd:element name="ProjectLink_x003a_Project_x0020_Number" ma:index="21" nillable="true" ma:displayName="Project Number" ma:list="{7692b2e6-ce01-456f-a1cc-1fc94779d0c2}" ma:internalName="ProjectLink_x003A_Project_x0020_Number" ma:readOnly="true" ma:showField="ProjectNumber" ma:web="19cce7ce-5ac3-4f37-bcb3-1cd145a1b8e9">
      <xsd:simpleType>
        <xsd:restriction base="dms:Lookup"/>
      </xsd:simpleType>
    </xsd:element>
    <xsd:element name="ProjectLink_x003a_Contract_x0020_Start_x0020_Date" ma:index="22" nillable="true" ma:displayName="Contract Start Date" ma:list="{7692b2e6-ce01-456f-a1cc-1fc94779d0c2}" ma:internalName="ProjectLink_x003A_Contract_x0020_Start_x0020_Date" ma:readOnly="true" ma:showField="ContractStartDate" ma:web="19cce7ce-5ac3-4f37-bcb3-1cd145a1b8e9">
      <xsd:simpleType>
        <xsd:restriction base="dms:Lookup"/>
      </xsd:simpleType>
    </xsd:element>
    <xsd:element name="ProjectLink_x003a_Primary_x0020_Business_x0020_Area_x0020_Value" ma:index="23" nillable="true" ma:displayName="Primary Business Area" ma:list="{7692b2e6-ce01-456f-a1cc-1fc94779d0c2}" ma:internalName="ProjectLink_x003A_Primary_x0020_Business_x0020_Area_x0020_Value" ma:readOnly="true" ma:showField="PrimaryBusinessAreaText" ma:web="19cce7ce-5ac3-4f37-bcb3-1cd145a1b8e9">
      <xsd:simpleType>
        <xsd:restriction base="dms:Lookup"/>
      </xsd:simpleType>
    </xsd:element>
    <xsd:element name="TaxCatchAll" ma:index="26" nillable="true" ma:displayName="Taxonomy Catch All Column" ma:hidden="true" ma:list="{6310e815-7c24-4c67-a4d9-8e74fdb2a2dd}" ma:internalName="TaxCatchAll" ma:showField="CatchAllData" ma:web="19cce7ce-5ac3-4f37-bcb3-1cd145a1b8e9">
      <xsd:complexType>
        <xsd:complexContent>
          <xsd:extension base="dms:MultiChoiceLookup">
            <xsd:sequence>
              <xsd:element name="Value" type="dms:Lookup" maxOccurs="unbounded" minOccurs="0" nillable="true"/>
            </xsd:sequence>
          </xsd:extension>
        </xsd:complexContent>
      </xsd:complexType>
    </xsd:element>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6d8b90-f693-4608-b766-262c998c2c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4cf37578-2677-4c25-96d1-98b311f70ccf" ma:termSetId="09814cd3-568e-fe90-9814-8d621ff8fb84" ma:anchorId="fba54fb3-c3e1-fe81-a776-ca4b69148c4d" ma:open="true" ma:isKeyword="false">
      <xsd:complexType>
        <xsd:sequence>
          <xsd:element ref="pc:Terms" minOccurs="0" maxOccurs="1"/>
        </xsd:sequence>
      </xsd:complexType>
    </xsd:element>
    <xsd:element name="MediaServiceLocation" ma:index="27" nillable="true" ma:displayName="Location" ma:internalName="MediaServiceLocation" ma:readOnly="true">
      <xsd:simpleType>
        <xsd:restriction base="dms:Text"/>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AutoKeyPoints" ma:index="31" nillable="true" ma:displayName="MediaServiceAutoKeyPoints" ma:hidden="true" ma:internalName="MediaServiceAutoKeyPoints" ma:readOnly="true">
      <xsd:simpleType>
        <xsd:restriction base="dms:Note"/>
      </xsd:simpleType>
    </xsd:element>
    <xsd:element name="MediaServiceKeyPoints" ma:index="32" nillable="true" ma:displayName="KeyPoints" ma:internalName="MediaServiceKeyPoints" ma:readOnly="true">
      <xsd:simpleType>
        <xsd:restriction base="dms:Note">
          <xsd:maxLength value="255"/>
        </xsd:restriction>
      </xsd:simpleType>
    </xsd:element>
    <xsd:element name="Date" ma:index="35" nillable="true" ma:displayName="Date" ma:format="DateOnly" ma:internalName="Date">
      <xsd:simpleType>
        <xsd:restriction base="dms:DateTime"/>
      </xsd:simpleType>
    </xsd:element>
    <xsd:element name="Source" ma:index="36" nillable="true" ma:displayName="Source" ma:format="Hyperlink" ma:internalName="Sourc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3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element name="_Flow_SignoffStatus" ma:index="39" nillable="true" ma:displayName="Sign-off status" ma:internalName="_x0024_Resources_x003a_core_x002c_Signoff_Status">
      <xsd:simpleType>
        <xsd:restriction base="dms:Text"/>
      </xsd:simpleType>
    </xsd:element>
    <xsd:element name="MediaServiceBillingMetadata" ma:index="4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8C48D3-ED3D-4023-ACDF-34BD03FE65EB}">
  <ds:schemaRefs>
    <ds:schemaRef ds:uri="http://schemas.microsoft.com/office/2006/metadata/properties"/>
    <ds:schemaRef ds:uri="http://schemas.microsoft.com/office/infopath/2007/PartnerControls"/>
    <ds:schemaRef ds:uri="19cce7ce-5ac3-4f37-bcb3-1cd145a1b8e9"/>
    <ds:schemaRef ds:uri="b56d8b90-f693-4608-b766-262c998c2c89"/>
  </ds:schemaRefs>
</ds:datastoreItem>
</file>

<file path=customXml/itemProps2.xml><?xml version="1.0" encoding="utf-8"?>
<ds:datastoreItem xmlns:ds="http://schemas.openxmlformats.org/officeDocument/2006/customXml" ds:itemID="{128001A5-9E94-418F-B3A6-D975BB71BDC8}">
  <ds:schemaRefs>
    <ds:schemaRef ds:uri="http://schemas.microsoft.com/sharepoint/v3/contenttype/forms"/>
  </ds:schemaRefs>
</ds:datastoreItem>
</file>

<file path=customXml/itemProps3.xml><?xml version="1.0" encoding="utf-8"?>
<ds:datastoreItem xmlns:ds="http://schemas.openxmlformats.org/officeDocument/2006/customXml" ds:itemID="{54580444-94EC-49B5-8478-D26379D8EF9D}">
  <ds:schemaRefs>
    <ds:schemaRef ds:uri="http://schemas.microsoft.com/sharepoint/events"/>
  </ds:schemaRefs>
</ds:datastoreItem>
</file>

<file path=customXml/itemProps4.xml><?xml version="1.0" encoding="utf-8"?>
<ds:datastoreItem xmlns:ds="http://schemas.openxmlformats.org/officeDocument/2006/customXml" ds:itemID="{F3A511D3-3EEA-4BD8-988C-1912FE40B1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cce7ce-5ac3-4f37-bcb3-1cd145a1b8e9"/>
    <ds:schemaRef ds:uri="b56d8b90-f693-4608-b766-262c998c2c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Tracker</vt:lpstr>
      <vt:lpstr>2026 Reliability Review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Dent</dc:creator>
  <cp:lastModifiedBy>Sam Dent</cp:lastModifiedBy>
  <dcterms:created xsi:type="dcterms:W3CDTF">2026-03-16T15:10:22Z</dcterms:created>
  <dcterms:modified xsi:type="dcterms:W3CDTF">2026-03-31T15:56:59Z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0x0101009A88D4800D0BBA4AA46DCDF84FAC0D03</vt:lpwstr>
  </property>
  <property fmtid="{D5CDD505-2E9C-101B-9397-08002B2CF9AE}" pid="4" name="g100cfdbb7ab4896bcefb0d4d6ac2282">
    <vt:lpwstr/>
  </property>
  <property fmtid="{D5CDD505-2E9C-101B-9397-08002B2CF9AE}" pid="5" name="d880bb5e637949d8926de21d40ce11da">
    <vt:lpwstr/>
  </property>
  <property fmtid="{D5CDD505-2E9C-101B-9397-08002B2CF9AE}" pid="6" name="_dlc_DocIdItemGuid">
    <vt:lpwstr>80479779-645f-466c-a170-6f14ed133134</vt:lpwstr>
  </property>
  <property fmtid="{D5CDD505-2E9C-101B-9397-08002B2CF9AE}" pid="7" name="Technologies">
    <vt:lpwstr/>
  </property>
  <property fmtid="{D5CDD505-2E9C-101B-9397-08002B2CF9AE}" pid="8" name="Services">
    <vt:lpwstr/>
  </property>
</Properties>
</file>