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TRM/"/>
    </mc:Choice>
  </mc:AlternateContent>
  <xr:revisionPtr revIDLastSave="0" documentId="8_{CD81B385-73D3-4051-880F-6A1D284B6F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cker Items" sheetId="2" r:id="rId1"/>
    <sheet name="2022 Reliability Review" sheetId="4" r:id="rId2"/>
    <sheet name="HIM summary" sheetId="3" r:id="rId3"/>
  </sheets>
  <definedNames>
    <definedName name="_xlnm._FilterDatabase" localSheetId="1" hidden="1">'2022 Reliability Review'!$A$2:$F$74</definedName>
    <definedName name="_xlnm._FilterDatabase" localSheetId="0" hidden="1">'Tracker Items'!$B$4:$K$111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2" l="1"/>
  <c r="F116" i="2"/>
  <c r="E116" i="2"/>
  <c r="E117" i="2"/>
  <c r="I94" i="2"/>
  <c r="I89" i="2"/>
  <c r="G116" i="2" l="1"/>
  <c r="G117" i="2"/>
  <c r="F119" i="2"/>
  <c r="E119" i="2"/>
  <c r="G119" i="2" l="1"/>
  <c r="I86" i="2"/>
  <c r="I59" i="2"/>
  <c r="I67" i="2"/>
  <c r="I58" i="2"/>
  <c r="I23" i="2"/>
  <c r="I18" i="2"/>
  <c r="I26" i="2"/>
  <c r="I96" i="2"/>
  <c r="I27" i="2"/>
  <c r="I47" i="2"/>
  <c r="I15" i="2"/>
  <c r="I52" i="2"/>
  <c r="I14" i="2"/>
  <c r="I20" i="2"/>
  <c r="I31" i="2"/>
  <c r="I88" i="2"/>
  <c r="I60" i="2"/>
  <c r="I44" i="2"/>
  <c r="I66" i="2"/>
  <c r="I24" i="2"/>
  <c r="I25" i="2"/>
  <c r="I62" i="2"/>
  <c r="I103" i="2"/>
  <c r="I97" i="2"/>
  <c r="I5" i="2"/>
  <c r="I34" i="2"/>
  <c r="I76" i="2"/>
  <c r="I51" i="2"/>
  <c r="I22" i="2"/>
  <c r="I72" i="2"/>
  <c r="I102" i="2"/>
  <c r="I74" i="2"/>
  <c r="I33" i="2"/>
  <c r="I87" i="2"/>
  <c r="I99" i="2"/>
  <c r="I95" i="2"/>
  <c r="I101" i="2"/>
  <c r="I40" i="2"/>
  <c r="I42" i="2"/>
  <c r="I41" i="2"/>
  <c r="I38" i="2"/>
  <c r="I39" i="2"/>
  <c r="I45" i="2"/>
  <c r="I57" i="2"/>
  <c r="I61" i="2"/>
  <c r="I43" i="2"/>
  <c r="I65" i="2"/>
  <c r="I54" i="2"/>
  <c r="I46" i="2"/>
  <c r="I50" i="2"/>
  <c r="I82" i="2"/>
  <c r="I28" i="2"/>
  <c r="I104" i="2" l="1"/>
  <c r="I85" i="2"/>
  <c r="I84" i="2"/>
  <c r="I7" i="2"/>
  <c r="I10" i="2"/>
  <c r="I109" i="2"/>
  <c r="I108" i="2"/>
  <c r="I53" i="2"/>
  <c r="I37" i="2"/>
  <c r="I17" i="2"/>
  <c r="I71" i="2"/>
  <c r="I70" i="2"/>
  <c r="I107" i="2"/>
  <c r="I106" i="2"/>
  <c r="I98" i="2"/>
  <c r="I90" i="2"/>
  <c r="I91" i="2"/>
  <c r="I92" i="2"/>
  <c r="I93" i="2"/>
  <c r="I105" i="2"/>
  <c r="I100" i="2"/>
  <c r="I56" i="2"/>
  <c r="I11" i="2"/>
  <c r="I49" i="2"/>
</calcChain>
</file>

<file path=xl/sharedStrings.xml><?xml version="1.0" encoding="utf-8"?>
<sst xmlns="http://schemas.openxmlformats.org/spreadsheetml/2006/main" count="1525" uniqueCount="586">
  <si>
    <t>Request Summary</t>
  </si>
  <si>
    <t>Requester Name</t>
  </si>
  <si>
    <t>Requester Company</t>
  </si>
  <si>
    <t>PROVISIONAL Energy efficient hydraulic oils</t>
  </si>
  <si>
    <t>Adam McMurtrey</t>
  </si>
  <si>
    <t xml:space="preserve">ExxonMobil </t>
  </si>
  <si>
    <t>PROVISIONAL Energy Efficient Gear Oils</t>
  </si>
  <si>
    <t>ExxonMobil</t>
  </si>
  <si>
    <t>4.7  C&amp;I Miscellaneous End Use</t>
  </si>
  <si>
    <t>Res and Com Ground Source Heat Pump (4.4.44, 5.3.8)</t>
  </si>
  <si>
    <t>Andrey Gribovich</t>
  </si>
  <si>
    <t>DNV</t>
  </si>
  <si>
    <t>Energy Savings Factors Adjustment in measure 4.4.51</t>
  </si>
  <si>
    <t>Andy Lick</t>
  </si>
  <si>
    <t>Slipstream</t>
  </si>
  <si>
    <t>Combined Heat and Power - use of Application Date</t>
  </si>
  <si>
    <t>Andy Vaughn</t>
  </si>
  <si>
    <t>Leidos on behalf of Ameren Illinois</t>
  </si>
  <si>
    <t>4.4.32 C&amp;I Combined Heat and Power</t>
  </si>
  <si>
    <t>Prescriptive Air Sealing algorithm consistency</t>
  </si>
  <si>
    <t>Leidos</t>
  </si>
  <si>
    <t>5.6.1  RES Air Sealing</t>
  </si>
  <si>
    <t>ASHP incremental costs</t>
  </si>
  <si>
    <t>5.3.1  RES Air Source Heat Pump</t>
  </si>
  <si>
    <t>Tree Planting Measure</t>
  </si>
  <si>
    <t>5.6 Residential Shell End Use</t>
  </si>
  <si>
    <t>C&amp;I Air Sealing Measure</t>
  </si>
  <si>
    <t>C&amp;I Wall Insulation Measure</t>
  </si>
  <si>
    <t>C&amp;I Duct Insulation</t>
  </si>
  <si>
    <t>C&amp;I Duct Sealing</t>
  </si>
  <si>
    <t>Truck Dock Seals</t>
  </si>
  <si>
    <t>Commercial Air Curtain</t>
  </si>
  <si>
    <t>Television</t>
  </si>
  <si>
    <t>Leidos on behalf of Ameren</t>
  </si>
  <si>
    <t>5.1 Residential Appliances End Use</t>
  </si>
  <si>
    <t>Soundbar</t>
  </si>
  <si>
    <t>Projector</t>
  </si>
  <si>
    <t>Residential Behavior Persistence Factor Shift in CY2022</t>
  </si>
  <si>
    <t>Carly Olig</t>
  </si>
  <si>
    <t>Guidehouse</t>
  </si>
  <si>
    <t>6.1.1 Adjustments to Behavior Savings to Account for Persistence</t>
  </si>
  <si>
    <t>Residential Behavior Retention Rates</t>
  </si>
  <si>
    <t>Review lighting base wattage for T8 and T10 screw-in</t>
  </si>
  <si>
    <t>Charles Ampong</t>
  </si>
  <si>
    <t>4.5.4  C&amp;I LED Bulbs and Fixtures</t>
  </si>
  <si>
    <t>Clarify Carryover Savings Assumptions</t>
  </si>
  <si>
    <t>3.2   General Savings Assumptions</t>
  </si>
  <si>
    <t>Heat Pump Clothes Dryers</t>
  </si>
  <si>
    <t xml:space="preserve">Chris Narowski </t>
  </si>
  <si>
    <t>ICF</t>
  </si>
  <si>
    <t>Residential Smart Sockets</t>
  </si>
  <si>
    <t>Chris Narowski</t>
  </si>
  <si>
    <t>Insulating Cellular Shades</t>
  </si>
  <si>
    <t>Adjust lifetime of Space Heating/Process boiler Tune-Up measures</t>
  </si>
  <si>
    <t>Cliff Zimmerman</t>
  </si>
  <si>
    <t>Franklin Energy</t>
  </si>
  <si>
    <t>4.4.2  C&amp;I Space Heating Boiler Tune-up</t>
  </si>
  <si>
    <t>Instantaenous Water Heater - Revise incremental cost</t>
  </si>
  <si>
    <t>4.3.1  C&amp;I Storage Water Heater</t>
  </si>
  <si>
    <t>PROVISIONAL Thermostatic Radiator Valves</t>
  </si>
  <si>
    <t>4.4 C&amp;I HVAC End Use</t>
  </si>
  <si>
    <t>Steam Trap Monitoring System</t>
  </si>
  <si>
    <t>Rooftop Unit Tune-Ups</t>
  </si>
  <si>
    <t>Condensate Recovery System</t>
  </si>
  <si>
    <t>High Speed Doors</t>
  </si>
  <si>
    <t xml:space="preserve">Decrease Dissolved Oxygen Set Point </t>
  </si>
  <si>
    <t>Elder Calderon</t>
  </si>
  <si>
    <t>ComEd</t>
  </si>
  <si>
    <t xml:space="preserve">Adjust Temperature Set Point </t>
  </si>
  <si>
    <t>Cold Climate Heat Pumps</t>
  </si>
  <si>
    <t>Emily Roll</t>
  </si>
  <si>
    <t>Lithium Ion Forklift Batteries</t>
  </si>
  <si>
    <t>Gabe Duarte</t>
  </si>
  <si>
    <t>CLEAResult on behalf of ComEd</t>
  </si>
  <si>
    <t>Packaged Terminal Heat Pump</t>
  </si>
  <si>
    <t>4.4.13  C&amp;I Package Terminal Air Conditioner (PTAC</t>
  </si>
  <si>
    <t>Clothes Dryer</t>
  </si>
  <si>
    <t>5.1.10 ENERGY STAR Clothes Dryers</t>
  </si>
  <si>
    <t>Heat Pump Water Heater</t>
  </si>
  <si>
    <t>5.4.3  RES Heat Pump Water Heaters</t>
  </si>
  <si>
    <t>Water Heater</t>
  </si>
  <si>
    <t>Ductless Heat Pumps</t>
  </si>
  <si>
    <t>5.3.12 RES Ductless Heat Pumps</t>
  </si>
  <si>
    <t>Air Source Heat Pumps</t>
  </si>
  <si>
    <t>Expand applications for recirculation pump controls</t>
  </si>
  <si>
    <t>4.3.8 C&amp;I Controls for Central Domestic Hot Water</t>
  </si>
  <si>
    <t>Electric Convection Ovens</t>
  </si>
  <si>
    <t>4.2.19 C&amp;I ENERGY STAR Electric Convection Oven</t>
  </si>
  <si>
    <t>Combination Ovens</t>
  </si>
  <si>
    <t>4.2.1  C&amp;I Combination Oven</t>
  </si>
  <si>
    <t>Fryer</t>
  </si>
  <si>
    <t>4.2.7  C&amp;I ENERGY STAR Fryer</t>
  </si>
  <si>
    <t>Griddles</t>
  </si>
  <si>
    <t>4.2.8  C&amp;I ENERGY STAR Griddle</t>
  </si>
  <si>
    <t>Commercial Steam Cooker</t>
  </si>
  <si>
    <t>4.2.3  C&amp;I Commercial Steam Cooker</t>
  </si>
  <si>
    <t>Heat Pump Swimming Pool Heaters</t>
  </si>
  <si>
    <t>Induction Cooking</t>
  </si>
  <si>
    <t>Recirculation Pump Controls</t>
  </si>
  <si>
    <t>5.4 Residential Hot Water End Use</t>
  </si>
  <si>
    <t>PROVISIONAL Variable Refrigerant Flow Measure</t>
  </si>
  <si>
    <t>Greg Marsicek</t>
  </si>
  <si>
    <t>%ElectricHeat and %GasHeat Clarification</t>
  </si>
  <si>
    <t>Haley Keegan</t>
  </si>
  <si>
    <t>Resource Innovations</t>
  </si>
  <si>
    <t>PROVISIONAL Air Deflector for Unit Ventilator</t>
  </si>
  <si>
    <t>Hardik Shah</t>
  </si>
  <si>
    <t>GTI</t>
  </si>
  <si>
    <t>Cooling Tower Controls</t>
  </si>
  <si>
    <t>Jaymar Davis</t>
  </si>
  <si>
    <t>Cami Energy on behalf of Ameren</t>
  </si>
  <si>
    <t>Baseline for New Construction (electrification potential?)</t>
  </si>
  <si>
    <t>Jennifer Morris</t>
  </si>
  <si>
    <t>ICC Staff</t>
  </si>
  <si>
    <t>V. 4 Attachment C Amendment</t>
  </si>
  <si>
    <t>Jim Fay</t>
  </si>
  <si>
    <t>Synchronous Motors (CFS application)</t>
  </si>
  <si>
    <t>Kevin Cullather</t>
  </si>
  <si>
    <t>Frontier Energy</t>
  </si>
  <si>
    <t>4.6.11 Q-Sync Motors for Reach-in Coolers/Freezers</t>
  </si>
  <si>
    <t>Electric Deck Ovens</t>
  </si>
  <si>
    <t>4.2 C&amp;I Food Service Equipment End Use</t>
  </si>
  <si>
    <t>Kevin Grabner</t>
  </si>
  <si>
    <t>Revise the Deemed Measure Cost for Behavior Change</t>
  </si>
  <si>
    <t>Update In-Service Rates for Various Residential Kit Measures</t>
  </si>
  <si>
    <t>5  RES Residential Measures</t>
  </si>
  <si>
    <t>Clarify the distribution efficiency assumption in residential shell measures</t>
  </si>
  <si>
    <t>5.6  RES Shell End Use</t>
  </si>
  <si>
    <t>Clarify to allow use of 93%/7% TOS/Early Replacement split for HVAC savings portion of Two-in-One Boilers</t>
  </si>
  <si>
    <t>5.3.17 Gas High Efficiency Combination Boiler</t>
  </si>
  <si>
    <t>Clarify treatment of Small Commercial Thermostats in Midstream Applications</t>
  </si>
  <si>
    <t>Kevin Ketchman</t>
  </si>
  <si>
    <t>Opinion Dynamics</t>
  </si>
  <si>
    <t>Steam Traps</t>
  </si>
  <si>
    <t>Kristofer Kiszynski</t>
  </si>
  <si>
    <t>Elevate Energy</t>
  </si>
  <si>
    <t>4.4.16  C&amp;I Steam Trap Replacement or Repair</t>
  </si>
  <si>
    <t>Battery Backup Lamp</t>
  </si>
  <si>
    <t>Kunal Kanoi</t>
  </si>
  <si>
    <t>Walker-Miller Energy Services</t>
  </si>
  <si>
    <t>5.5 Residential Lighting End Use</t>
  </si>
  <si>
    <t>Global Language for Including Fuel Switching Baselines for Measures with Electric Savings</t>
  </si>
  <si>
    <t>Mark Milby</t>
  </si>
  <si>
    <t>PROVISIONAL On Demand Package Sealer</t>
  </si>
  <si>
    <t>Michael Drennan</t>
  </si>
  <si>
    <t>CLEAResult</t>
  </si>
  <si>
    <t>Michael Frischmann</t>
  </si>
  <si>
    <t>EcoMetric</t>
  </si>
  <si>
    <t>Building Operator Certification</t>
  </si>
  <si>
    <t>APS C&amp;I Kit ISR</t>
  </si>
  <si>
    <t>ESRPP evaluation protocol</t>
  </si>
  <si>
    <t>Mike Frischmann and Patricia Plympton</t>
  </si>
  <si>
    <t>Ecometric Consulting and Guidehouse</t>
  </si>
  <si>
    <t>Commercial LED Grow Lights</t>
  </si>
  <si>
    <t>Mike Soda and Wayne Leonard</t>
  </si>
  <si>
    <t>Whole home sealing (Multi-Family)</t>
  </si>
  <si>
    <t>Randy Opdyke/Hardik Shah</t>
  </si>
  <si>
    <t>Nicor/GTI</t>
  </si>
  <si>
    <t>Residential Smart IoT Dryer Sensor </t>
  </si>
  <si>
    <t>High Efficiency Dual Fuel Conveyor Broilers</t>
  </si>
  <si>
    <t>Randy Opdyke/Kevin Cullather</t>
  </si>
  <si>
    <t>Nicor/Frontier Energy</t>
  </si>
  <si>
    <t>Res. Thermostat AC assumption</t>
  </si>
  <si>
    <t>Rick Berry</t>
  </si>
  <si>
    <t>5.3.16 Advanced Thermostats</t>
  </si>
  <si>
    <t xml:space="preserve">Update Ductless Heat Pump Hours of Use for Partial Displacement </t>
  </si>
  <si>
    <t>Rohit Andhare</t>
  </si>
  <si>
    <t>IECC 2021 adoption?</t>
  </si>
  <si>
    <t>Sam Dent</t>
  </si>
  <si>
    <t>VEIC</t>
  </si>
  <si>
    <t>PAR, MR and MRX Lamp Types</t>
  </si>
  <si>
    <t>Review lighting forecast</t>
  </si>
  <si>
    <t>PROVISIONAL Vortex Tube Thermostat</t>
  </si>
  <si>
    <t>Fuel Type Defaults for Heating and Water Heating</t>
  </si>
  <si>
    <t>Seth Craigo-Snell</t>
  </si>
  <si>
    <t>SCS ANALYTICS on behalf of Ameren</t>
  </si>
  <si>
    <t>Advanced Thermostat Cost Information</t>
  </si>
  <si>
    <t>Heat Pump Water Heater Incremental Cost Information</t>
  </si>
  <si>
    <t>Update "Unknown" building type Consumption Capacity for Water Heaters</t>
  </si>
  <si>
    <t>Sidney Daller</t>
  </si>
  <si>
    <t>Electric Air Source Heat Pump HSPF Adjustment Factor</t>
  </si>
  <si>
    <t>Thomas Manjarres</t>
  </si>
  <si>
    <t>Peoples Gas and North Shore Gas</t>
  </si>
  <si>
    <t>Update Mercury Vapor midlife adjustment</t>
  </si>
  <si>
    <t>Travis Hinck</t>
  </si>
  <si>
    <t>GDS Associates</t>
  </si>
  <si>
    <t>4.5.16 LED Streetlighting</t>
  </si>
  <si>
    <t>Add C/I version of a Ductless Mini Split Heat Pump measure</t>
  </si>
  <si>
    <t>GDS Associates (on behalf of Ameren)</t>
  </si>
  <si>
    <t>Increase Voltage Optimization Measure Life</t>
  </si>
  <si>
    <t>Vince Gutierrez</t>
  </si>
  <si>
    <t>Correct equations for Air and Water Source Heat Pumps</t>
  </si>
  <si>
    <t>Will Wilson</t>
  </si>
  <si>
    <t>4.4.9  C&amp;I Heat Pump Systems</t>
  </si>
  <si>
    <t>Alternate Fuel Savings for Shell Measures/Furnace Fan Savings Clarification from Shell</t>
  </si>
  <si>
    <t>Zach Ross</t>
  </si>
  <si>
    <t>Efficient Choice</t>
  </si>
  <si>
    <t>IQ ISR Kit Updates</t>
  </si>
  <si>
    <t>Zach Ross &amp; Alan Elliott</t>
  </si>
  <si>
    <t>5.5.8 RES LED Screw Based Omnidirectional Bulbs</t>
  </si>
  <si>
    <t>Nonresidential LED Cost Update</t>
  </si>
  <si>
    <t>Zach Ross &amp; Kevin Ketchman</t>
  </si>
  <si>
    <t>IQ TRM Baseline Updates - HVAC Efficiencies and Existing Shell Conditions</t>
  </si>
  <si>
    <t>5.3  RES HVAC End Use</t>
  </si>
  <si>
    <t>Alternate Fuel Baselines for Heat Pumps</t>
  </si>
  <si>
    <t>Alternate Fuel Baselines &amp; Fuel Switch Calculations for HPWH</t>
  </si>
  <si>
    <t>Clarify Assumed Baseline Conditions for ASHP and DMSHP in Midstream Applications</t>
  </si>
  <si>
    <t>Zach Ross, Kevin Ketchman, and Kyle Warner</t>
  </si>
  <si>
    <t>Proposed Measure Priority</t>
  </si>
  <si>
    <t>Work paper Required</t>
  </si>
  <si>
    <t>Workpaper Responsible Company</t>
  </si>
  <si>
    <t>Notes</t>
  </si>
  <si>
    <t>High</t>
  </si>
  <si>
    <t>Y</t>
  </si>
  <si>
    <t>N</t>
  </si>
  <si>
    <t>N/A</t>
  </si>
  <si>
    <t>Fix to MMBtu equation for electric water savings. Likely Errata.</t>
  </si>
  <si>
    <t>Medium</t>
  </si>
  <si>
    <t>Quick update but low impact measure</t>
  </si>
  <si>
    <t>To be discussed at CHP subgroup</t>
  </si>
  <si>
    <t>Low</t>
  </si>
  <si>
    <t>To be discussed at IQ subgroup</t>
  </si>
  <si>
    <t>Exist</t>
  </si>
  <si>
    <t>Not proceed</t>
  </si>
  <si>
    <t>Can existing measure 4.4.33 Industrial air curtain not be used?</t>
  </si>
  <si>
    <t>Can set up working group if needed.</t>
  </si>
  <si>
    <t>Electric</t>
  </si>
  <si>
    <t>High
(up to 80% of PF)</t>
  </si>
  <si>
    <t>Commercial LED Fixtures</t>
  </si>
  <si>
    <t>Gas</t>
  </si>
  <si>
    <t>High
(up to 80% PF)</t>
  </si>
  <si>
    <t>EMS</t>
  </si>
  <si>
    <t>Commercial LED Lamps</t>
  </si>
  <si>
    <t>Advanced Thermostat</t>
  </si>
  <si>
    <t>Commercial Other Lighting</t>
  </si>
  <si>
    <t>Commercial Boiler</t>
  </si>
  <si>
    <t>Voltage Optimization</t>
  </si>
  <si>
    <t>Residential Air Sealing</t>
  </si>
  <si>
    <t>Residential LED Lamps</t>
  </si>
  <si>
    <t>Commercial Furnace</t>
  </si>
  <si>
    <t>IQ LED Lamps</t>
  </si>
  <si>
    <t>Residential DHW controls</t>
  </si>
  <si>
    <t>LED Streetlighting</t>
  </si>
  <si>
    <t>Residential Pipe Insulation</t>
  </si>
  <si>
    <t>Commercial Whole Building</t>
  </si>
  <si>
    <t xml:space="preserve">Steam Trap Replacement or Repair </t>
  </si>
  <si>
    <t>Retro &amp; Virtual Commisioning</t>
  </si>
  <si>
    <t>Home Energy Report</t>
  </si>
  <si>
    <t>Commercial Lighting Controls</t>
  </si>
  <si>
    <t>Residential Furnace</t>
  </si>
  <si>
    <t>Medium
(80-95%)</t>
  </si>
  <si>
    <t>Commercial Pipe Insulation</t>
  </si>
  <si>
    <t>Commercial Specialty LED</t>
  </si>
  <si>
    <t>Kitchen DCV</t>
  </si>
  <si>
    <t>Compressor System</t>
  </si>
  <si>
    <t>Residential Low Flow Showerhead</t>
  </si>
  <si>
    <t>IQ LED Fixtures</t>
  </si>
  <si>
    <t>Residential Heat Pumps</t>
  </si>
  <si>
    <t>IQ Faucet Aerator</t>
  </si>
  <si>
    <t>Variable Speed Drives</t>
  </si>
  <si>
    <t>Ceiling/Attic Insulation</t>
  </si>
  <si>
    <t>Residential Advanced Thermostats</t>
  </si>
  <si>
    <t>Basement Sidewall Insulation</t>
  </si>
  <si>
    <t>IQ APS Tier 1</t>
  </si>
  <si>
    <t>Wall and Ceiling/Attic Insulation</t>
  </si>
  <si>
    <t>Commercial &amp; Industrial Refrigeration</t>
  </si>
  <si>
    <t>Commercial DCV</t>
  </si>
  <si>
    <t>Residential APS Tier 1</t>
  </si>
  <si>
    <t>CHP</t>
  </si>
  <si>
    <t>Residential Clothes Washer</t>
  </si>
  <si>
    <t>IQ Air Sealing</t>
  </si>
  <si>
    <t>T5 Fixtures and Lamps</t>
  </si>
  <si>
    <t>High Temperature Heating and Ventilation (HTHV) Direct Fired Heater</t>
  </si>
  <si>
    <t>All others</t>
  </si>
  <si>
    <t>Residential Low Flow Aerator</t>
  </si>
  <si>
    <t>Residential Duct Insulation</t>
  </si>
  <si>
    <t>Residential Programmable Thermostats</t>
  </si>
  <si>
    <t>Commercial Boiler Tune-Up</t>
  </si>
  <si>
    <t>Residential Steam Averaging Controls</t>
  </si>
  <si>
    <t>Commercial Process Boiler Tune-Up</t>
  </si>
  <si>
    <t>Residential Furnace Tune-Up</t>
  </si>
  <si>
    <t>Should add to existing measure, but good candidate for addition.</t>
  </si>
  <si>
    <t>Quick update to high impact measure</t>
  </si>
  <si>
    <t>As per last years discussion, do not see this as a viable measure.</t>
  </si>
  <si>
    <t>IQ Boiler</t>
  </si>
  <si>
    <t>Residential Central AC</t>
  </si>
  <si>
    <t>Residential Behavior</t>
  </si>
  <si>
    <t>Process Cooling &amp; Heating</t>
  </si>
  <si>
    <t>EC Motor for Cooler or Freezer</t>
  </si>
  <si>
    <t>CEJA workgroup</t>
  </si>
  <si>
    <t>Work with Guidehouse</t>
  </si>
  <si>
    <t>Discuss in TAC</t>
  </si>
  <si>
    <t>Not clear why existing measure can't be used as is?</t>
  </si>
  <si>
    <t>Ensure overlap with existing broiler measures and coordinate with CEJA workshop on any fuel switch characterization.</t>
  </si>
  <si>
    <t>Unclear what the energy savings for this measure would be and/or why the existing lamp measure wouldn't be used.</t>
  </si>
  <si>
    <t>Should probably be a new measure in C&amp;I volume</t>
  </si>
  <si>
    <t>Work with ComEd</t>
  </si>
  <si>
    <t>Work with EcoMetric &amp; Guidehouse</t>
  </si>
  <si>
    <t>Work with CLEAResult</t>
  </si>
  <si>
    <t>Energy Code Workgroup</t>
  </si>
  <si>
    <t>Lighting workgroup</t>
  </si>
  <si>
    <t>Update exterior lighting HOU/CF</t>
  </si>
  <si>
    <t>Wayne Leonard</t>
  </si>
  <si>
    <t>4.5  C&amp;I Lighting End Use</t>
  </si>
  <si>
    <t>Add blended building types</t>
  </si>
  <si>
    <t>Update hand dryer measure</t>
  </si>
  <si>
    <t>Networked lighting HOU for education</t>
  </si>
  <si>
    <t>VFD-HVAC measure cost update</t>
  </si>
  <si>
    <t>Ag Fan Thermostat Controller</t>
  </si>
  <si>
    <t>Disagree with #1. We are calculating MMBtu here. FLH * cap * 1/(SEER * 1000) gives you kWh multiply by 3412 gives you Btu. Will review #2 and #3</t>
  </si>
  <si>
    <t>IQ workgroup</t>
  </si>
  <si>
    <t>ComEd / CLEAResult / Leidos?</t>
  </si>
  <si>
    <t>New</t>
  </si>
  <si>
    <t>GTI / Guidehouse?</t>
  </si>
  <si>
    <t>Type</t>
  </si>
  <si>
    <t>Measure Code (existing measure)
Measure Section (new measures)</t>
  </si>
  <si>
    <t>4.8.20 Energy Efficient Hydraulic Oils - Provisional Measure</t>
  </si>
  <si>
    <t>4.8.21	Energy Efficient Gear Lubricants - Provisional Measure</t>
  </si>
  <si>
    <t>4.4.51 Advanced Rooftop Controls with High Rotor Pole Switch Reluctance Motors</t>
  </si>
  <si>
    <t>5.2 Consumer Electronics End Use</t>
  </si>
  <si>
    <t>5.1.10 ENERGY STAR Clothes Dryer</t>
  </si>
  <si>
    <t>5.3.19 Thermostatic Radiator Valves – Provisional Measure</t>
  </si>
  <si>
    <t xml:space="preserve">4.8 Miscellaneous End Use </t>
  </si>
  <si>
    <t>4.4 C&amp;I HVAC End Use
5.3.12 RES Ductless Heat Pumps</t>
  </si>
  <si>
    <t>4.8.23 Lithium Ion Forklift Batteries</t>
  </si>
  <si>
    <t>5.7 Miscellaneous</t>
  </si>
  <si>
    <t>4.4.47 Air Deflectors for Unit Ventilators – PROVISIONAL MEASURE</t>
  </si>
  <si>
    <t>Volume 4 Attachment C</t>
  </si>
  <si>
    <t>Volume 1</t>
  </si>
  <si>
    <t>4.2.21 On-Demand Package Sealers – Provisional Measure</t>
  </si>
  <si>
    <t xml:space="preserve">4.8.24 Building Operator Certification </t>
  </si>
  <si>
    <t>4.1.11 Commercial LED Grow Lights</t>
  </si>
  <si>
    <t xml:space="preserve">4.5.4 LED Bulbs and Fixtures </t>
  </si>
  <si>
    <t xml:space="preserve">4.5.4 LED Bulbs and Fixtures 
5.5.8 LED Screw Based Omnidirectional Bulbs </t>
  </si>
  <si>
    <t>4.7.6 Vortex Tube Thermostat - PROVISIONAL MEASURE</t>
  </si>
  <si>
    <t>5.3.16 Advanced Thermostats
5.3.11 Programmable Thermostat 
Multiple water measures</t>
  </si>
  <si>
    <t>5.3.1  RES Air Source Heat Pump
5.3.12 RES Ductless Heat Pumps</t>
  </si>
  <si>
    <t>6.2.1 Voltage Optimization</t>
  </si>
  <si>
    <t>4.8.26 Energy Efficient Hand Dryers</t>
  </si>
  <si>
    <t>4.5.10 Lighting Controls</t>
  </si>
  <si>
    <t>4.1.5 Fan Thermostat Controller</t>
  </si>
  <si>
    <t>4.4.26 Variable Speed Drives for HVAC Supply and Return Fans</t>
  </si>
  <si>
    <t>Sorted by Type (Existing then New measures), Priority and then Measure Code/Section</t>
  </si>
  <si>
    <t>Reason for Priority Level</t>
  </si>
  <si>
    <t>Clarification</t>
  </si>
  <si>
    <t>Suggestion that current measure isn't working</t>
  </si>
  <si>
    <t>Quick fix</t>
  </si>
  <si>
    <t>Provisional measure</t>
  </si>
  <si>
    <t>Provisional measure, however very low take up</t>
  </si>
  <si>
    <t>Fuel switch addition</t>
  </si>
  <si>
    <t xml:space="preserve">Quick update </t>
  </si>
  <si>
    <t>High impact measure</t>
  </si>
  <si>
    <t>Medium impact measure</t>
  </si>
  <si>
    <t>High impact measure with working group</t>
  </si>
  <si>
    <t>Quick update after discussion</t>
  </si>
  <si>
    <t xml:space="preserve">High </t>
  </si>
  <si>
    <t>Correction</t>
  </si>
  <si>
    <t xml:space="preserve">4.4.44 Commercial Ground Source and Ground Water Heat Pump
5.3.8  RES Ground Source Heat Pump
</t>
  </si>
  <si>
    <t>High Impact Measure</t>
  </si>
  <si>
    <t>Low Impact Measure</t>
  </si>
  <si>
    <t>Likely low impact measure</t>
  </si>
  <si>
    <t>Update to measure added last year</t>
  </si>
  <si>
    <t>Good addition to low impact measure</t>
  </si>
  <si>
    <t>Income qualified assumptions</t>
  </si>
  <si>
    <t>Quick update</t>
  </si>
  <si>
    <t>Impacts multiple measures</t>
  </si>
  <si>
    <t>Updates to Volume 4</t>
  </si>
  <si>
    <t>Low Impact Measure?</t>
  </si>
  <si>
    <t>Possible IQ measure</t>
  </si>
  <si>
    <t>Limited application?</t>
  </si>
  <si>
    <t>Suggest this is edits to existing measure rather than a new measure?</t>
  </si>
  <si>
    <t>Isn't this covered by  4.6.10 High Speed Rollup Doors?</t>
  </si>
  <si>
    <r>
      <t xml:space="preserve">This is a </t>
    </r>
    <r>
      <rPr>
        <i/>
        <sz val="11"/>
        <color theme="1"/>
        <rFont val="Calibri"/>
        <family val="2"/>
        <scheme val="minor"/>
      </rPr>
      <t>methodology</t>
    </r>
    <r>
      <rPr>
        <sz val="11"/>
        <color theme="1"/>
        <rFont val="Calibri"/>
        <family val="2"/>
        <scheme val="minor"/>
      </rPr>
      <t xml:space="preserve"> of air sealing, but the determination of savings should be the same? Unclear what the addition would be?</t>
    </r>
  </si>
  <si>
    <t>Total</t>
  </si>
  <si>
    <t>Not Proceed</t>
  </si>
  <si>
    <t>Total without not proceed</t>
  </si>
  <si>
    <t>Measure #</t>
  </si>
  <si>
    <t>Measure Name</t>
  </si>
  <si>
    <t>4.3.3</t>
  </si>
  <si>
    <t>Low Flow Showerheads</t>
  </si>
  <si>
    <t>4.4.6</t>
  </si>
  <si>
    <t>Electric Chiller</t>
  </si>
  <si>
    <t>4.4.9</t>
  </si>
  <si>
    <t>Air and Water Source Heat Pump Systems</t>
  </si>
  <si>
    <t>4.4.10</t>
  </si>
  <si>
    <t>High Efficiency Boiler</t>
  </si>
  <si>
    <t>4.4.15</t>
  </si>
  <si>
    <t>Single-Package and Split System Unitary Air Conditioners</t>
  </si>
  <si>
    <t>4.4.31</t>
  </si>
  <si>
    <t>Small Business Furnace Tune-Up</t>
  </si>
  <si>
    <t>4.4.32</t>
  </si>
  <si>
    <t>Combined Heat and Power</t>
  </si>
  <si>
    <t>4.4.37</t>
  </si>
  <si>
    <t>Unitary HVAC Condensing Furnace</t>
  </si>
  <si>
    <t>4.4.47</t>
  </si>
  <si>
    <t>Air Deflectors for Unit Ventilators – Provisional Measure</t>
  </si>
  <si>
    <t>4.5.4</t>
  </si>
  <si>
    <t>LED Bulbs and Fixtures</t>
  </si>
  <si>
    <t>4.7.6</t>
  </si>
  <si>
    <t>Vortex Tube Thermostat - Provisional Measure</t>
  </si>
  <si>
    <t>4.8.16</t>
  </si>
  <si>
    <t>Commercial Weather Stripping</t>
  </si>
  <si>
    <t>4.8.20</t>
  </si>
  <si>
    <t>Energy Efficient Hydraulic Oils - Provisional</t>
  </si>
  <si>
    <t>4.8.21</t>
  </si>
  <si>
    <t>Energy Efficient Gear Lubricants - Provisional</t>
  </si>
  <si>
    <t>5.1.4</t>
  </si>
  <si>
    <t>ENERGY STAR Dishwasher</t>
  </si>
  <si>
    <t>5.3.19</t>
  </si>
  <si>
    <t>Thermostatic Radiator Valves - Provisional</t>
  </si>
  <si>
    <t>5.5.6</t>
  </si>
  <si>
    <t>LED Specialty Lamps</t>
  </si>
  <si>
    <t>5.5.8</t>
  </si>
  <si>
    <t>LED Screw Based Omnidirectional Bulbs</t>
  </si>
  <si>
    <t>5.5.9</t>
  </si>
  <si>
    <t>LED Fixtures</t>
  </si>
  <si>
    <t>5.5.10</t>
  </si>
  <si>
    <t>Holiday String Lighting</t>
  </si>
  <si>
    <t>5.7.2</t>
  </si>
  <si>
    <t>Low Flow Toilets</t>
  </si>
  <si>
    <t>5.7.3</t>
  </si>
  <si>
    <t>Level 2 Electric Vehicle Charger</t>
  </si>
  <si>
    <t>Already being updated</t>
  </si>
  <si>
    <t>4.4.48 Small Commercial Thermostats</t>
  </si>
  <si>
    <t>4.2.1</t>
  </si>
  <si>
    <t>Combination Oven</t>
  </si>
  <si>
    <t>4.2.3</t>
  </si>
  <si>
    <t>4.2.8</t>
  </si>
  <si>
    <t>ENERGY STAR Griddle</t>
  </si>
  <si>
    <t>4.2.9</t>
  </si>
  <si>
    <t>ENERGY STAR Hot Food Holding Cabinets</t>
  </si>
  <si>
    <t>4.2.10</t>
  </si>
  <si>
    <t>Ice Maker</t>
  </si>
  <si>
    <t>4.2.20</t>
  </si>
  <si>
    <t>Efficient Dipper Wells</t>
  </si>
  <si>
    <t>4.2.21</t>
  </si>
  <si>
    <t>On-Demand Package Sealers</t>
  </si>
  <si>
    <t>4.3.6</t>
  </si>
  <si>
    <t>Ozone Laundry</t>
  </si>
  <si>
    <t>4.3.7</t>
  </si>
  <si>
    <t>Multifamily Central Domestic Hot Water Plants</t>
  </si>
  <si>
    <t>4.4.12</t>
  </si>
  <si>
    <t>Infrared Heaters (all sizes), Low Intensity</t>
  </si>
  <si>
    <t>4.4.16</t>
  </si>
  <si>
    <t>Steam Trap Replacement or Repair</t>
  </si>
  <si>
    <t>4.4.27</t>
  </si>
  <si>
    <t>Energy Recovery Ventilator</t>
  </si>
  <si>
    <t>4.4.35</t>
  </si>
  <si>
    <t>Economizer Repair and Optimization</t>
  </si>
  <si>
    <t>4.4.36</t>
  </si>
  <si>
    <t>Multi-Family Space Heating Steam Boiler Averaging Controls</t>
  </si>
  <si>
    <t>4.4.38</t>
  </si>
  <si>
    <t>Covers and Gap Sealers for Room Air Conditioners</t>
  </si>
  <si>
    <t>4.4.39</t>
  </si>
  <si>
    <t>4.4.40</t>
  </si>
  <si>
    <t>Gas High Efficiency Single Package Vertical Air Conditioner</t>
  </si>
  <si>
    <t>4.4.41</t>
  </si>
  <si>
    <t>Advanced Rooftop Controls (ARC)</t>
  </si>
  <si>
    <t>4.4.43</t>
  </si>
  <si>
    <t>Packaged RTU Sealing</t>
  </si>
  <si>
    <t>4.4.45</t>
  </si>
  <si>
    <t>Adsorbent Air Cleaning</t>
  </si>
  <si>
    <t>4.4.53</t>
  </si>
  <si>
    <t>HVAC Supply, Return and Exhaust Fans - Fan Energy Index</t>
  </si>
  <si>
    <t>4.4.55</t>
  </si>
  <si>
    <t>Commercial Gas Heat Pump</t>
  </si>
  <si>
    <t>4.6.1</t>
  </si>
  <si>
    <t>Automatic Door Closer for Walk-In Coolers and Freezers</t>
  </si>
  <si>
    <t>4.7.4</t>
  </si>
  <si>
    <t>Efficient Compressed Air Nozzles</t>
  </si>
  <si>
    <t>4.7.8</t>
  </si>
  <si>
    <t>Desiccant Dryer Dew Point Demand Control</t>
  </si>
  <si>
    <t>4.7.9</t>
  </si>
  <si>
    <t>Compressed Air Heat Recovery</t>
  </si>
  <si>
    <t>4.7.10</t>
  </si>
  <si>
    <t>Compressed Air Storage Reciever Tank</t>
  </si>
  <si>
    <t>4.7.11</t>
  </si>
  <si>
    <t>Reduce Compressed Air Setpoint</t>
  </si>
  <si>
    <t>4.8.4</t>
  </si>
  <si>
    <t>Modulating Commercial Gas Clothes Dryer</t>
  </si>
  <si>
    <t>4.8.10</t>
  </si>
  <si>
    <t>Commercial Clothes Dryer Moisture Sensor</t>
  </si>
  <si>
    <t>4.8.11</t>
  </si>
  <si>
    <t>Efficient Thermal Oxidizers</t>
  </si>
  <si>
    <t>4.8.12</t>
  </si>
  <si>
    <t>Spring-Loaded Garage Door Hinge</t>
  </si>
  <si>
    <t>4.8.13</t>
  </si>
  <si>
    <t>Variable Speed Drives for Process Fans</t>
  </si>
  <si>
    <t>4.8.14</t>
  </si>
  <si>
    <t>Low Flow Toilets and Urinals</t>
  </si>
  <si>
    <t>4.8.17</t>
  </si>
  <si>
    <t>Switch Peripheral Equipment Consolidation</t>
  </si>
  <si>
    <t>4.8.18</t>
  </si>
  <si>
    <t>ENERGY STAR Uninterruptible Power Supply</t>
  </si>
  <si>
    <t>4.8.19</t>
  </si>
  <si>
    <t>Energy Efficient Rectifier</t>
  </si>
  <si>
    <t>4.8.24</t>
  </si>
  <si>
    <t>5.1.2</t>
  </si>
  <si>
    <t>ENERGY STAR Clothes Washers</t>
  </si>
  <si>
    <t>5.1.5</t>
  </si>
  <si>
    <t>ENERGY STAR Freezer</t>
  </si>
  <si>
    <t>5.1.6</t>
  </si>
  <si>
    <t>ENERGY STAR and CEE Tier 2 Refrigerator</t>
  </si>
  <si>
    <t>5.1.9</t>
  </si>
  <si>
    <t>Room Air Conditioner Recycling</t>
  </si>
  <si>
    <t>5.1.10</t>
  </si>
  <si>
    <t>ENERGY STAR Clothes Dryer</t>
  </si>
  <si>
    <t>5.1.12</t>
  </si>
  <si>
    <t>5.3.3</t>
  </si>
  <si>
    <t>Central Air Conditioning</t>
  </si>
  <si>
    <t>5.3.15</t>
  </si>
  <si>
    <t>ENERGY STAR Ceiling Fan</t>
  </si>
  <si>
    <t>5.3.17</t>
  </si>
  <si>
    <t>Gas High Efficiency Combination Boiler</t>
  </si>
  <si>
    <t>5.4.8</t>
  </si>
  <si>
    <t>Thermostatic Restrictor Shower Valve</t>
  </si>
  <si>
    <t>5.4.11</t>
  </si>
  <si>
    <t>Drain Water Heat Recovery</t>
  </si>
  <si>
    <t>5.5.12</t>
  </si>
  <si>
    <t>Connected LED Lamps</t>
  </si>
  <si>
    <t>Ameren</t>
  </si>
  <si>
    <t>Nicor</t>
  </si>
  <si>
    <t>Peoples &amp; North Shore Gas</t>
  </si>
  <si>
    <t>X</t>
  </si>
  <si>
    <t>x</t>
  </si>
  <si>
    <t>Proposed Priority Level</t>
  </si>
  <si>
    <t>No reliability</t>
  </si>
  <si>
    <t>Reason</t>
  </si>
  <si>
    <t>Already being reviewed</t>
  </si>
  <si>
    <t>No program currently</t>
  </si>
  <si>
    <t>Code implications</t>
  </si>
  <si>
    <t>Recent update</t>
  </si>
  <si>
    <t>3 years since last update</t>
  </si>
  <si>
    <t>4 years since last update</t>
  </si>
  <si>
    <t>Expected CEE T2 spec update</t>
  </si>
  <si>
    <t>Performed last year</t>
  </si>
  <si>
    <t xml:space="preserve">Focus of subgroup </t>
  </si>
  <si>
    <t>5 years since last update</t>
  </si>
  <si>
    <t>New measure last year</t>
  </si>
  <si>
    <t>5+ years since last update</t>
  </si>
  <si>
    <t>2 years since last update</t>
  </si>
  <si>
    <t>4 years since last update but low uptake</t>
  </si>
  <si>
    <t>3 years since last update but low uptake</t>
  </si>
  <si>
    <t>2 years since last update and low uptake</t>
  </si>
  <si>
    <t xml:space="preserve">Low </t>
  </si>
  <si>
    <r>
      <rPr>
        <b/>
        <sz val="14"/>
        <color theme="1"/>
        <rFont val="Calibri"/>
        <family val="2"/>
        <scheme val="minor"/>
      </rPr>
      <t>Utility Programs</t>
    </r>
    <r>
      <rPr>
        <sz val="10"/>
        <color theme="1"/>
        <rFont val="Calibri"/>
        <family val="2"/>
        <scheme val="minor"/>
      </rPr>
      <t xml:space="preserve"> NOT planned to offer in 2022</t>
    </r>
  </si>
  <si>
    <t>4 years since last update but Low Impact Measure</t>
  </si>
  <si>
    <t>2 years since last updated but Low Impact Measure</t>
  </si>
  <si>
    <t>Possible corrections</t>
  </si>
  <si>
    <t xml:space="preserve">VEIC feel the TRM (earlier versions) should be the reference for earlier assumptions as opposed to tracking in each version. </t>
  </si>
  <si>
    <t>Potential ENERGY STAR spec update</t>
  </si>
  <si>
    <t>Likely no longer proceeding as requester no longer part of TAC</t>
  </si>
  <si>
    <t>IQ</t>
  </si>
  <si>
    <t>No evaluation</t>
  </si>
  <si>
    <t xml:space="preserve">Awaiting Evaluation Results - ongoing evaluation… result next year
</t>
  </si>
  <si>
    <t>CLEAResult / Guidehouse</t>
  </si>
  <si>
    <t>OD offer to review availablel data to potentially propose an update.</t>
  </si>
  <si>
    <t>Awaiting Evaluation Results. Covid delays again but should have results by next year.</t>
  </si>
  <si>
    <t>No evaluation - Discuss in TAC</t>
  </si>
  <si>
    <t>Coordinate with Nicor/GTI on whole home sealing</t>
  </si>
  <si>
    <t xml:space="preserve">CLEAResult/Guidehouse reviewing available data for potential update. </t>
  </si>
  <si>
    <t>No evaluation planned. Discuss in TAC how to proceed</t>
  </si>
  <si>
    <t>Likely to result in additional Rx assumptions for this methodology. Coordinate with Leidos on measure updates.</t>
  </si>
  <si>
    <t>New measure not limited to refrigerated spaces and comparing space heating and cooling savings against low speed doors.</t>
  </si>
  <si>
    <t>Likely to be addition to 4.4.33 but to reflect additional applications.</t>
  </si>
  <si>
    <t>Add note to existing measures to make clear that they can be used for this application.</t>
  </si>
  <si>
    <t>Slipstream and ComEd</t>
  </si>
  <si>
    <t>ECM Retrofit cost update</t>
  </si>
  <si>
    <t>5.3.5  RES Furnace Blower Motor</t>
  </si>
  <si>
    <t>Annette Beitel</t>
  </si>
  <si>
    <t>Mobile home specific HVAC costs</t>
  </si>
  <si>
    <t>IQ Working Group</t>
  </si>
  <si>
    <t>IQ Behavior program - Enhanced Energy Education</t>
  </si>
  <si>
    <t>Direct Install Furnace Filter Replacement</t>
  </si>
  <si>
    <t>5.3 Residential HVAC</t>
  </si>
  <si>
    <t>IQ priority</t>
  </si>
  <si>
    <t>IQ update</t>
  </si>
  <si>
    <t>VEIC / IQ Working Group</t>
  </si>
  <si>
    <t>IL-TRM V11.0 - Final Measure Update Priority List</t>
  </si>
  <si>
    <t>VEIC - April 1st, 2022</t>
  </si>
  <si>
    <t>Guidehouse have prepared memo with reccomended mapping of existing mercury vapor to HPS. See Tracker Item</t>
  </si>
  <si>
    <t xml:space="preserve">Awaiting Evaluation Results - results inconclusive / Nicor not proceeding with measure. Franklin still offering - but no new research. Discuss with TAC how to proceed
</t>
  </si>
  <si>
    <t>Confirmed item will be removed.</t>
  </si>
  <si>
    <t>High priority for ComEd</t>
  </si>
  <si>
    <t>High priority for Nicor</t>
  </si>
  <si>
    <t>Agreed on TAC to not proceed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</si>
</sst>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4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E8E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2">
    <xf numFmtId="0" fontId="0" fillId="0" borderId="0" xfId="0"/>
    <xf numFmtId="0" fontId="18" fillId="33" borderId="10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vertical="center" wrapText="1"/>
    </xf>
    <xf numFmtId="0" fontId="0" fillId="0" borderId="12" xfId="0" applyBorder="1"/>
    <xf numFmtId="0" fontId="0" fillId="0" borderId="12" xfId="0" applyBorder="1" applyAlignment="1">
      <alignment horizontal="left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33" borderId="1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34" borderId="19" xfId="0" applyFont="1" applyFill="1" applyBorder="1" applyAlignment="1">
      <alignment vertical="center" wrapText="1"/>
    </xf>
    <xf numFmtId="0" fontId="24" fillId="35" borderId="20" xfId="0" applyFont="1" applyFill="1" applyBorder="1" applyAlignment="1">
      <alignment horizontal="center" vertical="center" wrapText="1"/>
    </xf>
    <xf numFmtId="49" fontId="0" fillId="35" borderId="21" xfId="0" applyNumberFormat="1" applyFill="1" applyBorder="1" applyAlignment="1">
      <alignment vertical="center" wrapText="1"/>
    </xf>
    <xf numFmtId="49" fontId="0" fillId="35" borderId="12" xfId="0" applyNumberFormat="1" applyFill="1" applyBorder="1" applyAlignment="1">
      <alignment vertical="center" wrapText="1"/>
    </xf>
    <xf numFmtId="0" fontId="0" fillId="34" borderId="23" xfId="0" applyFill="1" applyBorder="1" applyAlignment="1">
      <alignment vertical="center" wrapText="1"/>
    </xf>
    <xf numFmtId="0" fontId="0" fillId="34" borderId="25" xfId="0" applyFill="1" applyBorder="1" applyAlignment="1">
      <alignment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4" fillId="37" borderId="24" xfId="0" applyFont="1" applyFill="1" applyBorder="1" applyAlignment="1">
      <alignment horizontal="center" vertical="center" wrapText="1"/>
    </xf>
    <xf numFmtId="0" fontId="0" fillId="37" borderId="22" xfId="0" applyFill="1" applyBorder="1" applyAlignment="1">
      <alignment vertical="center" wrapText="1"/>
    </xf>
    <xf numFmtId="49" fontId="0" fillId="37" borderId="22" xfId="0" applyNumberFormat="1" applyFill="1" applyBorder="1" applyAlignment="1">
      <alignment vertical="center" wrapText="1"/>
    </xf>
    <xf numFmtId="0" fontId="0" fillId="37" borderId="12" xfId="0" applyFill="1" applyBorder="1" applyAlignment="1">
      <alignment vertical="center" wrapText="1"/>
    </xf>
    <xf numFmtId="49" fontId="0" fillId="37" borderId="12" xfId="0" applyNumberForma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vertical="center" wrapText="1"/>
    </xf>
    <xf numFmtId="0" fontId="0" fillId="35" borderId="21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6" xfId="0" applyBorder="1"/>
    <xf numFmtId="0" fontId="0" fillId="0" borderId="22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/>
    <xf numFmtId="0" fontId="0" fillId="0" borderId="17" xfId="0" applyBorder="1" applyAlignment="1">
      <alignment wrapText="1"/>
    </xf>
    <xf numFmtId="0" fontId="0" fillId="0" borderId="28" xfId="0" applyBorder="1" applyAlignment="1">
      <alignment wrapTex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0" fillId="38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25" fillId="0" borderId="2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49" fontId="0" fillId="39" borderId="12" xfId="0" applyNumberFormat="1" applyFill="1" applyBorder="1" applyAlignment="1">
      <alignment vertical="center" wrapText="1"/>
    </xf>
    <xf numFmtId="0" fontId="0" fillId="39" borderId="25" xfId="0" applyFill="1" applyBorder="1" applyAlignment="1">
      <alignment vertical="center" wrapText="1"/>
    </xf>
    <xf numFmtId="0" fontId="0" fillId="39" borderId="12" xfId="0" applyFill="1" applyBorder="1" applyAlignment="1">
      <alignment vertical="center" wrapText="1"/>
    </xf>
    <xf numFmtId="0" fontId="0" fillId="39" borderId="27" xfId="0" applyFill="1" applyBorder="1" applyAlignment="1">
      <alignment vertical="center" wrapText="1"/>
    </xf>
    <xf numFmtId="0" fontId="24" fillId="39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vertical="center" wrapText="1"/>
    </xf>
    <xf numFmtId="0" fontId="0" fillId="35" borderId="17" xfId="0" applyFill="1" applyBorder="1" applyAlignment="1">
      <alignment vertical="center" wrapText="1"/>
    </xf>
    <xf numFmtId="49" fontId="0" fillId="35" borderId="17" xfId="0" applyNumberFormat="1" applyFill="1" applyBorder="1" applyAlignment="1">
      <alignment vertical="center" wrapText="1"/>
    </xf>
    <xf numFmtId="0" fontId="24" fillId="37" borderId="26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0" fillId="39" borderId="17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left"/>
    </xf>
    <xf numFmtId="0" fontId="0" fillId="39" borderId="28" xfId="0" applyFill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9" fillId="0" borderId="14" xfId="0" applyFont="1" applyBorder="1" applyAlignment="1">
      <alignment horizontal="center" vertical="center" textRotation="90"/>
    </xf>
    <xf numFmtId="0" fontId="19" fillId="0" borderId="16" xfId="0" applyFont="1" applyBorder="1" applyAlignment="1">
      <alignment horizontal="center" vertical="center" textRotation="90"/>
    </xf>
    <xf numFmtId="0" fontId="19" fillId="0" borderId="17" xfId="0" applyFont="1" applyBorder="1" applyAlignment="1">
      <alignment horizontal="center" vertical="center" textRotation="90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K119"/>
  <sheetViews>
    <sheetView tabSelected="1" zoomScale="80" zoomScaleNormal="80" workbookViewId="0">
      <pane ySplit="4" topLeftCell="A5" activePane="bottomLeft" state="frozen"/>
      <selection pane="bottomLeft" activeCell="C5" sqref="C5"/>
    </sheetView>
  </sheetViews>
  <sheetFormatPr defaultRowHeight="14.5" x14ac:dyDescent="0.35"/>
  <cols>
    <col min="2" max="2" width="41.7265625" customWidth="1"/>
    <col min="3" max="3" width="35.54296875" customWidth="1"/>
    <col min="4" max="4" width="12.26953125" customWidth="1"/>
    <col min="5" max="5" width="15.81640625" customWidth="1"/>
    <col min="6" max="6" width="14.7265625" customWidth="1"/>
    <col min="7" max="7" width="26.453125" customWidth="1"/>
    <col min="8" max="8" width="10.7265625" customWidth="1"/>
    <col min="9" max="9" width="19.26953125" customWidth="1"/>
    <col min="10" max="10" width="43.453125" customWidth="1"/>
  </cols>
  <sheetData>
    <row r="1" spans="1:11" s="10" customFormat="1" ht="15.5" x14ac:dyDescent="0.35">
      <c r="A1" s="7" t="s">
        <v>578</v>
      </c>
      <c r="B1" s="8"/>
      <c r="C1" s="9"/>
      <c r="D1" s="9"/>
      <c r="E1" s="9"/>
    </row>
    <row r="2" spans="1:11" s="10" customFormat="1" x14ac:dyDescent="0.35">
      <c r="A2" s="11" t="s">
        <v>579</v>
      </c>
      <c r="B2" s="8"/>
      <c r="C2" s="12"/>
      <c r="D2" s="9"/>
      <c r="E2" s="9"/>
    </row>
    <row r="3" spans="1:11" s="10" customFormat="1" ht="15" thickBot="1" x14ac:dyDescent="0.4">
      <c r="A3" s="13" t="s">
        <v>342</v>
      </c>
      <c r="B3" s="8"/>
      <c r="C3" s="9"/>
      <c r="D3" s="9"/>
      <c r="E3" s="9"/>
    </row>
    <row r="4" spans="1:11" s="10" customFormat="1" ht="44" thickBot="1" x14ac:dyDescent="0.4">
      <c r="A4" s="14" t="s">
        <v>314</v>
      </c>
      <c r="B4" s="15" t="s">
        <v>0</v>
      </c>
      <c r="C4" s="15" t="s">
        <v>315</v>
      </c>
      <c r="D4" s="15" t="s">
        <v>1</v>
      </c>
      <c r="E4" s="15" t="s">
        <v>2</v>
      </c>
      <c r="F4" s="1" t="s">
        <v>208</v>
      </c>
      <c r="G4" s="30" t="s">
        <v>343</v>
      </c>
      <c r="H4" s="1" t="s">
        <v>209</v>
      </c>
      <c r="I4" s="2" t="s">
        <v>210</v>
      </c>
      <c r="J4" s="16" t="s">
        <v>211</v>
      </c>
      <c r="K4" s="10" t="s">
        <v>552</v>
      </c>
    </row>
    <row r="5" spans="1:11" s="10" customFormat="1" ht="43.5" x14ac:dyDescent="0.35">
      <c r="A5" s="17" t="s">
        <v>222</v>
      </c>
      <c r="B5" s="34" t="s">
        <v>153</v>
      </c>
      <c r="C5" s="34" t="s">
        <v>331</v>
      </c>
      <c r="D5" s="34" t="s">
        <v>154</v>
      </c>
      <c r="E5" s="34" t="s">
        <v>39</v>
      </c>
      <c r="F5" s="31" t="s">
        <v>212</v>
      </c>
      <c r="G5" s="31" t="s">
        <v>345</v>
      </c>
      <c r="H5" s="31" t="s">
        <v>213</v>
      </c>
      <c r="I5" s="18" t="str">
        <f>E5</f>
        <v>Guidehouse</v>
      </c>
      <c r="J5" s="20"/>
    </row>
    <row r="6" spans="1:11" s="10" customFormat="1" ht="29" x14ac:dyDescent="0.35">
      <c r="A6" s="22" t="s">
        <v>222</v>
      </c>
      <c r="B6" s="33" t="s">
        <v>308</v>
      </c>
      <c r="C6" s="33" t="s">
        <v>340</v>
      </c>
      <c r="D6" s="33" t="s">
        <v>302</v>
      </c>
      <c r="E6" s="33" t="s">
        <v>39</v>
      </c>
      <c r="F6" s="32" t="s">
        <v>212</v>
      </c>
      <c r="G6" s="32" t="s">
        <v>346</v>
      </c>
      <c r="H6" s="32" t="s">
        <v>214</v>
      </c>
      <c r="I6" s="19"/>
      <c r="J6" s="21"/>
    </row>
    <row r="7" spans="1:11" s="10" customFormat="1" ht="29" x14ac:dyDescent="0.35">
      <c r="A7" s="22" t="s">
        <v>222</v>
      </c>
      <c r="B7" s="33" t="s">
        <v>57</v>
      </c>
      <c r="C7" s="33" t="s">
        <v>58</v>
      </c>
      <c r="D7" s="33" t="s">
        <v>54</v>
      </c>
      <c r="E7" s="33" t="s">
        <v>55</v>
      </c>
      <c r="F7" s="32" t="s">
        <v>212</v>
      </c>
      <c r="G7" s="32" t="s">
        <v>350</v>
      </c>
      <c r="H7" s="32" t="s">
        <v>213</v>
      </c>
      <c r="I7" s="19" t="str">
        <f>E7</f>
        <v>Franklin Energy</v>
      </c>
      <c r="J7" s="21"/>
    </row>
    <row r="8" spans="1:11" s="10" customFormat="1" ht="29" x14ac:dyDescent="0.35">
      <c r="A8" s="69" t="s">
        <v>222</v>
      </c>
      <c r="B8" s="33" t="s">
        <v>69</v>
      </c>
      <c r="C8" s="33" t="s">
        <v>323</v>
      </c>
      <c r="D8" s="33" t="s">
        <v>70</v>
      </c>
      <c r="E8" s="33" t="s">
        <v>14</v>
      </c>
      <c r="F8" s="32" t="s">
        <v>212</v>
      </c>
      <c r="G8" s="32"/>
      <c r="H8" s="32" t="s">
        <v>213</v>
      </c>
      <c r="I8" s="65" t="s">
        <v>566</v>
      </c>
      <c r="J8" s="21" t="s">
        <v>370</v>
      </c>
    </row>
    <row r="9" spans="1:11" s="10" customFormat="1" ht="29" x14ac:dyDescent="0.35">
      <c r="A9" s="22" t="s">
        <v>222</v>
      </c>
      <c r="B9" s="33" t="s">
        <v>133</v>
      </c>
      <c r="C9" s="33" t="s">
        <v>136</v>
      </c>
      <c r="D9" s="33" t="s">
        <v>134</v>
      </c>
      <c r="E9" s="33" t="s">
        <v>135</v>
      </c>
      <c r="F9" s="32" t="s">
        <v>212</v>
      </c>
      <c r="G9" s="32" t="s">
        <v>351</v>
      </c>
      <c r="H9" s="32" t="s">
        <v>213</v>
      </c>
      <c r="I9" s="65" t="s">
        <v>132</v>
      </c>
      <c r="J9" s="66" t="s">
        <v>556</v>
      </c>
    </row>
    <row r="10" spans="1:11" s="10" customFormat="1" ht="29" x14ac:dyDescent="0.35">
      <c r="A10" s="22" t="s">
        <v>222</v>
      </c>
      <c r="B10" s="33" t="s">
        <v>53</v>
      </c>
      <c r="C10" s="33" t="s">
        <v>56</v>
      </c>
      <c r="D10" s="33" t="s">
        <v>54</v>
      </c>
      <c r="E10" s="33" t="s">
        <v>55</v>
      </c>
      <c r="F10" s="32" t="s">
        <v>212</v>
      </c>
      <c r="G10" s="32" t="s">
        <v>282</v>
      </c>
      <c r="H10" s="32" t="s">
        <v>213</v>
      </c>
      <c r="I10" s="19" t="str">
        <f>E10</f>
        <v>Franklin Energy</v>
      </c>
      <c r="J10" s="21"/>
    </row>
    <row r="11" spans="1:11" s="10" customFormat="1" ht="29" x14ac:dyDescent="0.35">
      <c r="A11" s="22" t="s">
        <v>222</v>
      </c>
      <c r="B11" s="33" t="s">
        <v>15</v>
      </c>
      <c r="C11" s="33" t="s">
        <v>18</v>
      </c>
      <c r="D11" s="33" t="s">
        <v>16</v>
      </c>
      <c r="E11" s="33" t="s">
        <v>17</v>
      </c>
      <c r="F11" s="32" t="s">
        <v>212</v>
      </c>
      <c r="G11" s="32" t="s">
        <v>353</v>
      </c>
      <c r="H11" s="32" t="s">
        <v>213</v>
      </c>
      <c r="I11" s="19" t="str">
        <f>E11</f>
        <v>Leidos on behalf of Ameren Illinois</v>
      </c>
      <c r="J11" s="21" t="s">
        <v>219</v>
      </c>
    </row>
    <row r="12" spans="1:11" s="10" customFormat="1" ht="58" x14ac:dyDescent="0.35">
      <c r="A12" s="22" t="s">
        <v>222</v>
      </c>
      <c r="B12" s="33" t="s">
        <v>9</v>
      </c>
      <c r="C12" s="33" t="s">
        <v>357</v>
      </c>
      <c r="D12" s="33" t="s">
        <v>10</v>
      </c>
      <c r="E12" s="33" t="s">
        <v>11</v>
      </c>
      <c r="F12" s="32" t="s">
        <v>212</v>
      </c>
      <c r="G12" s="32" t="s">
        <v>356</v>
      </c>
      <c r="H12" s="32" t="s">
        <v>214</v>
      </c>
      <c r="I12" s="19" t="s">
        <v>215</v>
      </c>
      <c r="J12" s="21" t="s">
        <v>216</v>
      </c>
    </row>
    <row r="13" spans="1:11" s="10" customFormat="1" ht="58" x14ac:dyDescent="0.35">
      <c r="A13" s="22" t="s">
        <v>222</v>
      </c>
      <c r="B13" s="33" t="s">
        <v>191</v>
      </c>
      <c r="C13" s="33" t="s">
        <v>193</v>
      </c>
      <c r="D13" s="33" t="s">
        <v>192</v>
      </c>
      <c r="E13" s="33" t="s">
        <v>20</v>
      </c>
      <c r="F13" s="32" t="s">
        <v>212</v>
      </c>
      <c r="G13" s="32" t="s">
        <v>548</v>
      </c>
      <c r="H13" s="32" t="s">
        <v>214</v>
      </c>
      <c r="I13" s="19"/>
      <c r="J13" s="21" t="s">
        <v>309</v>
      </c>
    </row>
    <row r="14" spans="1:11" s="10" customFormat="1" ht="29" x14ac:dyDescent="0.35">
      <c r="A14" s="22" t="s">
        <v>222</v>
      </c>
      <c r="B14" s="33" t="s">
        <v>304</v>
      </c>
      <c r="C14" s="33" t="s">
        <v>303</v>
      </c>
      <c r="D14" s="33" t="s">
        <v>302</v>
      </c>
      <c r="E14" s="33" t="s">
        <v>39</v>
      </c>
      <c r="F14" s="32" t="s">
        <v>212</v>
      </c>
      <c r="G14" s="32" t="s">
        <v>358</v>
      </c>
      <c r="H14" s="32" t="s">
        <v>213</v>
      </c>
      <c r="I14" s="19" t="str">
        <f>E14</f>
        <v>Guidehouse</v>
      </c>
      <c r="J14" s="21"/>
    </row>
    <row r="15" spans="1:11" s="10" customFormat="1" ht="29" x14ac:dyDescent="0.35">
      <c r="A15" s="22" t="s">
        <v>222</v>
      </c>
      <c r="B15" s="33" t="s">
        <v>306</v>
      </c>
      <c r="C15" s="33" t="s">
        <v>339</v>
      </c>
      <c r="D15" s="33" t="s">
        <v>302</v>
      </c>
      <c r="E15" s="33" t="s">
        <v>39</v>
      </c>
      <c r="F15" s="32" t="s">
        <v>212</v>
      </c>
      <c r="G15" s="32" t="s">
        <v>358</v>
      </c>
      <c r="H15" s="32" t="s">
        <v>213</v>
      </c>
      <c r="I15" s="19" t="str">
        <f>E15</f>
        <v>Guidehouse</v>
      </c>
      <c r="J15" s="21"/>
    </row>
    <row r="16" spans="1:11" s="10" customFormat="1" ht="54" customHeight="1" x14ac:dyDescent="0.35">
      <c r="A16" s="22" t="s">
        <v>222</v>
      </c>
      <c r="B16" s="33" t="s">
        <v>183</v>
      </c>
      <c r="C16" s="33" t="s">
        <v>186</v>
      </c>
      <c r="D16" s="33" t="s">
        <v>184</v>
      </c>
      <c r="E16" s="33" t="s">
        <v>185</v>
      </c>
      <c r="F16" s="32" t="s">
        <v>212</v>
      </c>
      <c r="G16" s="32" t="s">
        <v>358</v>
      </c>
      <c r="H16" s="32" t="s">
        <v>213</v>
      </c>
      <c r="I16" s="65" t="s">
        <v>39</v>
      </c>
      <c r="J16" s="66" t="s">
        <v>580</v>
      </c>
    </row>
    <row r="17" spans="1:11" s="10" customFormat="1" ht="29" x14ac:dyDescent="0.35">
      <c r="A17" s="22" t="s">
        <v>222</v>
      </c>
      <c r="B17" s="33" t="s">
        <v>42</v>
      </c>
      <c r="C17" s="33" t="s">
        <v>44</v>
      </c>
      <c r="D17" s="33" t="s">
        <v>43</v>
      </c>
      <c r="E17" s="33" t="s">
        <v>39</v>
      </c>
      <c r="F17" s="32" t="s">
        <v>212</v>
      </c>
      <c r="G17" s="32" t="s">
        <v>358</v>
      </c>
      <c r="H17" s="32" t="s">
        <v>213</v>
      </c>
      <c r="I17" s="19" t="str">
        <f>E17</f>
        <v>Guidehouse</v>
      </c>
      <c r="J17" s="21"/>
    </row>
    <row r="18" spans="1:11" s="10" customFormat="1" ht="43.5" x14ac:dyDescent="0.35">
      <c r="A18" s="22" t="s">
        <v>222</v>
      </c>
      <c r="B18" s="33" t="s">
        <v>200</v>
      </c>
      <c r="C18" s="33" t="s">
        <v>44</v>
      </c>
      <c r="D18" s="33" t="s">
        <v>201</v>
      </c>
      <c r="E18" s="33" t="s">
        <v>132</v>
      </c>
      <c r="F18" s="32" t="s">
        <v>212</v>
      </c>
      <c r="G18" s="32" t="s">
        <v>358</v>
      </c>
      <c r="H18" s="32" t="s">
        <v>213</v>
      </c>
      <c r="I18" s="19" t="str">
        <f>E18</f>
        <v>Opinion Dynamics</v>
      </c>
      <c r="J18" s="21"/>
    </row>
    <row r="19" spans="1:11" s="10" customFormat="1" ht="18.5" x14ac:dyDescent="0.35">
      <c r="A19" s="22" t="s">
        <v>222</v>
      </c>
      <c r="B19" s="33" t="s">
        <v>170</v>
      </c>
      <c r="C19" s="33" t="s">
        <v>332</v>
      </c>
      <c r="D19" s="33" t="s">
        <v>168</v>
      </c>
      <c r="E19" s="33" t="s">
        <v>169</v>
      </c>
      <c r="F19" s="32" t="s">
        <v>212</v>
      </c>
      <c r="G19" s="32" t="s">
        <v>358</v>
      </c>
      <c r="H19" s="32" t="s">
        <v>214</v>
      </c>
      <c r="I19" s="19"/>
      <c r="J19" s="21" t="s">
        <v>291</v>
      </c>
    </row>
    <row r="20" spans="1:11" s="10" customFormat="1" ht="29" x14ac:dyDescent="0.35">
      <c r="A20" s="22" t="s">
        <v>222</v>
      </c>
      <c r="B20" s="33" t="s">
        <v>301</v>
      </c>
      <c r="C20" s="33" t="s">
        <v>332</v>
      </c>
      <c r="D20" s="33" t="s">
        <v>302</v>
      </c>
      <c r="E20" s="33" t="s">
        <v>39</v>
      </c>
      <c r="F20" s="32" t="s">
        <v>212</v>
      </c>
      <c r="G20" s="32" t="s">
        <v>358</v>
      </c>
      <c r="H20" s="32" t="s">
        <v>213</v>
      </c>
      <c r="I20" s="19" t="str">
        <f>E20</f>
        <v>Guidehouse</v>
      </c>
      <c r="J20" s="21"/>
    </row>
    <row r="21" spans="1:11" s="10" customFormat="1" ht="43.5" x14ac:dyDescent="0.35">
      <c r="A21" s="22" t="s">
        <v>222</v>
      </c>
      <c r="B21" s="33" t="s">
        <v>171</v>
      </c>
      <c r="C21" s="33" t="s">
        <v>333</v>
      </c>
      <c r="D21" s="33" t="s">
        <v>168</v>
      </c>
      <c r="E21" s="33" t="s">
        <v>169</v>
      </c>
      <c r="F21" s="32" t="s">
        <v>212</v>
      </c>
      <c r="G21" s="32" t="s">
        <v>358</v>
      </c>
      <c r="H21" s="32" t="s">
        <v>214</v>
      </c>
      <c r="I21" s="19"/>
      <c r="J21" s="21" t="s">
        <v>300</v>
      </c>
    </row>
    <row r="22" spans="1:11" s="10" customFormat="1" ht="45" customHeight="1" x14ac:dyDescent="0.35">
      <c r="A22" s="22" t="s">
        <v>222</v>
      </c>
      <c r="B22" s="33" t="s">
        <v>124</v>
      </c>
      <c r="C22" s="33" t="s">
        <v>125</v>
      </c>
      <c r="D22" s="33" t="s">
        <v>122</v>
      </c>
      <c r="E22" s="33" t="s">
        <v>39</v>
      </c>
      <c r="F22" s="32" t="s">
        <v>212</v>
      </c>
      <c r="G22" s="32" t="s">
        <v>358</v>
      </c>
      <c r="H22" s="32" t="s">
        <v>213</v>
      </c>
      <c r="I22" s="19" t="str">
        <f t="shared" ref="I22:I28" si="0">E22</f>
        <v>Guidehouse</v>
      </c>
      <c r="J22" s="21"/>
    </row>
    <row r="23" spans="1:11" s="10" customFormat="1" ht="51" customHeight="1" x14ac:dyDescent="0.35">
      <c r="A23" s="22" t="s">
        <v>222</v>
      </c>
      <c r="B23" s="33" t="s">
        <v>202</v>
      </c>
      <c r="C23" s="33" t="s">
        <v>203</v>
      </c>
      <c r="D23" s="33" t="s">
        <v>201</v>
      </c>
      <c r="E23" s="33" t="s">
        <v>132</v>
      </c>
      <c r="F23" s="32" t="s">
        <v>212</v>
      </c>
      <c r="G23" s="32" t="s">
        <v>363</v>
      </c>
      <c r="H23" s="32" t="s">
        <v>213</v>
      </c>
      <c r="I23" s="19" t="str">
        <f t="shared" si="0"/>
        <v>Opinion Dynamics</v>
      </c>
      <c r="J23" s="21" t="s">
        <v>289</v>
      </c>
    </row>
    <row r="24" spans="1:11" s="10" customFormat="1" ht="43.5" x14ac:dyDescent="0.35">
      <c r="A24" s="22" t="s">
        <v>222</v>
      </c>
      <c r="B24" s="33" t="s">
        <v>176</v>
      </c>
      <c r="C24" s="33" t="s">
        <v>164</v>
      </c>
      <c r="D24" s="33" t="s">
        <v>174</v>
      </c>
      <c r="E24" s="33" t="s">
        <v>175</v>
      </c>
      <c r="F24" s="32" t="s">
        <v>212</v>
      </c>
      <c r="G24" s="32" t="s">
        <v>351</v>
      </c>
      <c r="H24" s="32" t="s">
        <v>213</v>
      </c>
      <c r="I24" s="19" t="str">
        <f t="shared" si="0"/>
        <v>SCS ANALYTICS on behalf of Ameren</v>
      </c>
      <c r="J24" s="21"/>
    </row>
    <row r="25" spans="1:11" s="10" customFormat="1" ht="43.5" x14ac:dyDescent="0.35">
      <c r="A25" s="22" t="s">
        <v>222</v>
      </c>
      <c r="B25" s="33" t="s">
        <v>173</v>
      </c>
      <c r="C25" s="33" t="s">
        <v>335</v>
      </c>
      <c r="D25" s="33" t="s">
        <v>174</v>
      </c>
      <c r="E25" s="33" t="s">
        <v>175</v>
      </c>
      <c r="F25" s="32" t="s">
        <v>212</v>
      </c>
      <c r="G25" s="32" t="s">
        <v>364</v>
      </c>
      <c r="H25" s="32" t="s">
        <v>213</v>
      </c>
      <c r="I25" s="19" t="str">
        <f t="shared" si="0"/>
        <v>SCS ANALYTICS on behalf of Ameren</v>
      </c>
      <c r="J25" s="21"/>
      <c r="K25" s="10" t="s">
        <v>524</v>
      </c>
    </row>
    <row r="26" spans="1:11" s="10" customFormat="1" ht="29" x14ac:dyDescent="0.35">
      <c r="A26" s="22" t="s">
        <v>222</v>
      </c>
      <c r="B26" s="33" t="s">
        <v>197</v>
      </c>
      <c r="C26" s="33" t="s">
        <v>199</v>
      </c>
      <c r="D26" s="33" t="s">
        <v>198</v>
      </c>
      <c r="E26" s="33" t="s">
        <v>132</v>
      </c>
      <c r="F26" s="32" t="s">
        <v>212</v>
      </c>
      <c r="G26" s="32" t="s">
        <v>363</v>
      </c>
      <c r="H26" s="32" t="s">
        <v>213</v>
      </c>
      <c r="I26" s="19" t="str">
        <f t="shared" si="0"/>
        <v>Opinion Dynamics</v>
      </c>
      <c r="J26" s="21" t="s">
        <v>310</v>
      </c>
    </row>
    <row r="27" spans="1:11" s="10" customFormat="1" ht="43.5" x14ac:dyDescent="0.35">
      <c r="A27" s="22" t="s">
        <v>222</v>
      </c>
      <c r="B27" s="33" t="s">
        <v>194</v>
      </c>
      <c r="C27" s="33" t="s">
        <v>127</v>
      </c>
      <c r="D27" s="33" t="s">
        <v>195</v>
      </c>
      <c r="E27" s="33" t="s">
        <v>132</v>
      </c>
      <c r="F27" s="32" t="s">
        <v>212</v>
      </c>
      <c r="G27" s="32" t="s">
        <v>349</v>
      </c>
      <c r="H27" s="32" t="s">
        <v>213</v>
      </c>
      <c r="I27" s="19" t="str">
        <f t="shared" si="0"/>
        <v>Opinion Dynamics</v>
      </c>
      <c r="J27" s="21" t="s">
        <v>289</v>
      </c>
    </row>
    <row r="28" spans="1:11" s="10" customFormat="1" ht="18.5" x14ac:dyDescent="0.35">
      <c r="A28" s="22" t="s">
        <v>222</v>
      </c>
      <c r="B28" s="33" t="s">
        <v>19</v>
      </c>
      <c r="C28" s="33" t="s">
        <v>21</v>
      </c>
      <c r="D28" s="33" t="s">
        <v>16</v>
      </c>
      <c r="E28" s="33" t="s">
        <v>20</v>
      </c>
      <c r="F28" s="32" t="s">
        <v>212</v>
      </c>
      <c r="G28" s="32" t="s">
        <v>351</v>
      </c>
      <c r="H28" s="32" t="s">
        <v>213</v>
      </c>
      <c r="I28" s="19" t="str">
        <f t="shared" si="0"/>
        <v>Leidos</v>
      </c>
      <c r="J28" s="66" t="s">
        <v>559</v>
      </c>
    </row>
    <row r="29" spans="1:11" s="10" customFormat="1" ht="29" x14ac:dyDescent="0.35">
      <c r="A29" s="22" t="s">
        <v>222</v>
      </c>
      <c r="B29" s="33" t="s">
        <v>102</v>
      </c>
      <c r="C29" s="33" t="s">
        <v>21</v>
      </c>
      <c r="D29" s="33" t="s">
        <v>103</v>
      </c>
      <c r="E29" s="33" t="s">
        <v>104</v>
      </c>
      <c r="F29" s="32" t="s">
        <v>212</v>
      </c>
      <c r="G29" s="32" t="s">
        <v>351</v>
      </c>
      <c r="H29" s="32" t="s">
        <v>214</v>
      </c>
      <c r="I29" s="19"/>
      <c r="J29" s="21" t="s">
        <v>291</v>
      </c>
      <c r="K29" s="10" t="s">
        <v>524</v>
      </c>
    </row>
    <row r="30" spans="1:11" s="10" customFormat="1" ht="29" x14ac:dyDescent="0.35">
      <c r="A30" s="69" t="s">
        <v>222</v>
      </c>
      <c r="B30" s="65" t="s">
        <v>572</v>
      </c>
      <c r="C30" s="65" t="s">
        <v>40</v>
      </c>
      <c r="D30" s="65" t="s">
        <v>569</v>
      </c>
      <c r="E30" s="65" t="s">
        <v>571</v>
      </c>
      <c r="F30" s="67" t="s">
        <v>212</v>
      </c>
      <c r="G30" s="67" t="s">
        <v>575</v>
      </c>
      <c r="H30" s="67" t="s">
        <v>213</v>
      </c>
      <c r="I30" s="65" t="s">
        <v>577</v>
      </c>
      <c r="J30" s="66"/>
      <c r="K30" s="10" t="s">
        <v>524</v>
      </c>
    </row>
    <row r="31" spans="1:11" s="10" customFormat="1" ht="29" x14ac:dyDescent="0.35">
      <c r="A31" s="22" t="s">
        <v>222</v>
      </c>
      <c r="B31" s="33" t="s">
        <v>189</v>
      </c>
      <c r="C31" s="33" t="s">
        <v>337</v>
      </c>
      <c r="D31" s="33" t="s">
        <v>190</v>
      </c>
      <c r="E31" s="33" t="s">
        <v>67</v>
      </c>
      <c r="F31" s="32" t="s">
        <v>212</v>
      </c>
      <c r="G31" s="32" t="s">
        <v>351</v>
      </c>
      <c r="H31" s="32" t="s">
        <v>213</v>
      </c>
      <c r="I31" s="19" t="str">
        <f>E31</f>
        <v>ComEd</v>
      </c>
      <c r="J31" s="21"/>
    </row>
    <row r="32" spans="1:11" s="10" customFormat="1" ht="29" x14ac:dyDescent="0.35">
      <c r="A32" s="22" t="s">
        <v>222</v>
      </c>
      <c r="B32" s="33" t="s">
        <v>141</v>
      </c>
      <c r="C32" s="33" t="s">
        <v>328</v>
      </c>
      <c r="D32" s="33" t="s">
        <v>142</v>
      </c>
      <c r="E32" s="33" t="s">
        <v>67</v>
      </c>
      <c r="F32" s="32" t="s">
        <v>212</v>
      </c>
      <c r="G32" s="32" t="s">
        <v>349</v>
      </c>
      <c r="H32" s="32" t="s">
        <v>214</v>
      </c>
      <c r="I32" s="19"/>
      <c r="J32" s="21" t="s">
        <v>289</v>
      </c>
    </row>
    <row r="33" spans="1:10" s="10" customFormat="1" ht="18.5" x14ac:dyDescent="0.35">
      <c r="A33" s="22" t="s">
        <v>222</v>
      </c>
      <c r="B33" s="33" t="s">
        <v>114</v>
      </c>
      <c r="C33" s="33" t="s">
        <v>327</v>
      </c>
      <c r="D33" s="33" t="s">
        <v>115</v>
      </c>
      <c r="E33" s="33" t="s">
        <v>67</v>
      </c>
      <c r="F33" s="32" t="s">
        <v>212</v>
      </c>
      <c r="G33" s="32" t="s">
        <v>366</v>
      </c>
      <c r="H33" s="32" t="s">
        <v>213</v>
      </c>
      <c r="I33" s="19" t="str">
        <f>E33</f>
        <v>ComEd</v>
      </c>
      <c r="J33" s="21" t="s">
        <v>297</v>
      </c>
    </row>
    <row r="34" spans="1:10" s="10" customFormat="1" ht="58" x14ac:dyDescent="0.35">
      <c r="A34" s="22" t="s">
        <v>222</v>
      </c>
      <c r="B34" s="33" t="s">
        <v>150</v>
      </c>
      <c r="C34" s="33" t="s">
        <v>327</v>
      </c>
      <c r="D34" s="33" t="s">
        <v>151</v>
      </c>
      <c r="E34" s="33" t="s">
        <v>152</v>
      </c>
      <c r="F34" s="32" t="s">
        <v>212</v>
      </c>
      <c r="G34" s="32" t="s">
        <v>366</v>
      </c>
      <c r="H34" s="32" t="s">
        <v>213</v>
      </c>
      <c r="I34" s="19" t="str">
        <f>E34</f>
        <v>Ecometric Consulting and Guidehouse</v>
      </c>
      <c r="J34" s="21" t="s">
        <v>296</v>
      </c>
    </row>
    <row r="35" spans="1:10" s="10" customFormat="1" ht="29" x14ac:dyDescent="0.35">
      <c r="A35" s="22" t="s">
        <v>222</v>
      </c>
      <c r="B35" s="33" t="s">
        <v>111</v>
      </c>
      <c r="C35" s="33"/>
      <c r="D35" s="33" t="s">
        <v>112</v>
      </c>
      <c r="E35" s="33" t="s">
        <v>113</v>
      </c>
      <c r="F35" s="32" t="s">
        <v>212</v>
      </c>
      <c r="G35" s="32" t="s">
        <v>349</v>
      </c>
      <c r="H35" s="32" t="s">
        <v>214</v>
      </c>
      <c r="I35" s="19"/>
      <c r="J35" s="21" t="s">
        <v>289</v>
      </c>
    </row>
    <row r="36" spans="1:10" s="10" customFormat="1" ht="18.5" x14ac:dyDescent="0.35">
      <c r="A36" s="22" t="s">
        <v>222</v>
      </c>
      <c r="B36" s="33" t="s">
        <v>167</v>
      </c>
      <c r="C36" s="33"/>
      <c r="D36" s="33" t="s">
        <v>168</v>
      </c>
      <c r="E36" s="33" t="s">
        <v>169</v>
      </c>
      <c r="F36" s="32" t="s">
        <v>212</v>
      </c>
      <c r="G36" s="32" t="s">
        <v>365</v>
      </c>
      <c r="H36" s="32" t="s">
        <v>214</v>
      </c>
      <c r="I36" s="19"/>
      <c r="J36" s="21" t="s">
        <v>299</v>
      </c>
    </row>
    <row r="37" spans="1:10" s="10" customFormat="1" ht="43.5" x14ac:dyDescent="0.35">
      <c r="A37" s="22" t="s">
        <v>222</v>
      </c>
      <c r="B37" s="33" t="s">
        <v>45</v>
      </c>
      <c r="C37" s="33" t="s">
        <v>46</v>
      </c>
      <c r="D37" s="33" t="s">
        <v>43</v>
      </c>
      <c r="E37" s="33" t="s">
        <v>39</v>
      </c>
      <c r="F37" s="32" t="s">
        <v>217</v>
      </c>
      <c r="G37" s="32" t="s">
        <v>344</v>
      </c>
      <c r="H37" s="32" t="s">
        <v>213</v>
      </c>
      <c r="I37" s="19" t="str">
        <f t="shared" ref="I37:I47" si="1">E37</f>
        <v>Guidehouse</v>
      </c>
      <c r="J37" s="21" t="s">
        <v>549</v>
      </c>
    </row>
    <row r="38" spans="1:10" s="10" customFormat="1" ht="29" x14ac:dyDescent="0.35">
      <c r="A38" s="22" t="s">
        <v>222</v>
      </c>
      <c r="B38" s="33" t="s">
        <v>88</v>
      </c>
      <c r="C38" s="33" t="s">
        <v>89</v>
      </c>
      <c r="D38" s="33" t="s">
        <v>72</v>
      </c>
      <c r="E38" s="33" t="s">
        <v>73</v>
      </c>
      <c r="F38" s="32" t="s">
        <v>217</v>
      </c>
      <c r="G38" s="32" t="s">
        <v>349</v>
      </c>
      <c r="H38" s="32" t="s">
        <v>213</v>
      </c>
      <c r="I38" s="19" t="str">
        <f t="shared" si="1"/>
        <v>CLEAResult on behalf of ComEd</v>
      </c>
      <c r="J38" s="21" t="s">
        <v>289</v>
      </c>
    </row>
    <row r="39" spans="1:10" s="10" customFormat="1" ht="29" x14ac:dyDescent="0.35">
      <c r="A39" s="22" t="s">
        <v>222</v>
      </c>
      <c r="B39" s="33" t="s">
        <v>86</v>
      </c>
      <c r="C39" s="33" t="s">
        <v>87</v>
      </c>
      <c r="D39" s="33" t="s">
        <v>72</v>
      </c>
      <c r="E39" s="33" t="s">
        <v>73</v>
      </c>
      <c r="F39" s="32" t="s">
        <v>217</v>
      </c>
      <c r="G39" s="32" t="s">
        <v>349</v>
      </c>
      <c r="H39" s="32" t="s">
        <v>213</v>
      </c>
      <c r="I39" s="19" t="str">
        <f t="shared" si="1"/>
        <v>CLEAResult on behalf of ComEd</v>
      </c>
      <c r="J39" s="21" t="s">
        <v>289</v>
      </c>
    </row>
    <row r="40" spans="1:10" s="10" customFormat="1" ht="29" x14ac:dyDescent="0.35">
      <c r="A40" s="22" t="s">
        <v>222</v>
      </c>
      <c r="B40" s="33" t="s">
        <v>94</v>
      </c>
      <c r="C40" s="33" t="s">
        <v>95</v>
      </c>
      <c r="D40" s="33" t="s">
        <v>72</v>
      </c>
      <c r="E40" s="33" t="s">
        <v>73</v>
      </c>
      <c r="F40" s="32" t="s">
        <v>217</v>
      </c>
      <c r="G40" s="32" t="s">
        <v>349</v>
      </c>
      <c r="H40" s="32" t="s">
        <v>213</v>
      </c>
      <c r="I40" s="19" t="str">
        <f t="shared" si="1"/>
        <v>CLEAResult on behalf of ComEd</v>
      </c>
      <c r="J40" s="21" t="s">
        <v>289</v>
      </c>
    </row>
    <row r="41" spans="1:10" s="10" customFormat="1" ht="29" x14ac:dyDescent="0.35">
      <c r="A41" s="22" t="s">
        <v>222</v>
      </c>
      <c r="B41" s="33" t="s">
        <v>90</v>
      </c>
      <c r="C41" s="33" t="s">
        <v>91</v>
      </c>
      <c r="D41" s="33" t="s">
        <v>72</v>
      </c>
      <c r="E41" s="33" t="s">
        <v>73</v>
      </c>
      <c r="F41" s="32" t="s">
        <v>217</v>
      </c>
      <c r="G41" s="32" t="s">
        <v>349</v>
      </c>
      <c r="H41" s="32" t="s">
        <v>213</v>
      </c>
      <c r="I41" s="19" t="str">
        <f t="shared" si="1"/>
        <v>CLEAResult on behalf of ComEd</v>
      </c>
      <c r="J41" s="21" t="s">
        <v>289</v>
      </c>
    </row>
    <row r="42" spans="1:10" s="10" customFormat="1" ht="29" x14ac:dyDescent="0.35">
      <c r="A42" s="22" t="s">
        <v>222</v>
      </c>
      <c r="B42" s="33" t="s">
        <v>92</v>
      </c>
      <c r="C42" s="33" t="s">
        <v>93</v>
      </c>
      <c r="D42" s="33" t="s">
        <v>72</v>
      </c>
      <c r="E42" s="33" t="s">
        <v>73</v>
      </c>
      <c r="F42" s="32" t="s">
        <v>217</v>
      </c>
      <c r="G42" s="32" t="s">
        <v>349</v>
      </c>
      <c r="H42" s="32" t="s">
        <v>213</v>
      </c>
      <c r="I42" s="19" t="str">
        <f t="shared" si="1"/>
        <v>CLEAResult on behalf of ComEd</v>
      </c>
      <c r="J42" s="21" t="s">
        <v>289</v>
      </c>
    </row>
    <row r="43" spans="1:10" s="10" customFormat="1" ht="29" x14ac:dyDescent="0.35">
      <c r="A43" s="22" t="s">
        <v>222</v>
      </c>
      <c r="B43" s="33" t="s">
        <v>80</v>
      </c>
      <c r="C43" s="33" t="s">
        <v>58</v>
      </c>
      <c r="D43" s="33" t="s">
        <v>72</v>
      </c>
      <c r="E43" s="33" t="s">
        <v>73</v>
      </c>
      <c r="F43" s="32" t="s">
        <v>217</v>
      </c>
      <c r="G43" s="32" t="s">
        <v>349</v>
      </c>
      <c r="H43" s="32" t="s">
        <v>213</v>
      </c>
      <c r="I43" s="19" t="str">
        <f t="shared" si="1"/>
        <v>CLEAResult on behalf of ComEd</v>
      </c>
      <c r="J43" s="21" t="s">
        <v>289</v>
      </c>
    </row>
    <row r="44" spans="1:10" s="10" customFormat="1" ht="29" x14ac:dyDescent="0.35">
      <c r="A44" s="22" t="s">
        <v>222</v>
      </c>
      <c r="B44" s="33" t="s">
        <v>178</v>
      </c>
      <c r="C44" s="33" t="s">
        <v>58</v>
      </c>
      <c r="D44" s="33" t="s">
        <v>179</v>
      </c>
      <c r="E44" s="33" t="s">
        <v>20</v>
      </c>
      <c r="F44" s="32" t="s">
        <v>217</v>
      </c>
      <c r="G44" s="32" t="s">
        <v>350</v>
      </c>
      <c r="H44" s="32" t="s">
        <v>213</v>
      </c>
      <c r="I44" s="19" t="str">
        <f t="shared" si="1"/>
        <v>Leidos</v>
      </c>
      <c r="J44" s="21"/>
    </row>
    <row r="45" spans="1:10" s="10" customFormat="1" ht="29" x14ac:dyDescent="0.35">
      <c r="A45" s="22" t="s">
        <v>222</v>
      </c>
      <c r="B45" s="33" t="s">
        <v>84</v>
      </c>
      <c r="C45" s="33" t="s">
        <v>85</v>
      </c>
      <c r="D45" s="33" t="s">
        <v>72</v>
      </c>
      <c r="E45" s="33" t="s">
        <v>73</v>
      </c>
      <c r="F45" s="32" t="s">
        <v>217</v>
      </c>
      <c r="G45" s="32" t="s">
        <v>350</v>
      </c>
      <c r="H45" s="32" t="s">
        <v>213</v>
      </c>
      <c r="I45" s="19" t="str">
        <f t="shared" si="1"/>
        <v>CLEAResult on behalf of ComEd</v>
      </c>
      <c r="J45" s="21"/>
    </row>
    <row r="46" spans="1:10" s="10" customFormat="1" ht="29" x14ac:dyDescent="0.35">
      <c r="A46" s="22" t="s">
        <v>222</v>
      </c>
      <c r="B46" s="33" t="s">
        <v>74</v>
      </c>
      <c r="C46" s="33" t="s">
        <v>75</v>
      </c>
      <c r="D46" s="33" t="s">
        <v>72</v>
      </c>
      <c r="E46" s="33" t="s">
        <v>73</v>
      </c>
      <c r="F46" s="32" t="s">
        <v>217</v>
      </c>
      <c r="G46" s="32" t="s">
        <v>349</v>
      </c>
      <c r="H46" s="32" t="s">
        <v>213</v>
      </c>
      <c r="I46" s="19" t="str">
        <f t="shared" si="1"/>
        <v>CLEAResult on behalf of ComEd</v>
      </c>
      <c r="J46" s="21" t="s">
        <v>289</v>
      </c>
    </row>
    <row r="47" spans="1:10" s="10" customFormat="1" ht="29" x14ac:dyDescent="0.35">
      <c r="A47" s="22" t="s">
        <v>222</v>
      </c>
      <c r="B47" s="33" t="s">
        <v>307</v>
      </c>
      <c r="C47" s="33" t="s">
        <v>341</v>
      </c>
      <c r="D47" s="33" t="s">
        <v>302</v>
      </c>
      <c r="E47" s="33" t="s">
        <v>39</v>
      </c>
      <c r="F47" s="32" t="s">
        <v>217</v>
      </c>
      <c r="G47" s="32" t="s">
        <v>350</v>
      </c>
      <c r="H47" s="32" t="s">
        <v>213</v>
      </c>
      <c r="I47" s="19" t="str">
        <f t="shared" si="1"/>
        <v>Guidehouse</v>
      </c>
      <c r="J47" s="21"/>
    </row>
    <row r="48" spans="1:10" s="10" customFormat="1" ht="29" x14ac:dyDescent="0.35">
      <c r="A48" s="22" t="s">
        <v>222</v>
      </c>
      <c r="B48" s="33" t="s">
        <v>130</v>
      </c>
      <c r="C48" s="33" t="s">
        <v>423</v>
      </c>
      <c r="D48" s="33" t="s">
        <v>131</v>
      </c>
      <c r="E48" s="33" t="s">
        <v>132</v>
      </c>
      <c r="F48" s="32" t="s">
        <v>217</v>
      </c>
      <c r="G48" s="32" t="s">
        <v>354</v>
      </c>
      <c r="H48" s="32" t="s">
        <v>214</v>
      </c>
      <c r="I48" s="19"/>
      <c r="J48" s="21" t="s">
        <v>291</v>
      </c>
    </row>
    <row r="49" spans="1:11" s="10" customFormat="1" ht="43.5" x14ac:dyDescent="0.35">
      <c r="A49" s="22" t="s">
        <v>222</v>
      </c>
      <c r="B49" s="33" t="s">
        <v>12</v>
      </c>
      <c r="C49" s="33" t="s">
        <v>318</v>
      </c>
      <c r="D49" s="33" t="s">
        <v>13</v>
      </c>
      <c r="E49" s="33" t="s">
        <v>14</v>
      </c>
      <c r="F49" s="32" t="s">
        <v>217</v>
      </c>
      <c r="G49" s="32" t="s">
        <v>218</v>
      </c>
      <c r="H49" s="32" t="s">
        <v>213</v>
      </c>
      <c r="I49" s="19" t="str">
        <f t="shared" ref="I49:I54" si="2">E49</f>
        <v>Slipstream</v>
      </c>
      <c r="J49" s="21"/>
    </row>
    <row r="50" spans="1:11" s="10" customFormat="1" ht="29" x14ac:dyDescent="0.35">
      <c r="A50" s="22" t="s">
        <v>222</v>
      </c>
      <c r="B50" s="33" t="s">
        <v>71</v>
      </c>
      <c r="C50" s="33" t="s">
        <v>324</v>
      </c>
      <c r="D50" s="33" t="s">
        <v>72</v>
      </c>
      <c r="E50" s="33" t="s">
        <v>73</v>
      </c>
      <c r="F50" s="32" t="s">
        <v>217</v>
      </c>
      <c r="G50" s="32" t="s">
        <v>349</v>
      </c>
      <c r="H50" s="32" t="s">
        <v>213</v>
      </c>
      <c r="I50" s="19" t="str">
        <f t="shared" si="2"/>
        <v>CLEAResult on behalf of ComEd</v>
      </c>
      <c r="J50" s="21" t="s">
        <v>289</v>
      </c>
    </row>
    <row r="51" spans="1:11" s="10" customFormat="1" ht="29" x14ac:dyDescent="0.35">
      <c r="A51" s="22" t="s">
        <v>222</v>
      </c>
      <c r="B51" s="33" t="s">
        <v>148</v>
      </c>
      <c r="C51" s="33" t="s">
        <v>330</v>
      </c>
      <c r="D51" s="33" t="s">
        <v>146</v>
      </c>
      <c r="E51" s="33" t="s">
        <v>147</v>
      </c>
      <c r="F51" s="32" t="s">
        <v>217</v>
      </c>
      <c r="G51" s="32" t="s">
        <v>361</v>
      </c>
      <c r="H51" s="32" t="s">
        <v>213</v>
      </c>
      <c r="I51" s="19" t="str">
        <f t="shared" si="2"/>
        <v>EcoMetric</v>
      </c>
      <c r="J51" s="21"/>
    </row>
    <row r="52" spans="1:11" s="10" customFormat="1" ht="29" x14ac:dyDescent="0.35">
      <c r="A52" s="22" t="s">
        <v>222</v>
      </c>
      <c r="B52" s="33" t="s">
        <v>305</v>
      </c>
      <c r="C52" s="33" t="s">
        <v>338</v>
      </c>
      <c r="D52" s="33" t="s">
        <v>302</v>
      </c>
      <c r="E52" s="33" t="s">
        <v>39</v>
      </c>
      <c r="F52" s="32" t="s">
        <v>217</v>
      </c>
      <c r="G52" s="32" t="s">
        <v>361</v>
      </c>
      <c r="H52" s="32" t="s">
        <v>213</v>
      </c>
      <c r="I52" s="19" t="str">
        <f t="shared" si="2"/>
        <v>Guidehouse</v>
      </c>
      <c r="J52" s="21"/>
    </row>
    <row r="53" spans="1:11" s="10" customFormat="1" ht="29" x14ac:dyDescent="0.35">
      <c r="A53" s="22" t="s">
        <v>222</v>
      </c>
      <c r="B53" s="33" t="s">
        <v>47</v>
      </c>
      <c r="C53" s="33" t="s">
        <v>320</v>
      </c>
      <c r="D53" s="33" t="s">
        <v>48</v>
      </c>
      <c r="E53" s="33" t="s">
        <v>49</v>
      </c>
      <c r="F53" s="32" t="s">
        <v>217</v>
      </c>
      <c r="G53" s="32" t="s">
        <v>362</v>
      </c>
      <c r="H53" s="32" t="s">
        <v>213</v>
      </c>
      <c r="I53" s="19" t="str">
        <f t="shared" si="2"/>
        <v>ICF</v>
      </c>
      <c r="J53" s="21" t="s">
        <v>281</v>
      </c>
    </row>
    <row r="54" spans="1:11" s="10" customFormat="1" ht="29" x14ac:dyDescent="0.35">
      <c r="A54" s="22" t="s">
        <v>222</v>
      </c>
      <c r="B54" s="33" t="s">
        <v>76</v>
      </c>
      <c r="C54" s="33" t="s">
        <v>77</v>
      </c>
      <c r="D54" s="33" t="s">
        <v>72</v>
      </c>
      <c r="E54" s="33" t="s">
        <v>73</v>
      </c>
      <c r="F54" s="32" t="s">
        <v>217</v>
      </c>
      <c r="G54" s="32" t="s">
        <v>349</v>
      </c>
      <c r="H54" s="32" t="s">
        <v>213</v>
      </c>
      <c r="I54" s="19" t="str">
        <f t="shared" si="2"/>
        <v>CLEAResult on behalf of ComEd</v>
      </c>
      <c r="J54" s="21" t="s">
        <v>289</v>
      </c>
    </row>
    <row r="55" spans="1:11" s="10" customFormat="1" ht="29" x14ac:dyDescent="0.35">
      <c r="A55" s="69" t="s">
        <v>222</v>
      </c>
      <c r="B55" s="65" t="s">
        <v>570</v>
      </c>
      <c r="C55" s="65" t="s">
        <v>574</v>
      </c>
      <c r="D55" s="65" t="s">
        <v>569</v>
      </c>
      <c r="E55" s="65" t="s">
        <v>571</v>
      </c>
      <c r="F55" s="67" t="s">
        <v>217</v>
      </c>
      <c r="G55" s="67" t="s">
        <v>576</v>
      </c>
      <c r="H55" s="67" t="s">
        <v>213</v>
      </c>
      <c r="I55" s="65" t="s">
        <v>577</v>
      </c>
      <c r="J55" s="66"/>
      <c r="K55" s="10" t="s">
        <v>524</v>
      </c>
    </row>
    <row r="56" spans="1:11" s="10" customFormat="1" ht="18.5" x14ac:dyDescent="0.35">
      <c r="A56" s="22" t="s">
        <v>222</v>
      </c>
      <c r="B56" s="33" t="s">
        <v>22</v>
      </c>
      <c r="C56" s="33" t="s">
        <v>23</v>
      </c>
      <c r="D56" s="33" t="s">
        <v>16</v>
      </c>
      <c r="E56" s="33" t="s">
        <v>20</v>
      </c>
      <c r="F56" s="32" t="s">
        <v>217</v>
      </c>
      <c r="G56" s="32" t="s">
        <v>352</v>
      </c>
      <c r="H56" s="32" t="s">
        <v>213</v>
      </c>
      <c r="I56" s="19" t="str">
        <f t="shared" ref="I56:I62" si="3">E56</f>
        <v>Leidos</v>
      </c>
      <c r="J56" s="21"/>
    </row>
    <row r="57" spans="1:11" s="10" customFormat="1" ht="29" x14ac:dyDescent="0.35">
      <c r="A57" s="22" t="s">
        <v>222</v>
      </c>
      <c r="B57" s="33" t="s">
        <v>83</v>
      </c>
      <c r="C57" s="33" t="s">
        <v>23</v>
      </c>
      <c r="D57" s="33" t="s">
        <v>72</v>
      </c>
      <c r="E57" s="33" t="s">
        <v>73</v>
      </c>
      <c r="F57" s="32" t="s">
        <v>217</v>
      </c>
      <c r="G57" s="32" t="s">
        <v>352</v>
      </c>
      <c r="H57" s="32" t="s">
        <v>213</v>
      </c>
      <c r="I57" s="19" t="str">
        <f t="shared" si="3"/>
        <v>CLEAResult on behalf of ComEd</v>
      </c>
      <c r="J57" s="21"/>
    </row>
    <row r="58" spans="1:11" s="10" customFormat="1" ht="43.5" x14ac:dyDescent="0.35">
      <c r="A58" s="22" t="s">
        <v>222</v>
      </c>
      <c r="B58" s="33" t="s">
        <v>204</v>
      </c>
      <c r="C58" s="33" t="s">
        <v>23</v>
      </c>
      <c r="D58" s="33" t="s">
        <v>201</v>
      </c>
      <c r="E58" s="33" t="s">
        <v>132</v>
      </c>
      <c r="F58" s="32" t="s">
        <v>217</v>
      </c>
      <c r="G58" s="32" t="s">
        <v>349</v>
      </c>
      <c r="H58" s="32" t="s">
        <v>213</v>
      </c>
      <c r="I58" s="19" t="str">
        <f t="shared" si="3"/>
        <v>Opinion Dynamics</v>
      </c>
      <c r="J58" s="21" t="s">
        <v>289</v>
      </c>
    </row>
    <row r="59" spans="1:11" s="10" customFormat="1" ht="72.5" x14ac:dyDescent="0.35">
      <c r="A59" s="22" t="s">
        <v>222</v>
      </c>
      <c r="B59" s="33" t="s">
        <v>206</v>
      </c>
      <c r="C59" s="33" t="s">
        <v>23</v>
      </c>
      <c r="D59" s="33" t="s">
        <v>207</v>
      </c>
      <c r="E59" s="33" t="s">
        <v>132</v>
      </c>
      <c r="F59" s="32" t="s">
        <v>217</v>
      </c>
      <c r="G59" s="32" t="s">
        <v>352</v>
      </c>
      <c r="H59" s="32" t="s">
        <v>213</v>
      </c>
      <c r="I59" s="19" t="str">
        <f t="shared" si="3"/>
        <v>Opinion Dynamics</v>
      </c>
      <c r="J59" s="21"/>
    </row>
    <row r="60" spans="1:11" s="10" customFormat="1" ht="29" x14ac:dyDescent="0.35">
      <c r="A60" s="22" t="s">
        <v>222</v>
      </c>
      <c r="B60" s="33" t="s">
        <v>180</v>
      </c>
      <c r="C60" s="33" t="s">
        <v>336</v>
      </c>
      <c r="D60" s="33" t="s">
        <v>181</v>
      </c>
      <c r="E60" s="33" t="s">
        <v>182</v>
      </c>
      <c r="F60" s="32" t="s">
        <v>217</v>
      </c>
      <c r="G60" s="32" t="s">
        <v>352</v>
      </c>
      <c r="H60" s="32" t="s">
        <v>213</v>
      </c>
      <c r="I60" s="19" t="str">
        <f t="shared" si="3"/>
        <v>Peoples Gas and North Shore Gas</v>
      </c>
      <c r="J60" s="21"/>
    </row>
    <row r="61" spans="1:11" s="10" customFormat="1" ht="29" x14ac:dyDescent="0.35">
      <c r="A61" s="22" t="s">
        <v>222</v>
      </c>
      <c r="B61" s="33" t="s">
        <v>81</v>
      </c>
      <c r="C61" s="33" t="s">
        <v>82</v>
      </c>
      <c r="D61" s="33" t="s">
        <v>72</v>
      </c>
      <c r="E61" s="33" t="s">
        <v>73</v>
      </c>
      <c r="F61" s="32" t="s">
        <v>217</v>
      </c>
      <c r="G61" s="32" t="s">
        <v>352</v>
      </c>
      <c r="H61" s="32" t="s">
        <v>213</v>
      </c>
      <c r="I61" s="19" t="str">
        <f t="shared" si="3"/>
        <v>CLEAResult on behalf of ComEd</v>
      </c>
      <c r="J61" s="21" t="s">
        <v>290</v>
      </c>
    </row>
    <row r="62" spans="1:11" s="10" customFormat="1" ht="29" x14ac:dyDescent="0.35">
      <c r="A62" s="22" t="s">
        <v>222</v>
      </c>
      <c r="B62" s="33" t="s">
        <v>165</v>
      </c>
      <c r="C62" s="33" t="s">
        <v>82</v>
      </c>
      <c r="D62" s="33" t="s">
        <v>166</v>
      </c>
      <c r="E62" s="33" t="s">
        <v>39</v>
      </c>
      <c r="F62" s="32" t="s">
        <v>217</v>
      </c>
      <c r="G62" s="32" t="s">
        <v>352</v>
      </c>
      <c r="H62" s="32" t="s">
        <v>213</v>
      </c>
      <c r="I62" s="19" t="str">
        <f t="shared" si="3"/>
        <v>Guidehouse</v>
      </c>
      <c r="J62" s="21" t="s">
        <v>298</v>
      </c>
    </row>
    <row r="63" spans="1:11" s="10" customFormat="1" ht="43.5" x14ac:dyDescent="0.35">
      <c r="A63" s="22" t="s">
        <v>222</v>
      </c>
      <c r="B63" s="33" t="s">
        <v>128</v>
      </c>
      <c r="C63" s="33" t="s">
        <v>129</v>
      </c>
      <c r="D63" s="33" t="s">
        <v>122</v>
      </c>
      <c r="E63" s="33" t="s">
        <v>39</v>
      </c>
      <c r="F63" s="32" t="s">
        <v>217</v>
      </c>
      <c r="G63" s="32" t="s">
        <v>364</v>
      </c>
      <c r="H63" s="32" t="s">
        <v>214</v>
      </c>
      <c r="I63" s="19"/>
      <c r="J63" s="21" t="s">
        <v>291</v>
      </c>
    </row>
    <row r="64" spans="1:11" s="10" customFormat="1" ht="29" x14ac:dyDescent="0.35">
      <c r="A64" s="69" t="s">
        <v>222</v>
      </c>
      <c r="B64" s="65" t="s">
        <v>567</v>
      </c>
      <c r="C64" s="65" t="s">
        <v>568</v>
      </c>
      <c r="D64" s="65" t="s">
        <v>569</v>
      </c>
      <c r="E64" s="65" t="s">
        <v>571</v>
      </c>
      <c r="F64" s="67" t="s">
        <v>217</v>
      </c>
      <c r="G64" s="67" t="s">
        <v>364</v>
      </c>
      <c r="H64" s="67" t="s">
        <v>213</v>
      </c>
      <c r="I64" s="65" t="s">
        <v>577</v>
      </c>
      <c r="J64" s="66"/>
    </row>
    <row r="65" spans="1:10" s="10" customFormat="1" ht="29" x14ac:dyDescent="0.35">
      <c r="A65" s="22" t="s">
        <v>222</v>
      </c>
      <c r="B65" s="33" t="s">
        <v>78</v>
      </c>
      <c r="C65" s="33" t="s">
        <v>79</v>
      </c>
      <c r="D65" s="33" t="s">
        <v>72</v>
      </c>
      <c r="E65" s="33" t="s">
        <v>73</v>
      </c>
      <c r="F65" s="32" t="s">
        <v>217</v>
      </c>
      <c r="G65" s="32" t="s">
        <v>349</v>
      </c>
      <c r="H65" s="32" t="s">
        <v>213</v>
      </c>
      <c r="I65" s="19" t="str">
        <f>E65</f>
        <v>CLEAResult on behalf of ComEd</v>
      </c>
      <c r="J65" s="21" t="s">
        <v>289</v>
      </c>
    </row>
    <row r="66" spans="1:10" s="29" customFormat="1" ht="43.5" x14ac:dyDescent="0.35">
      <c r="A66" s="22" t="s">
        <v>222</v>
      </c>
      <c r="B66" s="33" t="s">
        <v>177</v>
      </c>
      <c r="C66" s="33" t="s">
        <v>79</v>
      </c>
      <c r="D66" s="33" t="s">
        <v>174</v>
      </c>
      <c r="E66" s="33" t="s">
        <v>175</v>
      </c>
      <c r="F66" s="32" t="s">
        <v>217</v>
      </c>
      <c r="G66" s="32" t="s">
        <v>364</v>
      </c>
      <c r="H66" s="32" t="s">
        <v>213</v>
      </c>
      <c r="I66" s="19" t="str">
        <f>E66</f>
        <v>SCS ANALYTICS on behalf of Ameren</v>
      </c>
      <c r="J66" s="21"/>
    </row>
    <row r="67" spans="1:10" s="10" customFormat="1" ht="43.5" x14ac:dyDescent="0.35">
      <c r="A67" s="22" t="s">
        <v>222</v>
      </c>
      <c r="B67" s="33" t="s">
        <v>205</v>
      </c>
      <c r="C67" s="33" t="s">
        <v>79</v>
      </c>
      <c r="D67" s="33" t="s">
        <v>201</v>
      </c>
      <c r="E67" s="33" t="s">
        <v>132</v>
      </c>
      <c r="F67" s="32" t="s">
        <v>217</v>
      </c>
      <c r="G67" s="32" t="s">
        <v>349</v>
      </c>
      <c r="H67" s="32" t="s">
        <v>213</v>
      </c>
      <c r="I67" s="19" t="str">
        <f>E67</f>
        <v>Opinion Dynamics</v>
      </c>
      <c r="J67" s="21" t="s">
        <v>289</v>
      </c>
    </row>
    <row r="68" spans="1:10" s="10" customFormat="1" ht="29" x14ac:dyDescent="0.35">
      <c r="A68" s="22" t="s">
        <v>222</v>
      </c>
      <c r="B68" s="33" t="s">
        <v>126</v>
      </c>
      <c r="C68" s="33" t="s">
        <v>127</v>
      </c>
      <c r="D68" s="33" t="s">
        <v>122</v>
      </c>
      <c r="E68" s="33" t="s">
        <v>39</v>
      </c>
      <c r="F68" s="32" t="s">
        <v>217</v>
      </c>
      <c r="G68" s="32" t="s">
        <v>364</v>
      </c>
      <c r="H68" s="32" t="s">
        <v>214</v>
      </c>
      <c r="I68" s="19"/>
      <c r="J68" s="21" t="s">
        <v>291</v>
      </c>
    </row>
    <row r="69" spans="1:10" s="10" customFormat="1" ht="72.5" x14ac:dyDescent="0.35">
      <c r="A69" s="22" t="s">
        <v>222</v>
      </c>
      <c r="B69" s="33" t="s">
        <v>155</v>
      </c>
      <c r="C69" s="33" t="s">
        <v>25</v>
      </c>
      <c r="D69" s="33" t="s">
        <v>156</v>
      </c>
      <c r="E69" s="33" t="s">
        <v>157</v>
      </c>
      <c r="F69" s="67" t="s">
        <v>217</v>
      </c>
      <c r="G69" s="32" t="s">
        <v>372</v>
      </c>
      <c r="H69" s="32"/>
      <c r="I69" s="19"/>
      <c r="J69" s="66" t="s">
        <v>562</v>
      </c>
    </row>
    <row r="70" spans="1:10" s="10" customFormat="1" ht="29" x14ac:dyDescent="0.35">
      <c r="A70" s="22" t="s">
        <v>222</v>
      </c>
      <c r="B70" s="33" t="s">
        <v>37</v>
      </c>
      <c r="C70" s="33" t="s">
        <v>40</v>
      </c>
      <c r="D70" s="33" t="s">
        <v>38</v>
      </c>
      <c r="E70" s="33" t="s">
        <v>39</v>
      </c>
      <c r="F70" s="32" t="s">
        <v>217</v>
      </c>
      <c r="G70" s="32" t="s">
        <v>352</v>
      </c>
      <c r="H70" s="32" t="s">
        <v>213</v>
      </c>
      <c r="I70" s="19" t="str">
        <f>E70</f>
        <v>Guidehouse</v>
      </c>
      <c r="J70" s="21" t="s">
        <v>225</v>
      </c>
    </row>
    <row r="71" spans="1:10" s="10" customFormat="1" ht="29" x14ac:dyDescent="0.35">
      <c r="A71" s="22" t="s">
        <v>222</v>
      </c>
      <c r="B71" s="33" t="s">
        <v>41</v>
      </c>
      <c r="C71" s="33" t="s">
        <v>40</v>
      </c>
      <c r="D71" s="33" t="s">
        <v>38</v>
      </c>
      <c r="E71" s="33" t="s">
        <v>39</v>
      </c>
      <c r="F71" s="32" t="s">
        <v>217</v>
      </c>
      <c r="G71" s="32" t="s">
        <v>352</v>
      </c>
      <c r="H71" s="32" t="s">
        <v>213</v>
      </c>
      <c r="I71" s="19" t="str">
        <f>E71</f>
        <v>Guidehouse</v>
      </c>
      <c r="J71" s="21" t="s">
        <v>225</v>
      </c>
    </row>
    <row r="72" spans="1:10" s="29" customFormat="1" ht="29" x14ac:dyDescent="0.35">
      <c r="A72" s="22" t="s">
        <v>222</v>
      </c>
      <c r="B72" s="33" t="s">
        <v>123</v>
      </c>
      <c r="C72" s="33" t="s">
        <v>40</v>
      </c>
      <c r="D72" s="33" t="s">
        <v>122</v>
      </c>
      <c r="E72" s="33" t="s">
        <v>39</v>
      </c>
      <c r="F72" s="32" t="s">
        <v>217</v>
      </c>
      <c r="G72" s="32" t="s">
        <v>352</v>
      </c>
      <c r="H72" s="32" t="s">
        <v>213</v>
      </c>
      <c r="I72" s="19" t="str">
        <f>E72</f>
        <v>Guidehouse</v>
      </c>
      <c r="J72" s="21"/>
    </row>
    <row r="73" spans="1:10" s="10" customFormat="1" ht="29" x14ac:dyDescent="0.35">
      <c r="A73" s="22" t="s">
        <v>222</v>
      </c>
      <c r="B73" s="33" t="s">
        <v>143</v>
      </c>
      <c r="C73" s="33" t="s">
        <v>329</v>
      </c>
      <c r="D73" s="33" t="s">
        <v>144</v>
      </c>
      <c r="E73" s="33" t="s">
        <v>145</v>
      </c>
      <c r="F73" s="32" t="s">
        <v>220</v>
      </c>
      <c r="G73" s="32" t="s">
        <v>348</v>
      </c>
      <c r="H73" s="32" t="s">
        <v>213</v>
      </c>
      <c r="I73" s="19" t="s">
        <v>555</v>
      </c>
      <c r="J73" s="66" t="s">
        <v>560</v>
      </c>
    </row>
    <row r="74" spans="1:10" s="10" customFormat="1" ht="32.25" customHeight="1" x14ac:dyDescent="0.35">
      <c r="A74" s="22" t="s">
        <v>222</v>
      </c>
      <c r="B74" s="33" t="s">
        <v>116</v>
      </c>
      <c r="C74" s="33" t="s">
        <v>119</v>
      </c>
      <c r="D74" s="33" t="s">
        <v>117</v>
      </c>
      <c r="E74" s="33" t="s">
        <v>118</v>
      </c>
      <c r="F74" s="32" t="s">
        <v>220</v>
      </c>
      <c r="G74" s="32" t="s">
        <v>359</v>
      </c>
      <c r="H74" s="32" t="s">
        <v>213</v>
      </c>
      <c r="I74" s="19" t="str">
        <f>E74</f>
        <v>Frontier Energy</v>
      </c>
      <c r="J74" s="21" t="s">
        <v>292</v>
      </c>
    </row>
    <row r="75" spans="1:10" s="10" customFormat="1" ht="29" x14ac:dyDescent="0.35">
      <c r="A75" s="22" t="s">
        <v>222</v>
      </c>
      <c r="B75" s="33" t="s">
        <v>172</v>
      </c>
      <c r="C75" s="33" t="s">
        <v>334</v>
      </c>
      <c r="D75" s="33" t="s">
        <v>168</v>
      </c>
      <c r="E75" s="33" t="s">
        <v>169</v>
      </c>
      <c r="F75" s="67" t="s">
        <v>220</v>
      </c>
      <c r="G75" s="32" t="s">
        <v>348</v>
      </c>
      <c r="H75" s="32" t="s">
        <v>213</v>
      </c>
      <c r="I75" s="19" t="s">
        <v>553</v>
      </c>
      <c r="J75" s="66" t="s">
        <v>561</v>
      </c>
    </row>
    <row r="76" spans="1:10" s="10" customFormat="1" ht="29" x14ac:dyDescent="0.35">
      <c r="A76" s="22" t="s">
        <v>222</v>
      </c>
      <c r="B76" s="33" t="s">
        <v>149</v>
      </c>
      <c r="C76" s="33" t="s">
        <v>322</v>
      </c>
      <c r="D76" s="33" t="s">
        <v>146</v>
      </c>
      <c r="E76" s="33" t="s">
        <v>147</v>
      </c>
      <c r="F76" s="32" t="s">
        <v>220</v>
      </c>
      <c r="G76" s="32" t="s">
        <v>360</v>
      </c>
      <c r="H76" s="32" t="s">
        <v>213</v>
      </c>
      <c r="I76" s="19" t="str">
        <f>E76</f>
        <v>EcoMetric</v>
      </c>
      <c r="J76" s="21" t="s">
        <v>295</v>
      </c>
    </row>
    <row r="77" spans="1:10" s="10" customFormat="1" ht="93" customHeight="1" x14ac:dyDescent="0.35">
      <c r="A77" s="22" t="s">
        <v>222</v>
      </c>
      <c r="B77" s="33" t="s">
        <v>59</v>
      </c>
      <c r="C77" s="33" t="s">
        <v>321</v>
      </c>
      <c r="D77" s="33" t="s">
        <v>54</v>
      </c>
      <c r="E77" s="33" t="s">
        <v>55</v>
      </c>
      <c r="F77" s="67" t="s">
        <v>220</v>
      </c>
      <c r="G77" s="32" t="s">
        <v>347</v>
      </c>
      <c r="H77" s="32" t="s">
        <v>213</v>
      </c>
      <c r="I77" s="65" t="s">
        <v>558</v>
      </c>
      <c r="J77" s="66" t="s">
        <v>581</v>
      </c>
    </row>
    <row r="78" spans="1:10" s="29" customFormat="1" ht="29" x14ac:dyDescent="0.35">
      <c r="A78" s="23" t="s">
        <v>222</v>
      </c>
      <c r="B78" s="27" t="s">
        <v>105</v>
      </c>
      <c r="C78" s="27" t="s">
        <v>326</v>
      </c>
      <c r="D78" s="27" t="s">
        <v>106</v>
      </c>
      <c r="E78" s="27" t="s">
        <v>107</v>
      </c>
      <c r="F78" s="67" t="s">
        <v>223</v>
      </c>
      <c r="G78" s="26" t="s">
        <v>347</v>
      </c>
      <c r="H78" s="26" t="s">
        <v>213</v>
      </c>
      <c r="I78" s="27" t="s">
        <v>313</v>
      </c>
      <c r="J78" s="66" t="s">
        <v>557</v>
      </c>
    </row>
    <row r="79" spans="1:10" s="29" customFormat="1" ht="43.5" x14ac:dyDescent="0.35">
      <c r="A79" s="23" t="s">
        <v>222</v>
      </c>
      <c r="B79" s="27" t="s">
        <v>3</v>
      </c>
      <c r="C79" s="27" t="s">
        <v>316</v>
      </c>
      <c r="D79" s="27" t="s">
        <v>4</v>
      </c>
      <c r="E79" s="27" t="s">
        <v>5</v>
      </c>
      <c r="F79" s="67" t="s">
        <v>223</v>
      </c>
      <c r="G79" s="26" t="s">
        <v>347</v>
      </c>
      <c r="H79" s="26" t="s">
        <v>213</v>
      </c>
      <c r="I79" s="27" t="s">
        <v>311</v>
      </c>
      <c r="J79" s="66" t="s">
        <v>554</v>
      </c>
    </row>
    <row r="80" spans="1:10" s="29" customFormat="1" ht="43.5" x14ac:dyDescent="0.35">
      <c r="A80" s="23" t="s">
        <v>222</v>
      </c>
      <c r="B80" s="27" t="s">
        <v>6</v>
      </c>
      <c r="C80" s="27" t="s">
        <v>317</v>
      </c>
      <c r="D80" s="27" t="s">
        <v>4</v>
      </c>
      <c r="E80" s="27" t="s">
        <v>7</v>
      </c>
      <c r="F80" s="67" t="s">
        <v>223</v>
      </c>
      <c r="G80" s="26" t="s">
        <v>347</v>
      </c>
      <c r="H80" s="26" t="s">
        <v>213</v>
      </c>
      <c r="I80" s="27" t="s">
        <v>311</v>
      </c>
      <c r="J80" s="66" t="s">
        <v>554</v>
      </c>
    </row>
    <row r="81" spans="1:11" s="29" customFormat="1" ht="44" thickBot="1" x14ac:dyDescent="0.4">
      <c r="A81" s="74" t="s">
        <v>222</v>
      </c>
      <c r="B81" s="25" t="s">
        <v>162</v>
      </c>
      <c r="C81" s="25" t="s">
        <v>164</v>
      </c>
      <c r="D81" s="25" t="s">
        <v>163</v>
      </c>
      <c r="E81" s="25" t="s">
        <v>39</v>
      </c>
      <c r="F81" s="24" t="s">
        <v>223</v>
      </c>
      <c r="G81" s="24" t="s">
        <v>551</v>
      </c>
      <c r="H81" s="24"/>
      <c r="I81" s="25"/>
      <c r="J81" s="68" t="s">
        <v>582</v>
      </c>
    </row>
    <row r="82" spans="1:11" s="29" customFormat="1" ht="29" x14ac:dyDescent="0.35">
      <c r="A82" s="75" t="s">
        <v>312</v>
      </c>
      <c r="B82" s="71" t="s">
        <v>65</v>
      </c>
      <c r="C82" s="71" t="s">
        <v>322</v>
      </c>
      <c r="D82" s="71" t="s">
        <v>66</v>
      </c>
      <c r="E82" s="71" t="s">
        <v>67</v>
      </c>
      <c r="F82" s="76" t="s">
        <v>212</v>
      </c>
      <c r="G82" s="72" t="s">
        <v>369</v>
      </c>
      <c r="H82" s="72" t="s">
        <v>213</v>
      </c>
      <c r="I82" s="73" t="str">
        <f>E82</f>
        <v>ComEd</v>
      </c>
      <c r="J82" s="79" t="s">
        <v>583</v>
      </c>
    </row>
    <row r="83" spans="1:11" s="29" customFormat="1" ht="29" x14ac:dyDescent="0.35">
      <c r="A83" s="69" t="s">
        <v>312</v>
      </c>
      <c r="B83" s="65" t="s">
        <v>573</v>
      </c>
      <c r="C83" s="65" t="s">
        <v>574</v>
      </c>
      <c r="D83" s="65" t="s">
        <v>569</v>
      </c>
      <c r="E83" s="65" t="s">
        <v>571</v>
      </c>
      <c r="F83" s="67" t="s">
        <v>212</v>
      </c>
      <c r="G83" s="67" t="s">
        <v>575</v>
      </c>
      <c r="H83" s="67" t="s">
        <v>213</v>
      </c>
      <c r="I83" s="65" t="s">
        <v>577</v>
      </c>
      <c r="J83" s="66"/>
      <c r="K83" s="29" t="s">
        <v>524</v>
      </c>
    </row>
    <row r="84" spans="1:11" s="29" customFormat="1" ht="29" x14ac:dyDescent="0.35">
      <c r="A84" s="70" t="s">
        <v>312</v>
      </c>
      <c r="B84" s="33" t="s">
        <v>61</v>
      </c>
      <c r="C84" s="33" t="s">
        <v>60</v>
      </c>
      <c r="D84" s="33" t="s">
        <v>54</v>
      </c>
      <c r="E84" s="33" t="s">
        <v>55</v>
      </c>
      <c r="F84" s="32" t="s">
        <v>217</v>
      </c>
      <c r="G84" s="32"/>
      <c r="H84" s="32" t="s">
        <v>213</v>
      </c>
      <c r="I84" s="19" t="str">
        <f t="shared" ref="I84:I109" si="4">E84</f>
        <v>Franklin Energy</v>
      </c>
      <c r="J84" s="21"/>
      <c r="K84" s="29" t="s">
        <v>524</v>
      </c>
    </row>
    <row r="85" spans="1:11" s="29" customFormat="1" ht="29" x14ac:dyDescent="0.35">
      <c r="A85" s="70" t="s">
        <v>312</v>
      </c>
      <c r="B85" s="33" t="s">
        <v>62</v>
      </c>
      <c r="C85" s="33" t="s">
        <v>60</v>
      </c>
      <c r="D85" s="33" t="s">
        <v>54</v>
      </c>
      <c r="E85" s="33" t="s">
        <v>55</v>
      </c>
      <c r="F85" s="32" t="s">
        <v>217</v>
      </c>
      <c r="G85" s="32"/>
      <c r="H85" s="32" t="s">
        <v>213</v>
      </c>
      <c r="I85" s="19" t="str">
        <f t="shared" si="4"/>
        <v>Franklin Energy</v>
      </c>
      <c r="J85" s="21"/>
    </row>
    <row r="86" spans="1:11" s="29" customFormat="1" ht="29" x14ac:dyDescent="0.35">
      <c r="A86" s="70" t="s">
        <v>312</v>
      </c>
      <c r="B86" s="33" t="s">
        <v>100</v>
      </c>
      <c r="C86" s="33" t="s">
        <v>60</v>
      </c>
      <c r="D86" s="33" t="s">
        <v>101</v>
      </c>
      <c r="E86" s="33" t="s">
        <v>14</v>
      </c>
      <c r="F86" s="32" t="s">
        <v>217</v>
      </c>
      <c r="G86" s="32"/>
      <c r="H86" s="32" t="s">
        <v>213</v>
      </c>
      <c r="I86" s="19" t="str">
        <f t="shared" si="4"/>
        <v>Slipstream</v>
      </c>
      <c r="J86" s="21"/>
    </row>
    <row r="87" spans="1:11" s="29" customFormat="1" ht="29" x14ac:dyDescent="0.35">
      <c r="A87" s="70" t="s">
        <v>312</v>
      </c>
      <c r="B87" s="33" t="s">
        <v>108</v>
      </c>
      <c r="C87" s="33" t="s">
        <v>60</v>
      </c>
      <c r="D87" s="33" t="s">
        <v>109</v>
      </c>
      <c r="E87" s="33" t="s">
        <v>110</v>
      </c>
      <c r="F87" s="32" t="s">
        <v>217</v>
      </c>
      <c r="G87" s="32"/>
      <c r="H87" s="32" t="s">
        <v>213</v>
      </c>
      <c r="I87" s="19" t="str">
        <f t="shared" si="4"/>
        <v>Cami Energy on behalf of Ameren</v>
      </c>
      <c r="J87" s="21"/>
    </row>
    <row r="88" spans="1:11" s="29" customFormat="1" ht="43.5" x14ac:dyDescent="0.35">
      <c r="A88" s="70" t="s">
        <v>312</v>
      </c>
      <c r="B88" s="33" t="s">
        <v>187</v>
      </c>
      <c r="C88" s="33" t="s">
        <v>60</v>
      </c>
      <c r="D88" s="33" t="s">
        <v>184</v>
      </c>
      <c r="E88" s="33" t="s">
        <v>188</v>
      </c>
      <c r="F88" s="32" t="s">
        <v>217</v>
      </c>
      <c r="G88" s="32"/>
      <c r="H88" s="32" t="s">
        <v>213</v>
      </c>
      <c r="I88" s="19" t="str">
        <f t="shared" si="4"/>
        <v>GDS Associates (on behalf of Ameren)</v>
      </c>
      <c r="J88" s="21"/>
    </row>
    <row r="89" spans="1:11" s="29" customFormat="1" ht="43.5" x14ac:dyDescent="0.35">
      <c r="A89" s="70" t="s">
        <v>312</v>
      </c>
      <c r="B89" s="33" t="s">
        <v>64</v>
      </c>
      <c r="C89" s="33" t="s">
        <v>60</v>
      </c>
      <c r="D89" s="33" t="s">
        <v>54</v>
      </c>
      <c r="E89" s="33" t="s">
        <v>55</v>
      </c>
      <c r="F89" s="67" t="s">
        <v>217</v>
      </c>
      <c r="G89" s="32" t="s">
        <v>371</v>
      </c>
      <c r="H89" s="67" t="s">
        <v>213</v>
      </c>
      <c r="I89" s="65" t="str">
        <f t="shared" si="4"/>
        <v>Franklin Energy</v>
      </c>
      <c r="J89" s="66" t="s">
        <v>563</v>
      </c>
    </row>
    <row r="90" spans="1:11" s="29" customFormat="1" ht="18.5" x14ac:dyDescent="0.35">
      <c r="A90" s="70" t="s">
        <v>312</v>
      </c>
      <c r="B90" s="33" t="s">
        <v>26</v>
      </c>
      <c r="C90" s="33" t="s">
        <v>8</v>
      </c>
      <c r="D90" s="33" t="s">
        <v>16</v>
      </c>
      <c r="E90" s="33" t="s">
        <v>20</v>
      </c>
      <c r="F90" s="32" t="s">
        <v>217</v>
      </c>
      <c r="G90" s="32"/>
      <c r="H90" s="32" t="s">
        <v>213</v>
      </c>
      <c r="I90" s="19" t="str">
        <f t="shared" si="4"/>
        <v>Leidos</v>
      </c>
      <c r="J90" s="21"/>
    </row>
    <row r="91" spans="1:11" s="29" customFormat="1" ht="18.5" x14ac:dyDescent="0.35">
      <c r="A91" s="70" t="s">
        <v>312</v>
      </c>
      <c r="B91" s="33" t="s">
        <v>27</v>
      </c>
      <c r="C91" s="33" t="s">
        <v>8</v>
      </c>
      <c r="D91" s="33" t="s">
        <v>16</v>
      </c>
      <c r="E91" s="33" t="s">
        <v>20</v>
      </c>
      <c r="F91" s="32" t="s">
        <v>217</v>
      </c>
      <c r="G91" s="32"/>
      <c r="H91" s="32" t="s">
        <v>213</v>
      </c>
      <c r="I91" s="19" t="str">
        <f t="shared" si="4"/>
        <v>Leidos</v>
      </c>
      <c r="J91" s="21"/>
    </row>
    <row r="92" spans="1:11" s="29" customFormat="1" ht="18.5" x14ac:dyDescent="0.35">
      <c r="A92" s="70" t="s">
        <v>312</v>
      </c>
      <c r="B92" s="33" t="s">
        <v>28</v>
      </c>
      <c r="C92" s="33" t="s">
        <v>8</v>
      </c>
      <c r="D92" s="33" t="s">
        <v>16</v>
      </c>
      <c r="E92" s="33" t="s">
        <v>20</v>
      </c>
      <c r="F92" s="32" t="s">
        <v>217</v>
      </c>
      <c r="G92" s="32"/>
      <c r="H92" s="32" t="s">
        <v>213</v>
      </c>
      <c r="I92" s="19" t="str">
        <f t="shared" si="4"/>
        <v>Leidos</v>
      </c>
      <c r="J92" s="21"/>
    </row>
    <row r="93" spans="1:11" s="29" customFormat="1" ht="18.5" x14ac:dyDescent="0.35">
      <c r="A93" s="70" t="s">
        <v>312</v>
      </c>
      <c r="B93" s="33" t="s">
        <v>29</v>
      </c>
      <c r="C93" s="33" t="s">
        <v>8</v>
      </c>
      <c r="D93" s="33" t="s">
        <v>16</v>
      </c>
      <c r="E93" s="33" t="s">
        <v>20</v>
      </c>
      <c r="F93" s="32" t="s">
        <v>217</v>
      </c>
      <c r="G93" s="32"/>
      <c r="H93" s="32" t="s">
        <v>213</v>
      </c>
      <c r="I93" s="19" t="str">
        <f t="shared" si="4"/>
        <v>Leidos</v>
      </c>
      <c r="J93" s="21"/>
    </row>
    <row r="94" spans="1:11" s="29" customFormat="1" ht="43.5" x14ac:dyDescent="0.35">
      <c r="A94" s="70" t="s">
        <v>312</v>
      </c>
      <c r="B94" s="33" t="s">
        <v>31</v>
      </c>
      <c r="C94" s="33" t="s">
        <v>8</v>
      </c>
      <c r="D94" s="33" t="s">
        <v>16</v>
      </c>
      <c r="E94" s="33" t="s">
        <v>20</v>
      </c>
      <c r="F94" s="67" t="s">
        <v>217</v>
      </c>
      <c r="G94" s="32" t="s">
        <v>224</v>
      </c>
      <c r="H94" s="67" t="s">
        <v>213</v>
      </c>
      <c r="I94" s="65" t="str">
        <f t="shared" si="4"/>
        <v>Leidos</v>
      </c>
      <c r="J94" s="66" t="s">
        <v>564</v>
      </c>
    </row>
    <row r="95" spans="1:11" s="29" customFormat="1" ht="29" x14ac:dyDescent="0.35">
      <c r="A95" s="70" t="s">
        <v>312</v>
      </c>
      <c r="B95" s="33" t="s">
        <v>97</v>
      </c>
      <c r="C95" s="33" t="s">
        <v>34</v>
      </c>
      <c r="D95" s="33" t="s">
        <v>72</v>
      </c>
      <c r="E95" s="33" t="s">
        <v>73</v>
      </c>
      <c r="F95" s="32" t="s">
        <v>217</v>
      </c>
      <c r="G95" s="32"/>
      <c r="H95" s="32" t="s">
        <v>213</v>
      </c>
      <c r="I95" s="19" t="str">
        <f t="shared" si="4"/>
        <v>CLEAResult on behalf of ComEd</v>
      </c>
      <c r="J95" s="21"/>
    </row>
    <row r="96" spans="1:11" s="29" customFormat="1" ht="29" x14ac:dyDescent="0.35">
      <c r="A96" s="70" t="s">
        <v>312</v>
      </c>
      <c r="B96" s="33" t="s">
        <v>196</v>
      </c>
      <c r="C96" s="33" t="s">
        <v>34</v>
      </c>
      <c r="D96" s="33" t="s">
        <v>195</v>
      </c>
      <c r="E96" s="33" t="s">
        <v>132</v>
      </c>
      <c r="F96" s="32" t="s">
        <v>217</v>
      </c>
      <c r="G96" s="32"/>
      <c r="H96" s="32" t="s">
        <v>213</v>
      </c>
      <c r="I96" s="19" t="str">
        <f t="shared" si="4"/>
        <v>Opinion Dynamics</v>
      </c>
      <c r="J96" s="21"/>
    </row>
    <row r="97" spans="1:10" s="29" customFormat="1" ht="43.5" x14ac:dyDescent="0.35">
      <c r="A97" s="70" t="s">
        <v>312</v>
      </c>
      <c r="B97" s="33" t="s">
        <v>158</v>
      </c>
      <c r="C97" s="33" t="s">
        <v>34</v>
      </c>
      <c r="D97" s="33" t="s">
        <v>156</v>
      </c>
      <c r="E97" s="33" t="s">
        <v>157</v>
      </c>
      <c r="F97" s="67" t="s">
        <v>217</v>
      </c>
      <c r="G97" s="32" t="s">
        <v>367</v>
      </c>
      <c r="H97" s="32" t="s">
        <v>213</v>
      </c>
      <c r="I97" s="19" t="str">
        <f t="shared" si="4"/>
        <v>Nicor/GTI</v>
      </c>
      <c r="J97" s="66" t="s">
        <v>584</v>
      </c>
    </row>
    <row r="98" spans="1:10" s="29" customFormat="1" ht="29" x14ac:dyDescent="0.35">
      <c r="A98" s="70" t="s">
        <v>312</v>
      </c>
      <c r="B98" s="33" t="s">
        <v>32</v>
      </c>
      <c r="C98" s="33" t="s">
        <v>319</v>
      </c>
      <c r="D98" s="33" t="s">
        <v>16</v>
      </c>
      <c r="E98" s="33" t="s">
        <v>33</v>
      </c>
      <c r="F98" s="32" t="s">
        <v>217</v>
      </c>
      <c r="G98" s="32"/>
      <c r="H98" s="32" t="s">
        <v>213</v>
      </c>
      <c r="I98" s="19" t="str">
        <f t="shared" si="4"/>
        <v>Leidos on behalf of Ameren</v>
      </c>
      <c r="J98" s="21"/>
    </row>
    <row r="99" spans="1:10" s="29" customFormat="1" ht="29" x14ac:dyDescent="0.35">
      <c r="A99" s="70" t="s">
        <v>312</v>
      </c>
      <c r="B99" s="33" t="s">
        <v>98</v>
      </c>
      <c r="C99" s="33" t="s">
        <v>99</v>
      </c>
      <c r="D99" s="33" t="s">
        <v>72</v>
      </c>
      <c r="E99" s="33" t="s">
        <v>73</v>
      </c>
      <c r="F99" s="32" t="s">
        <v>217</v>
      </c>
      <c r="G99" s="32"/>
      <c r="H99" s="32" t="s">
        <v>213</v>
      </c>
      <c r="I99" s="19" t="str">
        <f t="shared" si="4"/>
        <v>CLEAResult on behalf of ComEd</v>
      </c>
      <c r="J99" s="21"/>
    </row>
    <row r="100" spans="1:10" s="29" customFormat="1" ht="29" x14ac:dyDescent="0.35">
      <c r="A100" s="70" t="s">
        <v>312</v>
      </c>
      <c r="B100" s="33" t="s">
        <v>24</v>
      </c>
      <c r="C100" s="33" t="s">
        <v>25</v>
      </c>
      <c r="D100" s="33" t="s">
        <v>16</v>
      </c>
      <c r="E100" s="33" t="s">
        <v>17</v>
      </c>
      <c r="F100" s="32" t="s">
        <v>217</v>
      </c>
      <c r="G100" s="32" t="s">
        <v>368</v>
      </c>
      <c r="H100" s="32" t="s">
        <v>213</v>
      </c>
      <c r="I100" s="19" t="str">
        <f t="shared" si="4"/>
        <v>Leidos on behalf of Ameren Illinois</v>
      </c>
      <c r="J100" s="21" t="s">
        <v>221</v>
      </c>
    </row>
    <row r="101" spans="1:10" s="29" customFormat="1" ht="29" x14ac:dyDescent="0.35">
      <c r="A101" s="70" t="s">
        <v>312</v>
      </c>
      <c r="B101" s="33" t="s">
        <v>96</v>
      </c>
      <c r="C101" s="33" t="s">
        <v>325</v>
      </c>
      <c r="D101" s="33" t="s">
        <v>72</v>
      </c>
      <c r="E101" s="33" t="s">
        <v>73</v>
      </c>
      <c r="F101" s="32" t="s">
        <v>217</v>
      </c>
      <c r="G101" s="32"/>
      <c r="H101" s="32" t="s">
        <v>213</v>
      </c>
      <c r="I101" s="19" t="str">
        <f t="shared" si="4"/>
        <v>CLEAResult on behalf of ComEd</v>
      </c>
      <c r="J101" s="21"/>
    </row>
    <row r="102" spans="1:10" s="29" customFormat="1" ht="29" x14ac:dyDescent="0.35">
      <c r="A102" s="70" t="s">
        <v>312</v>
      </c>
      <c r="B102" s="33" t="s">
        <v>120</v>
      </c>
      <c r="C102" s="33" t="s">
        <v>121</v>
      </c>
      <c r="D102" s="33" t="s">
        <v>117</v>
      </c>
      <c r="E102" s="33" t="s">
        <v>118</v>
      </c>
      <c r="F102" s="32" t="s">
        <v>220</v>
      </c>
      <c r="G102" s="32" t="s">
        <v>367</v>
      </c>
      <c r="H102" s="32" t="s">
        <v>213</v>
      </c>
      <c r="I102" s="19" t="str">
        <f t="shared" si="4"/>
        <v>Frontier Energy</v>
      </c>
      <c r="J102" s="21"/>
    </row>
    <row r="103" spans="1:10" s="29" customFormat="1" ht="43.5" x14ac:dyDescent="0.35">
      <c r="A103" s="70" t="s">
        <v>312</v>
      </c>
      <c r="B103" s="33" t="s">
        <v>159</v>
      </c>
      <c r="C103" s="33" t="s">
        <v>121</v>
      </c>
      <c r="D103" s="33" t="s">
        <v>160</v>
      </c>
      <c r="E103" s="33" t="s">
        <v>161</v>
      </c>
      <c r="F103" s="32" t="s">
        <v>220</v>
      </c>
      <c r="G103" s="32" t="s">
        <v>367</v>
      </c>
      <c r="H103" s="32" t="s">
        <v>213</v>
      </c>
      <c r="I103" s="19" t="str">
        <f t="shared" si="4"/>
        <v>Nicor/Frontier Energy</v>
      </c>
      <c r="J103" s="21" t="s">
        <v>293</v>
      </c>
    </row>
    <row r="104" spans="1:10" s="29" customFormat="1" ht="29" x14ac:dyDescent="0.35">
      <c r="A104" s="70" t="s">
        <v>312</v>
      </c>
      <c r="B104" s="33" t="s">
        <v>63</v>
      </c>
      <c r="C104" s="33" t="s">
        <v>60</v>
      </c>
      <c r="D104" s="33" t="s">
        <v>54</v>
      </c>
      <c r="E104" s="33" t="s">
        <v>55</v>
      </c>
      <c r="F104" s="32" t="s">
        <v>220</v>
      </c>
      <c r="G104" s="32" t="s">
        <v>367</v>
      </c>
      <c r="H104" s="32" t="s">
        <v>213</v>
      </c>
      <c r="I104" s="19" t="str">
        <f t="shared" si="4"/>
        <v>Franklin Energy</v>
      </c>
      <c r="J104" s="21"/>
    </row>
    <row r="105" spans="1:10" s="29" customFormat="1" ht="18.5" x14ac:dyDescent="0.35">
      <c r="A105" s="70" t="s">
        <v>312</v>
      </c>
      <c r="B105" s="33" t="s">
        <v>30</v>
      </c>
      <c r="C105" s="33" t="s">
        <v>8</v>
      </c>
      <c r="D105" s="33" t="s">
        <v>16</v>
      </c>
      <c r="E105" s="33" t="s">
        <v>20</v>
      </c>
      <c r="F105" s="32" t="s">
        <v>220</v>
      </c>
      <c r="G105" s="32" t="s">
        <v>367</v>
      </c>
      <c r="H105" s="32" t="s">
        <v>213</v>
      </c>
      <c r="I105" s="19" t="str">
        <f t="shared" si="4"/>
        <v>Leidos</v>
      </c>
      <c r="J105" s="21"/>
    </row>
    <row r="106" spans="1:10" s="29" customFormat="1" ht="29" x14ac:dyDescent="0.35">
      <c r="A106" s="70" t="s">
        <v>312</v>
      </c>
      <c r="B106" s="33" t="s">
        <v>35</v>
      </c>
      <c r="C106" s="33" t="s">
        <v>319</v>
      </c>
      <c r="D106" s="33" t="s">
        <v>16</v>
      </c>
      <c r="E106" s="33" t="s">
        <v>33</v>
      </c>
      <c r="F106" s="32" t="s">
        <v>220</v>
      </c>
      <c r="G106" s="32" t="s">
        <v>367</v>
      </c>
      <c r="H106" s="32" t="s">
        <v>213</v>
      </c>
      <c r="I106" s="19" t="str">
        <f t="shared" si="4"/>
        <v>Leidos on behalf of Ameren</v>
      </c>
      <c r="J106" s="21"/>
    </row>
    <row r="107" spans="1:10" s="29" customFormat="1" ht="29" x14ac:dyDescent="0.35">
      <c r="A107" s="70" t="s">
        <v>312</v>
      </c>
      <c r="B107" s="33" t="s">
        <v>36</v>
      </c>
      <c r="C107" s="33" t="s">
        <v>319</v>
      </c>
      <c r="D107" s="33" t="s">
        <v>16</v>
      </c>
      <c r="E107" s="33" t="s">
        <v>33</v>
      </c>
      <c r="F107" s="32" t="s">
        <v>220</v>
      </c>
      <c r="G107" s="32" t="s">
        <v>367</v>
      </c>
      <c r="H107" s="32" t="s">
        <v>213</v>
      </c>
      <c r="I107" s="19" t="str">
        <f t="shared" si="4"/>
        <v>Leidos on behalf of Ameren</v>
      </c>
      <c r="J107" s="21"/>
    </row>
    <row r="108" spans="1:10" s="29" customFormat="1" ht="29" x14ac:dyDescent="0.35">
      <c r="A108" s="70" t="s">
        <v>312</v>
      </c>
      <c r="B108" s="33" t="s">
        <v>50</v>
      </c>
      <c r="C108" s="33" t="s">
        <v>319</v>
      </c>
      <c r="D108" s="33" t="s">
        <v>51</v>
      </c>
      <c r="E108" s="33" t="s">
        <v>49</v>
      </c>
      <c r="F108" s="32" t="s">
        <v>220</v>
      </c>
      <c r="G108" s="32" t="s">
        <v>367</v>
      </c>
      <c r="H108" s="32" t="s">
        <v>213</v>
      </c>
      <c r="I108" s="19" t="str">
        <f t="shared" si="4"/>
        <v>ICF</v>
      </c>
      <c r="J108" s="21"/>
    </row>
    <row r="109" spans="1:10" s="29" customFormat="1" ht="29" x14ac:dyDescent="0.35">
      <c r="A109" s="70" t="s">
        <v>312</v>
      </c>
      <c r="B109" s="33" t="s">
        <v>52</v>
      </c>
      <c r="C109" s="33" t="s">
        <v>25</v>
      </c>
      <c r="D109" s="33" t="s">
        <v>51</v>
      </c>
      <c r="E109" s="33" t="s">
        <v>49</v>
      </c>
      <c r="F109" s="32" t="s">
        <v>220</v>
      </c>
      <c r="G109" s="32" t="s">
        <v>367</v>
      </c>
      <c r="H109" s="32" t="s">
        <v>213</v>
      </c>
      <c r="I109" s="19" t="str">
        <f t="shared" si="4"/>
        <v>ICF</v>
      </c>
      <c r="J109" s="21"/>
    </row>
    <row r="110" spans="1:10" s="29" customFormat="1" ht="43.5" x14ac:dyDescent="0.35">
      <c r="A110" s="23" t="s">
        <v>312</v>
      </c>
      <c r="B110" s="27" t="s">
        <v>68</v>
      </c>
      <c r="C110" s="27" t="s">
        <v>60</v>
      </c>
      <c r="D110" s="27" t="s">
        <v>66</v>
      </c>
      <c r="E110" s="27" t="s">
        <v>67</v>
      </c>
      <c r="F110" s="26" t="s">
        <v>223</v>
      </c>
      <c r="G110" s="26" t="s">
        <v>283</v>
      </c>
      <c r="H110" s="26"/>
      <c r="I110" s="27"/>
      <c r="J110" s="66" t="s">
        <v>585</v>
      </c>
    </row>
    <row r="111" spans="1:10" s="29" customFormat="1" ht="73" thickBot="1" x14ac:dyDescent="0.4">
      <c r="A111" s="74" t="s">
        <v>312</v>
      </c>
      <c r="B111" s="25" t="s">
        <v>137</v>
      </c>
      <c r="C111" s="25" t="s">
        <v>140</v>
      </c>
      <c r="D111" s="25" t="s">
        <v>138</v>
      </c>
      <c r="E111" s="25" t="s">
        <v>139</v>
      </c>
      <c r="F111" s="24" t="s">
        <v>223</v>
      </c>
      <c r="G111" s="24" t="s">
        <v>294</v>
      </c>
      <c r="H111" s="24"/>
      <c r="I111" s="25"/>
      <c r="J111" s="68" t="s">
        <v>565</v>
      </c>
    </row>
    <row r="115" spans="4:7" x14ac:dyDescent="0.35">
      <c r="E115" t="s">
        <v>373</v>
      </c>
      <c r="F115" t="s">
        <v>374</v>
      </c>
      <c r="G115" t="s">
        <v>375</v>
      </c>
    </row>
    <row r="116" spans="4:7" x14ac:dyDescent="0.35">
      <c r="D116" t="s">
        <v>222</v>
      </c>
      <c r="E116">
        <f>COUNTIF(A5:A111,D116)</f>
        <v>77</v>
      </c>
      <c r="F116">
        <f>COUNTIF(F5:F81,F115)</f>
        <v>4</v>
      </c>
      <c r="G116">
        <f>E116-F116</f>
        <v>73</v>
      </c>
    </row>
    <row r="117" spans="4:7" x14ac:dyDescent="0.35">
      <c r="D117" t="s">
        <v>312</v>
      </c>
      <c r="E117" s="28">
        <f>COUNTIF(A6:A112,D117)</f>
        <v>30</v>
      </c>
      <c r="F117">
        <f>COUNTIF(F82:F111,F115)</f>
        <v>2</v>
      </c>
      <c r="G117">
        <f>E117-F117</f>
        <v>28</v>
      </c>
    </row>
    <row r="119" spans="4:7" x14ac:dyDescent="0.35">
      <c r="E119">
        <f>SUM(E116:E118)</f>
        <v>107</v>
      </c>
      <c r="F119" s="28">
        <f t="shared" ref="F119:G119" si="5">SUM(F116:F118)</f>
        <v>6</v>
      </c>
      <c r="G119" s="28">
        <f t="shared" si="5"/>
        <v>101</v>
      </c>
    </row>
  </sheetData>
  <autoFilter ref="B4:K111" xr:uid="{00000000-0001-0000-0100-000000000000}"/>
  <sortState xmlns:xlrd2="http://schemas.microsoft.com/office/spreadsheetml/2017/richdata2" ref="A5:J111">
    <sortCondition ref="A5:A111"/>
    <sortCondition ref="F5:F111"/>
    <sortCondition ref="C5:C111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A95E-31F2-40F5-93EE-6249833E09D9}">
  <sheetPr codeName="Sheet2">
    <tabColor theme="4" tint="0.59999389629810485"/>
  </sheetPr>
  <dimension ref="A1:K80"/>
  <sheetViews>
    <sheetView zoomScale="90" zoomScaleNormal="90" workbookViewId="0">
      <selection activeCell="O10" sqref="O10"/>
    </sheetView>
  </sheetViews>
  <sheetFormatPr defaultColWidth="9.1796875" defaultRowHeight="14.5" x14ac:dyDescent="0.35"/>
  <cols>
    <col min="1" max="1" width="9.1796875" style="28"/>
    <col min="2" max="2" width="31.26953125" style="28" customWidth="1"/>
    <col min="3" max="3" width="16.453125" style="28" customWidth="1"/>
    <col min="4" max="4" width="38.54296875" style="28" customWidth="1"/>
    <col min="5" max="5" width="16" style="38" hidden="1" customWidth="1"/>
    <col min="6" max="7" width="4.1796875" style="28" customWidth="1"/>
    <col min="8" max="8" width="11.81640625" style="36" customWidth="1"/>
    <col min="9" max="9" width="14.1796875" style="36" customWidth="1"/>
    <col min="10" max="10" width="12" style="36" customWidth="1"/>
    <col min="11" max="11" width="15.453125" style="36" customWidth="1"/>
    <col min="12" max="16384" width="9.1796875" style="28"/>
  </cols>
  <sheetData>
    <row r="1" spans="1:11" ht="15.5" thickBot="1" x14ac:dyDescent="0.4">
      <c r="H1" s="80" t="s">
        <v>545</v>
      </c>
      <c r="I1" s="81"/>
      <c r="J1" s="81"/>
      <c r="K1" s="82"/>
    </row>
    <row r="2" spans="1:11" ht="56" thickBot="1" x14ac:dyDescent="0.4">
      <c r="A2" s="49" t="s">
        <v>376</v>
      </c>
      <c r="B2" s="50" t="s">
        <v>377</v>
      </c>
      <c r="C2" s="50" t="s">
        <v>525</v>
      </c>
      <c r="D2" s="51" t="s">
        <v>527</v>
      </c>
      <c r="E2" s="37" t="s">
        <v>422</v>
      </c>
      <c r="H2" s="62" t="s">
        <v>67</v>
      </c>
      <c r="I2" s="63" t="s">
        <v>520</v>
      </c>
      <c r="J2" s="63" t="s">
        <v>521</v>
      </c>
      <c r="K2" s="64" t="s">
        <v>522</v>
      </c>
    </row>
    <row r="3" spans="1:11" x14ac:dyDescent="0.35">
      <c r="A3" s="46" t="s">
        <v>424</v>
      </c>
      <c r="B3" s="47" t="s">
        <v>425</v>
      </c>
      <c r="C3" s="47" t="s">
        <v>526</v>
      </c>
      <c r="D3" s="48" t="s">
        <v>528</v>
      </c>
      <c r="E3" s="38" t="s">
        <v>213</v>
      </c>
      <c r="H3" s="59"/>
      <c r="I3" s="60"/>
      <c r="J3" s="60" t="s">
        <v>220</v>
      </c>
      <c r="K3" s="61"/>
    </row>
    <row r="4" spans="1:11" x14ac:dyDescent="0.35">
      <c r="A4" s="41" t="s">
        <v>426</v>
      </c>
      <c r="B4" s="35" t="s">
        <v>94</v>
      </c>
      <c r="C4" s="35" t="s">
        <v>526</v>
      </c>
      <c r="D4" s="42" t="s">
        <v>528</v>
      </c>
      <c r="E4" s="38" t="s">
        <v>213</v>
      </c>
      <c r="H4" s="52" t="s">
        <v>523</v>
      </c>
      <c r="I4" s="39"/>
      <c r="J4" s="39" t="s">
        <v>220</v>
      </c>
      <c r="K4" s="53"/>
    </row>
    <row r="5" spans="1:11" x14ac:dyDescent="0.35">
      <c r="A5" s="41" t="s">
        <v>427</v>
      </c>
      <c r="B5" s="35" t="s">
        <v>428</v>
      </c>
      <c r="C5" s="35" t="s">
        <v>526</v>
      </c>
      <c r="D5" s="42" t="s">
        <v>528</v>
      </c>
      <c r="E5" s="38" t="s">
        <v>213</v>
      </c>
      <c r="H5" s="52" t="s">
        <v>523</v>
      </c>
      <c r="I5" s="39"/>
      <c r="J5" s="39" t="s">
        <v>220</v>
      </c>
      <c r="K5" s="53"/>
    </row>
    <row r="6" spans="1:11" ht="29" x14ac:dyDescent="0.35">
      <c r="A6" s="41" t="s">
        <v>429</v>
      </c>
      <c r="B6" s="35" t="s">
        <v>430</v>
      </c>
      <c r="C6" s="35" t="s">
        <v>217</v>
      </c>
      <c r="D6" s="42" t="s">
        <v>546</v>
      </c>
      <c r="E6" s="38" t="s">
        <v>214</v>
      </c>
      <c r="H6" s="52"/>
      <c r="I6" s="39"/>
      <c r="J6" s="39" t="s">
        <v>220</v>
      </c>
      <c r="K6" s="53"/>
    </row>
    <row r="7" spans="1:11" x14ac:dyDescent="0.35">
      <c r="A7" s="41" t="s">
        <v>431</v>
      </c>
      <c r="B7" s="35" t="s">
        <v>432</v>
      </c>
      <c r="C7" s="35" t="s">
        <v>212</v>
      </c>
      <c r="D7" s="42" t="s">
        <v>534</v>
      </c>
      <c r="E7" s="38" t="s">
        <v>214</v>
      </c>
      <c r="H7" s="52"/>
      <c r="I7" s="39"/>
      <c r="J7" s="39" t="s">
        <v>524</v>
      </c>
      <c r="K7" s="53" t="s">
        <v>524</v>
      </c>
    </row>
    <row r="8" spans="1:11" x14ac:dyDescent="0.35">
      <c r="A8" s="41" t="s">
        <v>433</v>
      </c>
      <c r="B8" s="35" t="s">
        <v>434</v>
      </c>
      <c r="C8" s="35" t="s">
        <v>526</v>
      </c>
      <c r="D8" s="42" t="s">
        <v>529</v>
      </c>
      <c r="E8" s="38" t="s">
        <v>214</v>
      </c>
      <c r="H8" s="54" t="s">
        <v>523</v>
      </c>
      <c r="I8" s="40" t="s">
        <v>523</v>
      </c>
      <c r="J8" s="40" t="s">
        <v>524</v>
      </c>
      <c r="K8" s="55" t="s">
        <v>524</v>
      </c>
    </row>
    <row r="9" spans="1:11" x14ac:dyDescent="0.35">
      <c r="A9" s="41" t="s">
        <v>435</v>
      </c>
      <c r="B9" s="35" t="s">
        <v>436</v>
      </c>
      <c r="C9" s="35" t="s">
        <v>526</v>
      </c>
      <c r="D9" s="42" t="s">
        <v>538</v>
      </c>
      <c r="E9" s="38" t="s">
        <v>214</v>
      </c>
      <c r="H9" s="52" t="s">
        <v>523</v>
      </c>
      <c r="I9" s="39"/>
      <c r="J9" s="39" t="s">
        <v>524</v>
      </c>
      <c r="K9" s="53" t="s">
        <v>524</v>
      </c>
    </row>
    <row r="10" spans="1:11" x14ac:dyDescent="0.35">
      <c r="A10" s="41" t="s">
        <v>378</v>
      </c>
      <c r="B10" s="35" t="s">
        <v>379</v>
      </c>
      <c r="C10" s="35" t="s">
        <v>526</v>
      </c>
      <c r="D10" s="42" t="s">
        <v>535</v>
      </c>
      <c r="E10" s="38" t="s">
        <v>214</v>
      </c>
      <c r="H10" s="52"/>
      <c r="I10" s="39"/>
      <c r="J10" s="39"/>
      <c r="K10" s="53"/>
    </row>
    <row r="11" spans="1:11" ht="29" x14ac:dyDescent="0.35">
      <c r="A11" s="41" t="s">
        <v>437</v>
      </c>
      <c r="B11" s="35" t="s">
        <v>438</v>
      </c>
      <c r="C11" s="35" t="s">
        <v>220</v>
      </c>
      <c r="D11" s="42" t="s">
        <v>547</v>
      </c>
      <c r="E11" s="38" t="s">
        <v>214</v>
      </c>
      <c r="H11" s="52" t="s">
        <v>523</v>
      </c>
      <c r="I11" s="39"/>
      <c r="J11" s="39"/>
      <c r="K11" s="53"/>
    </row>
    <row r="12" spans="1:11" ht="29" x14ac:dyDescent="0.35">
      <c r="A12" s="41" t="s">
        <v>439</v>
      </c>
      <c r="B12" s="35" t="s">
        <v>440</v>
      </c>
      <c r="C12" s="35" t="s">
        <v>220</v>
      </c>
      <c r="D12" s="42" t="s">
        <v>547</v>
      </c>
      <c r="E12" s="38" t="s">
        <v>214</v>
      </c>
      <c r="H12" s="52" t="s">
        <v>523</v>
      </c>
      <c r="I12" s="39"/>
      <c r="J12" s="39" t="s">
        <v>220</v>
      </c>
      <c r="K12" s="53"/>
    </row>
    <row r="13" spans="1:11" x14ac:dyDescent="0.35">
      <c r="A13" s="41" t="s">
        <v>380</v>
      </c>
      <c r="B13" s="35" t="s">
        <v>381</v>
      </c>
      <c r="C13" s="35" t="s">
        <v>212</v>
      </c>
      <c r="D13" s="42" t="s">
        <v>530</v>
      </c>
      <c r="E13" s="38" t="s">
        <v>214</v>
      </c>
      <c r="H13" s="52"/>
      <c r="I13" s="39"/>
      <c r="J13" s="39" t="s">
        <v>524</v>
      </c>
      <c r="K13" s="53" t="s">
        <v>524</v>
      </c>
    </row>
    <row r="14" spans="1:11" ht="29" x14ac:dyDescent="0.35">
      <c r="A14" s="41" t="s">
        <v>382</v>
      </c>
      <c r="B14" s="35" t="s">
        <v>383</v>
      </c>
      <c r="C14" s="35" t="s">
        <v>526</v>
      </c>
      <c r="D14" s="42" t="s">
        <v>528</v>
      </c>
      <c r="E14" s="38" t="s">
        <v>213</v>
      </c>
      <c r="H14" s="52"/>
      <c r="I14" s="39"/>
      <c r="J14" s="39" t="s">
        <v>524</v>
      </c>
      <c r="K14" s="53" t="s">
        <v>524</v>
      </c>
    </row>
    <row r="15" spans="1:11" x14ac:dyDescent="0.35">
      <c r="A15" s="41" t="s">
        <v>384</v>
      </c>
      <c r="B15" s="35" t="s">
        <v>385</v>
      </c>
      <c r="C15" s="35" t="s">
        <v>526</v>
      </c>
      <c r="D15" s="42" t="s">
        <v>535</v>
      </c>
      <c r="E15" s="38" t="s">
        <v>214</v>
      </c>
      <c r="H15" s="52"/>
      <c r="I15" s="39"/>
      <c r="J15" s="39"/>
      <c r="K15" s="53"/>
    </row>
    <row r="16" spans="1:11" ht="29" x14ac:dyDescent="0.35">
      <c r="A16" s="41" t="s">
        <v>441</v>
      </c>
      <c r="B16" s="35" t="s">
        <v>442</v>
      </c>
      <c r="C16" s="35" t="s">
        <v>220</v>
      </c>
      <c r="D16" s="42" t="s">
        <v>531</v>
      </c>
      <c r="E16" s="38" t="s">
        <v>214</v>
      </c>
      <c r="H16" s="52"/>
      <c r="I16" s="39"/>
      <c r="J16" s="39"/>
      <c r="K16" s="53"/>
    </row>
    <row r="17" spans="1:11" ht="29" x14ac:dyDescent="0.35">
      <c r="A17" s="41" t="s">
        <v>386</v>
      </c>
      <c r="B17" s="35" t="s">
        <v>387</v>
      </c>
      <c r="C17" s="35" t="s">
        <v>212</v>
      </c>
      <c r="D17" s="42" t="s">
        <v>530</v>
      </c>
      <c r="E17" s="38" t="s">
        <v>214</v>
      </c>
      <c r="H17" s="52"/>
      <c r="I17" s="39"/>
      <c r="J17" s="39" t="s">
        <v>524</v>
      </c>
      <c r="K17" s="53" t="s">
        <v>524</v>
      </c>
    </row>
    <row r="18" spans="1:11" x14ac:dyDescent="0.35">
      <c r="A18" s="41" t="s">
        <v>443</v>
      </c>
      <c r="B18" s="35" t="s">
        <v>444</v>
      </c>
      <c r="C18" s="35" t="s">
        <v>526</v>
      </c>
      <c r="D18" s="42" t="s">
        <v>528</v>
      </c>
      <c r="E18" s="38" t="s">
        <v>213</v>
      </c>
      <c r="H18" s="52"/>
      <c r="I18" s="39"/>
      <c r="J18" s="39"/>
      <c r="K18" s="53"/>
    </row>
    <row r="19" spans="1:11" x14ac:dyDescent="0.35">
      <c r="A19" s="41" t="s">
        <v>445</v>
      </c>
      <c r="B19" s="35" t="s">
        <v>446</v>
      </c>
      <c r="C19" s="35" t="s">
        <v>217</v>
      </c>
      <c r="D19" s="42" t="s">
        <v>532</v>
      </c>
      <c r="E19" s="38" t="s">
        <v>214</v>
      </c>
      <c r="H19" s="52"/>
      <c r="I19" s="39"/>
      <c r="J19" s="39" t="s">
        <v>524</v>
      </c>
      <c r="K19" s="53"/>
    </row>
    <row r="20" spans="1:11" x14ac:dyDescent="0.35">
      <c r="A20" s="41" t="s">
        <v>388</v>
      </c>
      <c r="B20" s="35" t="s">
        <v>389</v>
      </c>
      <c r="C20" s="35" t="s">
        <v>220</v>
      </c>
      <c r="D20" s="42" t="s">
        <v>531</v>
      </c>
      <c r="E20" s="38" t="s">
        <v>214</v>
      </c>
      <c r="H20" s="52"/>
      <c r="I20" s="39" t="s">
        <v>523</v>
      </c>
      <c r="J20" s="39" t="s">
        <v>524</v>
      </c>
      <c r="K20" s="53" t="s">
        <v>524</v>
      </c>
    </row>
    <row r="21" spans="1:11" x14ac:dyDescent="0.35">
      <c r="A21" s="41" t="s">
        <v>390</v>
      </c>
      <c r="B21" s="35" t="s">
        <v>391</v>
      </c>
      <c r="C21" s="35" t="s">
        <v>212</v>
      </c>
      <c r="D21" s="42" t="s">
        <v>536</v>
      </c>
      <c r="E21" s="38" t="s">
        <v>213</v>
      </c>
      <c r="H21" s="52" t="s">
        <v>523</v>
      </c>
      <c r="I21" s="39"/>
      <c r="J21" s="39" t="s">
        <v>220</v>
      </c>
      <c r="K21" s="53"/>
    </row>
    <row r="22" spans="1:11" ht="29" x14ac:dyDescent="0.35">
      <c r="A22" s="41" t="s">
        <v>447</v>
      </c>
      <c r="B22" s="35" t="s">
        <v>448</v>
      </c>
      <c r="C22" s="35" t="s">
        <v>220</v>
      </c>
      <c r="D22" s="42" t="s">
        <v>531</v>
      </c>
      <c r="E22" s="38" t="s">
        <v>214</v>
      </c>
      <c r="H22" s="52"/>
      <c r="I22" s="39" t="s">
        <v>523</v>
      </c>
      <c r="J22" s="39" t="s">
        <v>220</v>
      </c>
      <c r="K22" s="53"/>
    </row>
    <row r="23" spans="1:11" ht="29" x14ac:dyDescent="0.35">
      <c r="A23" s="41" t="s">
        <v>449</v>
      </c>
      <c r="B23" s="35" t="s">
        <v>450</v>
      </c>
      <c r="C23" s="35" t="s">
        <v>355</v>
      </c>
      <c r="D23" s="42" t="s">
        <v>533</v>
      </c>
      <c r="E23" s="38" t="s">
        <v>214</v>
      </c>
      <c r="H23" s="52"/>
      <c r="I23" s="39" t="s">
        <v>523</v>
      </c>
      <c r="J23" s="39" t="s">
        <v>220</v>
      </c>
      <c r="K23" s="53"/>
    </row>
    <row r="24" spans="1:11" x14ac:dyDescent="0.35">
      <c r="A24" s="41" t="s">
        <v>392</v>
      </c>
      <c r="B24" s="35" t="s">
        <v>393</v>
      </c>
      <c r="C24" s="35" t="s">
        <v>212</v>
      </c>
      <c r="D24" s="42" t="s">
        <v>530</v>
      </c>
      <c r="E24" s="38" t="s">
        <v>214</v>
      </c>
      <c r="H24" s="52" t="s">
        <v>523</v>
      </c>
      <c r="I24" s="39"/>
      <c r="J24" s="39"/>
      <c r="K24" s="53"/>
    </row>
    <row r="25" spans="1:11" ht="29" x14ac:dyDescent="0.35">
      <c r="A25" s="41" t="s">
        <v>451</v>
      </c>
      <c r="B25" s="35" t="s">
        <v>452</v>
      </c>
      <c r="C25" s="35" t="s">
        <v>217</v>
      </c>
      <c r="D25" s="42" t="s">
        <v>532</v>
      </c>
      <c r="E25" s="38" t="s">
        <v>214</v>
      </c>
      <c r="H25" s="52"/>
      <c r="I25" s="39"/>
      <c r="J25" s="39"/>
      <c r="K25" s="53" t="s">
        <v>524</v>
      </c>
    </row>
    <row r="26" spans="1:11" ht="43.5" x14ac:dyDescent="0.35">
      <c r="A26" s="41" t="s">
        <v>453</v>
      </c>
      <c r="B26" s="35" t="s">
        <v>272</v>
      </c>
      <c r="C26" s="35" t="s">
        <v>355</v>
      </c>
      <c r="D26" s="42" t="s">
        <v>537</v>
      </c>
      <c r="E26" s="38" t="s">
        <v>214</v>
      </c>
      <c r="H26" s="52" t="s">
        <v>523</v>
      </c>
      <c r="I26" s="39"/>
      <c r="J26" s="39" t="s">
        <v>220</v>
      </c>
      <c r="K26" s="53"/>
    </row>
    <row r="27" spans="1:11" ht="29" x14ac:dyDescent="0.35">
      <c r="A27" s="41" t="s">
        <v>454</v>
      </c>
      <c r="B27" s="35" t="s">
        <v>455</v>
      </c>
      <c r="C27" s="35" t="s">
        <v>355</v>
      </c>
      <c r="D27" s="42" t="s">
        <v>533</v>
      </c>
      <c r="E27" s="38" t="s">
        <v>214</v>
      </c>
      <c r="H27" s="52" t="s">
        <v>523</v>
      </c>
      <c r="I27" s="39"/>
      <c r="J27" s="39" t="s">
        <v>524</v>
      </c>
      <c r="K27" s="53"/>
    </row>
    <row r="28" spans="1:11" x14ac:dyDescent="0.35">
      <c r="A28" s="41" t="s">
        <v>456</v>
      </c>
      <c r="B28" s="35" t="s">
        <v>457</v>
      </c>
      <c r="C28" s="35" t="s">
        <v>217</v>
      </c>
      <c r="D28" s="42" t="s">
        <v>532</v>
      </c>
      <c r="E28" s="38" t="s">
        <v>214</v>
      </c>
      <c r="H28" s="52"/>
      <c r="I28" s="39"/>
      <c r="J28" s="39" t="s">
        <v>524</v>
      </c>
      <c r="K28" s="53"/>
    </row>
    <row r="29" spans="1:11" x14ac:dyDescent="0.35">
      <c r="A29" s="41" t="s">
        <v>458</v>
      </c>
      <c r="B29" s="35" t="s">
        <v>459</v>
      </c>
      <c r="C29" s="35" t="s">
        <v>355</v>
      </c>
      <c r="D29" s="42" t="s">
        <v>533</v>
      </c>
      <c r="E29" s="38" t="s">
        <v>214</v>
      </c>
      <c r="H29" s="52"/>
      <c r="I29" s="39"/>
      <c r="J29" s="39" t="s">
        <v>524</v>
      </c>
      <c r="K29" s="53"/>
    </row>
    <row r="30" spans="1:11" x14ac:dyDescent="0.35">
      <c r="A30" s="41" t="s">
        <v>460</v>
      </c>
      <c r="B30" s="35" t="s">
        <v>461</v>
      </c>
      <c r="C30" s="35" t="s">
        <v>526</v>
      </c>
      <c r="D30" s="42" t="s">
        <v>529</v>
      </c>
      <c r="E30" s="38" t="s">
        <v>214</v>
      </c>
      <c r="H30" s="54" t="s">
        <v>523</v>
      </c>
      <c r="I30" s="40" t="s">
        <v>523</v>
      </c>
      <c r="J30" s="39" t="s">
        <v>524</v>
      </c>
      <c r="K30" s="55" t="s">
        <v>524</v>
      </c>
    </row>
    <row r="31" spans="1:11" ht="29" x14ac:dyDescent="0.35">
      <c r="A31" s="41" t="s">
        <v>394</v>
      </c>
      <c r="B31" s="35" t="s">
        <v>395</v>
      </c>
      <c r="C31" s="35" t="s">
        <v>526</v>
      </c>
      <c r="D31" s="42" t="s">
        <v>529</v>
      </c>
      <c r="E31" s="38" t="s">
        <v>213</v>
      </c>
      <c r="H31" s="54" t="s">
        <v>523</v>
      </c>
      <c r="I31" s="40" t="s">
        <v>523</v>
      </c>
      <c r="J31" s="39" t="s">
        <v>524</v>
      </c>
      <c r="K31" s="55" t="s">
        <v>524</v>
      </c>
    </row>
    <row r="32" spans="1:11" ht="29" x14ac:dyDescent="0.35">
      <c r="A32" s="41" t="s">
        <v>462</v>
      </c>
      <c r="B32" s="35" t="s">
        <v>463</v>
      </c>
      <c r="C32" s="35" t="s">
        <v>220</v>
      </c>
      <c r="D32" s="42" t="s">
        <v>538</v>
      </c>
      <c r="E32" s="38" t="s">
        <v>214</v>
      </c>
      <c r="H32" s="52"/>
      <c r="I32" s="39"/>
      <c r="J32" s="39" t="s">
        <v>524</v>
      </c>
      <c r="K32" s="53" t="s">
        <v>524</v>
      </c>
    </row>
    <row r="33" spans="1:11" x14ac:dyDescent="0.35">
      <c r="A33" s="41" t="s">
        <v>464</v>
      </c>
      <c r="B33" s="35" t="s">
        <v>465</v>
      </c>
      <c r="C33" s="35" t="s">
        <v>220</v>
      </c>
      <c r="D33" s="42" t="s">
        <v>538</v>
      </c>
      <c r="E33" s="38" t="s">
        <v>214</v>
      </c>
      <c r="H33" s="52" t="s">
        <v>523</v>
      </c>
      <c r="I33" s="39" t="s">
        <v>523</v>
      </c>
      <c r="J33" s="39" t="s">
        <v>220</v>
      </c>
      <c r="K33" s="53"/>
    </row>
    <row r="34" spans="1:11" x14ac:dyDescent="0.35">
      <c r="A34" s="41" t="s">
        <v>396</v>
      </c>
      <c r="B34" s="35" t="s">
        <v>397</v>
      </c>
      <c r="C34" s="35" t="s">
        <v>526</v>
      </c>
      <c r="D34" s="42" t="s">
        <v>528</v>
      </c>
      <c r="E34" s="38" t="s">
        <v>213</v>
      </c>
      <c r="H34" s="52"/>
      <c r="I34" s="39"/>
      <c r="J34" s="39" t="s">
        <v>524</v>
      </c>
      <c r="K34" s="53" t="s">
        <v>524</v>
      </c>
    </row>
    <row r="35" spans="1:11" ht="29" x14ac:dyDescent="0.35">
      <c r="A35" s="41" t="s">
        <v>466</v>
      </c>
      <c r="B35" s="35" t="s">
        <v>467</v>
      </c>
      <c r="C35" s="35" t="s">
        <v>355</v>
      </c>
      <c r="D35" s="42" t="s">
        <v>533</v>
      </c>
      <c r="E35" s="38" t="s">
        <v>214</v>
      </c>
      <c r="H35" s="52"/>
      <c r="I35" s="39"/>
      <c r="J35" s="39" t="s">
        <v>524</v>
      </c>
      <c r="K35" s="53" t="s">
        <v>524</v>
      </c>
    </row>
    <row r="36" spans="1:11" x14ac:dyDescent="0.35">
      <c r="A36" s="41" t="s">
        <v>468</v>
      </c>
      <c r="B36" s="35" t="s">
        <v>469</v>
      </c>
      <c r="C36" s="35" t="s">
        <v>355</v>
      </c>
      <c r="D36" s="42" t="s">
        <v>533</v>
      </c>
      <c r="E36" s="38" t="s">
        <v>214</v>
      </c>
      <c r="H36" s="52"/>
      <c r="I36" s="39"/>
      <c r="J36" s="39" t="s">
        <v>524</v>
      </c>
      <c r="K36" s="53" t="s">
        <v>524</v>
      </c>
    </row>
    <row r="37" spans="1:11" ht="29" x14ac:dyDescent="0.35">
      <c r="A37" s="41" t="s">
        <v>398</v>
      </c>
      <c r="B37" s="35" t="s">
        <v>399</v>
      </c>
      <c r="C37" s="35" t="s">
        <v>526</v>
      </c>
      <c r="D37" s="42" t="s">
        <v>528</v>
      </c>
      <c r="E37" s="38" t="s">
        <v>213</v>
      </c>
      <c r="H37" s="52" t="s">
        <v>523</v>
      </c>
      <c r="I37" s="39"/>
      <c r="J37" s="39" t="s">
        <v>524</v>
      </c>
      <c r="K37" s="53" t="s">
        <v>524</v>
      </c>
    </row>
    <row r="38" spans="1:11" ht="29" x14ac:dyDescent="0.35">
      <c r="A38" s="41" t="s">
        <v>470</v>
      </c>
      <c r="B38" s="35" t="s">
        <v>471</v>
      </c>
      <c r="C38" s="35" t="s">
        <v>217</v>
      </c>
      <c r="D38" s="42" t="s">
        <v>540</v>
      </c>
      <c r="E38" s="38" t="s">
        <v>214</v>
      </c>
      <c r="H38" s="52" t="s">
        <v>523</v>
      </c>
      <c r="I38" s="39"/>
      <c r="J38" s="39" t="s">
        <v>524</v>
      </c>
      <c r="K38" s="53" t="s">
        <v>524</v>
      </c>
    </row>
    <row r="39" spans="1:11" x14ac:dyDescent="0.35">
      <c r="A39" s="41" t="s">
        <v>472</v>
      </c>
      <c r="B39" s="35" t="s">
        <v>473</v>
      </c>
      <c r="C39" s="35" t="s">
        <v>217</v>
      </c>
      <c r="D39" s="42" t="s">
        <v>540</v>
      </c>
      <c r="E39" s="38" t="s">
        <v>214</v>
      </c>
      <c r="H39" s="52" t="s">
        <v>523</v>
      </c>
      <c r="I39" s="39"/>
      <c r="J39" s="39" t="s">
        <v>220</v>
      </c>
      <c r="K39" s="53"/>
    </row>
    <row r="40" spans="1:11" ht="29" x14ac:dyDescent="0.35">
      <c r="A40" s="41" t="s">
        <v>474</v>
      </c>
      <c r="B40" s="35" t="s">
        <v>475</v>
      </c>
      <c r="C40" s="35" t="s">
        <v>217</v>
      </c>
      <c r="D40" s="42" t="s">
        <v>540</v>
      </c>
      <c r="E40" s="38" t="s">
        <v>214</v>
      </c>
      <c r="H40" s="52" t="s">
        <v>523</v>
      </c>
      <c r="I40" s="39"/>
      <c r="J40" s="39" t="s">
        <v>524</v>
      </c>
      <c r="K40" s="53" t="s">
        <v>524</v>
      </c>
    </row>
    <row r="41" spans="1:11" x14ac:dyDescent="0.35">
      <c r="A41" s="41" t="s">
        <v>476</v>
      </c>
      <c r="B41" s="35" t="s">
        <v>477</v>
      </c>
      <c r="C41" s="35" t="s">
        <v>217</v>
      </c>
      <c r="D41" s="42" t="s">
        <v>540</v>
      </c>
      <c r="E41" s="38" t="s">
        <v>214</v>
      </c>
      <c r="H41" s="52" t="s">
        <v>523</v>
      </c>
      <c r="I41" s="39"/>
      <c r="J41" s="39" t="s">
        <v>524</v>
      </c>
      <c r="K41" s="53" t="s">
        <v>524</v>
      </c>
    </row>
    <row r="42" spans="1:11" ht="29" x14ac:dyDescent="0.35">
      <c r="A42" s="41" t="s">
        <v>478</v>
      </c>
      <c r="B42" s="35" t="s">
        <v>479</v>
      </c>
      <c r="C42" s="35" t="s">
        <v>212</v>
      </c>
      <c r="D42" s="42" t="s">
        <v>539</v>
      </c>
      <c r="E42" s="38" t="s">
        <v>214</v>
      </c>
      <c r="H42" s="52" t="s">
        <v>523</v>
      </c>
      <c r="I42" s="39"/>
      <c r="J42" s="39" t="s">
        <v>220</v>
      </c>
      <c r="K42" s="53"/>
    </row>
    <row r="43" spans="1:11" ht="29" x14ac:dyDescent="0.35">
      <c r="A43" s="41" t="s">
        <v>480</v>
      </c>
      <c r="B43" s="35" t="s">
        <v>481</v>
      </c>
      <c r="C43" s="35" t="s">
        <v>212</v>
      </c>
      <c r="D43" s="42" t="s">
        <v>533</v>
      </c>
      <c r="E43" s="38" t="s">
        <v>214</v>
      </c>
      <c r="H43" s="52" t="s">
        <v>523</v>
      </c>
      <c r="I43" s="39"/>
      <c r="J43" s="39" t="s">
        <v>220</v>
      </c>
      <c r="K43" s="53"/>
    </row>
    <row r="44" spans="1:11" x14ac:dyDescent="0.35">
      <c r="A44" s="41" t="s">
        <v>482</v>
      </c>
      <c r="B44" s="35" t="s">
        <v>483</v>
      </c>
      <c r="C44" s="35" t="s">
        <v>220</v>
      </c>
      <c r="D44" s="42" t="s">
        <v>541</v>
      </c>
      <c r="E44" s="38" t="s">
        <v>214</v>
      </c>
      <c r="H44" s="54" t="s">
        <v>523</v>
      </c>
      <c r="I44" s="40" t="s">
        <v>220</v>
      </c>
      <c r="J44" s="39" t="s">
        <v>220</v>
      </c>
      <c r="K44" s="55" t="s">
        <v>524</v>
      </c>
    </row>
    <row r="45" spans="1:11" x14ac:dyDescent="0.35">
      <c r="A45" s="41" t="s">
        <v>484</v>
      </c>
      <c r="B45" s="35" t="s">
        <v>485</v>
      </c>
      <c r="C45" s="35" t="s">
        <v>220</v>
      </c>
      <c r="D45" s="42" t="s">
        <v>542</v>
      </c>
      <c r="E45" s="38" t="s">
        <v>214</v>
      </c>
      <c r="H45" s="54" t="s">
        <v>523</v>
      </c>
      <c r="I45" s="40" t="s">
        <v>220</v>
      </c>
      <c r="J45" s="39" t="s">
        <v>220</v>
      </c>
      <c r="K45" s="55" t="s">
        <v>524</v>
      </c>
    </row>
    <row r="46" spans="1:11" ht="29" x14ac:dyDescent="0.35">
      <c r="A46" s="41" t="s">
        <v>486</v>
      </c>
      <c r="B46" s="35" t="s">
        <v>487</v>
      </c>
      <c r="C46" s="35" t="s">
        <v>217</v>
      </c>
      <c r="D46" s="42" t="s">
        <v>532</v>
      </c>
      <c r="E46" s="38" t="s">
        <v>214</v>
      </c>
      <c r="H46" s="52"/>
      <c r="I46" s="39"/>
      <c r="J46" s="39" t="s">
        <v>524</v>
      </c>
      <c r="K46" s="53" t="s">
        <v>524</v>
      </c>
    </row>
    <row r="47" spans="1:11" x14ac:dyDescent="0.35">
      <c r="A47" s="41" t="s">
        <v>488</v>
      </c>
      <c r="B47" s="35" t="s">
        <v>489</v>
      </c>
      <c r="C47" s="35" t="s">
        <v>526</v>
      </c>
      <c r="D47" s="42" t="s">
        <v>529</v>
      </c>
      <c r="E47" s="38" t="s">
        <v>214</v>
      </c>
      <c r="H47" s="54" t="s">
        <v>523</v>
      </c>
      <c r="I47" s="40" t="s">
        <v>523</v>
      </c>
      <c r="J47" s="39" t="s">
        <v>524</v>
      </c>
      <c r="K47" s="55" t="s">
        <v>524</v>
      </c>
    </row>
    <row r="48" spans="1:11" x14ac:dyDescent="0.35">
      <c r="A48" s="41" t="s">
        <v>400</v>
      </c>
      <c r="B48" s="35" t="s">
        <v>401</v>
      </c>
      <c r="C48" s="35" t="s">
        <v>217</v>
      </c>
      <c r="D48" s="42" t="s">
        <v>532</v>
      </c>
      <c r="E48" s="38" t="s">
        <v>214</v>
      </c>
      <c r="H48" s="52"/>
      <c r="I48" s="39"/>
      <c r="J48" s="39"/>
      <c r="K48" s="53"/>
    </row>
    <row r="49" spans="1:11" ht="29" x14ac:dyDescent="0.35">
      <c r="A49" s="41" t="s">
        <v>490</v>
      </c>
      <c r="B49" s="35" t="s">
        <v>491</v>
      </c>
      <c r="C49" s="35" t="s">
        <v>220</v>
      </c>
      <c r="D49" s="42" t="s">
        <v>543</v>
      </c>
      <c r="E49" s="38" t="s">
        <v>214</v>
      </c>
      <c r="H49" s="54" t="s">
        <v>523</v>
      </c>
      <c r="I49" s="40" t="s">
        <v>220</v>
      </c>
      <c r="J49" s="39" t="s">
        <v>524</v>
      </c>
      <c r="K49" s="55" t="s">
        <v>524</v>
      </c>
    </row>
    <row r="50" spans="1:11" ht="29" x14ac:dyDescent="0.35">
      <c r="A50" s="41" t="s">
        <v>492</v>
      </c>
      <c r="B50" s="35" t="s">
        <v>493</v>
      </c>
      <c r="C50" s="35" t="s">
        <v>220</v>
      </c>
      <c r="D50" s="42" t="s">
        <v>531</v>
      </c>
      <c r="E50" s="38" t="s">
        <v>214</v>
      </c>
      <c r="H50" s="52" t="s">
        <v>523</v>
      </c>
      <c r="I50" s="39"/>
      <c r="J50" s="39" t="s">
        <v>524</v>
      </c>
      <c r="K50" s="53" t="s">
        <v>524</v>
      </c>
    </row>
    <row r="51" spans="1:11" x14ac:dyDescent="0.35">
      <c r="A51" s="41" t="s">
        <v>494</v>
      </c>
      <c r="B51" s="35" t="s">
        <v>495</v>
      </c>
      <c r="C51" s="35" t="s">
        <v>220</v>
      </c>
      <c r="D51" s="42" t="s">
        <v>531</v>
      </c>
      <c r="E51" s="38" t="s">
        <v>214</v>
      </c>
      <c r="H51" s="52" t="s">
        <v>523</v>
      </c>
      <c r="I51" s="39"/>
      <c r="J51" s="39" t="s">
        <v>524</v>
      </c>
      <c r="K51" s="53" t="s">
        <v>524</v>
      </c>
    </row>
    <row r="52" spans="1:11" ht="29" x14ac:dyDescent="0.35">
      <c r="A52" s="41" t="s">
        <v>402</v>
      </c>
      <c r="B52" s="35" t="s">
        <v>403</v>
      </c>
      <c r="C52" s="35" t="s">
        <v>526</v>
      </c>
      <c r="D52" s="42" t="s">
        <v>528</v>
      </c>
      <c r="E52" s="38" t="s">
        <v>213</v>
      </c>
      <c r="H52" s="52" t="s">
        <v>523</v>
      </c>
      <c r="I52" s="39"/>
      <c r="J52" s="39" t="s">
        <v>524</v>
      </c>
      <c r="K52" s="53" t="s">
        <v>524</v>
      </c>
    </row>
    <row r="53" spans="1:11" ht="29" x14ac:dyDescent="0.35">
      <c r="A53" s="41" t="s">
        <v>404</v>
      </c>
      <c r="B53" s="35" t="s">
        <v>405</v>
      </c>
      <c r="C53" s="35" t="s">
        <v>526</v>
      </c>
      <c r="D53" s="42" t="s">
        <v>528</v>
      </c>
      <c r="E53" s="38" t="s">
        <v>213</v>
      </c>
      <c r="H53" s="52" t="s">
        <v>523</v>
      </c>
      <c r="I53" s="39"/>
      <c r="J53" s="39" t="s">
        <v>524</v>
      </c>
      <c r="K53" s="53" t="s">
        <v>524</v>
      </c>
    </row>
    <row r="54" spans="1:11" x14ac:dyDescent="0.35">
      <c r="A54" s="41" t="s">
        <v>496</v>
      </c>
      <c r="B54" s="35" t="s">
        <v>148</v>
      </c>
      <c r="C54" s="35" t="s">
        <v>526</v>
      </c>
      <c r="D54" s="42" t="s">
        <v>528</v>
      </c>
      <c r="E54" s="38" t="s">
        <v>213</v>
      </c>
      <c r="H54" s="52"/>
      <c r="I54" s="39"/>
      <c r="J54" s="39" t="s">
        <v>220</v>
      </c>
      <c r="K54" s="53"/>
    </row>
    <row r="55" spans="1:11" x14ac:dyDescent="0.35">
      <c r="A55" s="41" t="s">
        <v>497</v>
      </c>
      <c r="B55" s="35" t="s">
        <v>498</v>
      </c>
      <c r="C55" s="35" t="s">
        <v>217</v>
      </c>
      <c r="D55" s="42" t="s">
        <v>540</v>
      </c>
      <c r="E55" s="38" t="s">
        <v>214</v>
      </c>
      <c r="H55" s="52"/>
      <c r="I55" s="39"/>
      <c r="J55" s="39" t="s">
        <v>524</v>
      </c>
      <c r="K55" s="53" t="s">
        <v>524</v>
      </c>
    </row>
    <row r="56" spans="1:11" x14ac:dyDescent="0.35">
      <c r="A56" s="41" t="s">
        <v>406</v>
      </c>
      <c r="B56" s="35" t="s">
        <v>407</v>
      </c>
      <c r="C56" s="35" t="s">
        <v>212</v>
      </c>
      <c r="D56" s="42" t="s">
        <v>550</v>
      </c>
      <c r="E56" s="38" t="s">
        <v>214</v>
      </c>
      <c r="H56" s="52" t="s">
        <v>523</v>
      </c>
      <c r="I56" s="39"/>
      <c r="J56" s="39" t="s">
        <v>220</v>
      </c>
      <c r="K56" s="53" t="s">
        <v>524</v>
      </c>
    </row>
    <row r="57" spans="1:11" x14ac:dyDescent="0.35">
      <c r="A57" s="41" t="s">
        <v>499</v>
      </c>
      <c r="B57" s="35" t="s">
        <v>500</v>
      </c>
      <c r="C57" s="35" t="s">
        <v>217</v>
      </c>
      <c r="D57" s="42" t="s">
        <v>540</v>
      </c>
      <c r="E57" s="38" t="s">
        <v>214</v>
      </c>
      <c r="H57" s="52"/>
      <c r="I57" s="39"/>
      <c r="J57" s="39" t="s">
        <v>524</v>
      </c>
      <c r="K57" s="53" t="s">
        <v>524</v>
      </c>
    </row>
    <row r="58" spans="1:11" ht="29" x14ac:dyDescent="0.35">
      <c r="A58" s="41" t="s">
        <v>501</v>
      </c>
      <c r="B58" s="35" t="s">
        <v>502</v>
      </c>
      <c r="C58" s="35" t="s">
        <v>217</v>
      </c>
      <c r="D58" s="42" t="s">
        <v>540</v>
      </c>
      <c r="E58" s="38" t="s">
        <v>214</v>
      </c>
      <c r="H58" s="52"/>
      <c r="I58" s="39"/>
      <c r="J58" s="39" t="s">
        <v>524</v>
      </c>
      <c r="K58" s="53" t="s">
        <v>524</v>
      </c>
    </row>
    <row r="59" spans="1:11" x14ac:dyDescent="0.35">
      <c r="A59" s="41" t="s">
        <v>503</v>
      </c>
      <c r="B59" s="35" t="s">
        <v>504</v>
      </c>
      <c r="C59" s="35" t="s">
        <v>212</v>
      </c>
      <c r="D59" s="42" t="s">
        <v>533</v>
      </c>
      <c r="E59" s="38" t="s">
        <v>214</v>
      </c>
      <c r="H59" s="54" t="s">
        <v>523</v>
      </c>
      <c r="I59" s="40" t="s">
        <v>220</v>
      </c>
      <c r="J59" s="39" t="s">
        <v>524</v>
      </c>
      <c r="K59" s="55" t="s">
        <v>524</v>
      </c>
    </row>
    <row r="60" spans="1:11" x14ac:dyDescent="0.35">
      <c r="A60" s="41" t="s">
        <v>505</v>
      </c>
      <c r="B60" s="35" t="s">
        <v>506</v>
      </c>
      <c r="C60" s="35" t="s">
        <v>526</v>
      </c>
      <c r="D60" s="42" t="s">
        <v>528</v>
      </c>
      <c r="E60" s="38" t="s">
        <v>213</v>
      </c>
      <c r="H60" s="52"/>
      <c r="I60" s="39"/>
      <c r="J60" s="39" t="s">
        <v>524</v>
      </c>
      <c r="K60" s="53"/>
    </row>
    <row r="61" spans="1:11" x14ac:dyDescent="0.35">
      <c r="A61" s="41" t="s">
        <v>507</v>
      </c>
      <c r="B61" s="35" t="s">
        <v>438</v>
      </c>
      <c r="C61" s="35" t="s">
        <v>544</v>
      </c>
      <c r="D61" s="42" t="s">
        <v>531</v>
      </c>
      <c r="E61" s="38" t="s">
        <v>214</v>
      </c>
      <c r="H61" s="52" t="s">
        <v>523</v>
      </c>
      <c r="I61" s="39"/>
      <c r="J61" s="39"/>
      <c r="K61" s="53" t="s">
        <v>524</v>
      </c>
    </row>
    <row r="62" spans="1:11" x14ac:dyDescent="0.35">
      <c r="A62" s="41" t="s">
        <v>508</v>
      </c>
      <c r="B62" s="35" t="s">
        <v>509</v>
      </c>
      <c r="C62" s="35" t="s">
        <v>217</v>
      </c>
      <c r="D62" s="42" t="s">
        <v>540</v>
      </c>
      <c r="E62" s="38" t="s">
        <v>214</v>
      </c>
      <c r="H62" s="52"/>
      <c r="I62" s="39"/>
      <c r="J62" s="39" t="s">
        <v>524</v>
      </c>
      <c r="K62" s="53" t="s">
        <v>524</v>
      </c>
    </row>
    <row r="63" spans="1:11" x14ac:dyDescent="0.35">
      <c r="A63" s="41" t="s">
        <v>510</v>
      </c>
      <c r="B63" s="35" t="s">
        <v>511</v>
      </c>
      <c r="C63" s="35" t="s">
        <v>217</v>
      </c>
      <c r="D63" s="42" t="s">
        <v>540</v>
      </c>
      <c r="E63" s="38" t="s">
        <v>214</v>
      </c>
      <c r="H63" s="52" t="s">
        <v>523</v>
      </c>
      <c r="I63" s="39"/>
      <c r="J63" s="39" t="s">
        <v>524</v>
      </c>
      <c r="K63" s="53" t="s">
        <v>524</v>
      </c>
    </row>
    <row r="64" spans="1:11" ht="31.5" customHeight="1" x14ac:dyDescent="0.35">
      <c r="A64" s="41" t="s">
        <v>512</v>
      </c>
      <c r="B64" s="35" t="s">
        <v>513</v>
      </c>
      <c r="C64" s="35" t="s">
        <v>544</v>
      </c>
      <c r="D64" s="42" t="s">
        <v>531</v>
      </c>
      <c r="E64" s="38" t="s">
        <v>214</v>
      </c>
      <c r="H64" s="52" t="s">
        <v>523</v>
      </c>
      <c r="I64" s="39"/>
      <c r="J64" s="39" t="s">
        <v>220</v>
      </c>
      <c r="K64" s="53"/>
    </row>
    <row r="65" spans="1:11" ht="29" x14ac:dyDescent="0.35">
      <c r="A65" s="41" t="s">
        <v>408</v>
      </c>
      <c r="B65" s="35" t="s">
        <v>409</v>
      </c>
      <c r="C65" s="35" t="s">
        <v>526</v>
      </c>
      <c r="D65" s="42" t="s">
        <v>528</v>
      </c>
      <c r="E65" s="38" t="s">
        <v>213</v>
      </c>
      <c r="H65" s="52" t="s">
        <v>523</v>
      </c>
      <c r="I65" s="39" t="s">
        <v>523</v>
      </c>
      <c r="J65" s="39" t="s">
        <v>524</v>
      </c>
      <c r="K65" s="53"/>
    </row>
    <row r="66" spans="1:11" ht="29" x14ac:dyDescent="0.35">
      <c r="A66" s="41" t="s">
        <v>514</v>
      </c>
      <c r="B66" s="35" t="s">
        <v>515</v>
      </c>
      <c r="C66" s="35" t="s">
        <v>526</v>
      </c>
      <c r="D66" s="42" t="s">
        <v>528</v>
      </c>
      <c r="E66" s="38" t="s">
        <v>213</v>
      </c>
      <c r="H66" s="52" t="s">
        <v>523</v>
      </c>
      <c r="I66" s="39"/>
      <c r="J66" s="39" t="s">
        <v>220</v>
      </c>
      <c r="K66" s="53" t="s">
        <v>524</v>
      </c>
    </row>
    <row r="67" spans="1:11" x14ac:dyDescent="0.35">
      <c r="A67" s="41" t="s">
        <v>516</v>
      </c>
      <c r="B67" s="35" t="s">
        <v>517</v>
      </c>
      <c r="C67" s="35" t="s">
        <v>544</v>
      </c>
      <c r="D67" s="42" t="s">
        <v>531</v>
      </c>
      <c r="E67" s="38" t="s">
        <v>214</v>
      </c>
      <c r="H67" s="52" t="s">
        <v>523</v>
      </c>
      <c r="I67" s="39"/>
      <c r="J67" s="39" t="s">
        <v>220</v>
      </c>
      <c r="K67" s="53" t="s">
        <v>524</v>
      </c>
    </row>
    <row r="68" spans="1:11" x14ac:dyDescent="0.35">
      <c r="A68" s="41" t="s">
        <v>410</v>
      </c>
      <c r="B68" s="35" t="s">
        <v>411</v>
      </c>
      <c r="C68" s="35" t="s">
        <v>526</v>
      </c>
      <c r="D68" s="42" t="s">
        <v>528</v>
      </c>
      <c r="E68" s="38" t="s">
        <v>213</v>
      </c>
      <c r="H68" s="52"/>
      <c r="I68" s="39"/>
      <c r="J68" s="39" t="s">
        <v>524</v>
      </c>
      <c r="K68" s="53" t="s">
        <v>524</v>
      </c>
    </row>
    <row r="69" spans="1:11" ht="29" x14ac:dyDescent="0.35">
      <c r="A69" s="41" t="s">
        <v>412</v>
      </c>
      <c r="B69" s="35" t="s">
        <v>413</v>
      </c>
      <c r="C69" s="35" t="s">
        <v>526</v>
      </c>
      <c r="D69" s="42" t="s">
        <v>528</v>
      </c>
      <c r="E69" s="38" t="s">
        <v>213</v>
      </c>
      <c r="H69" s="52"/>
      <c r="I69" s="39"/>
      <c r="J69" s="39" t="s">
        <v>524</v>
      </c>
      <c r="K69" s="53" t="s">
        <v>524</v>
      </c>
    </row>
    <row r="70" spans="1:11" x14ac:dyDescent="0.35">
      <c r="A70" s="41" t="s">
        <v>414</v>
      </c>
      <c r="B70" s="35" t="s">
        <v>415</v>
      </c>
      <c r="C70" s="35" t="s">
        <v>526</v>
      </c>
      <c r="D70" s="42" t="s">
        <v>528</v>
      </c>
      <c r="E70" s="38" t="s">
        <v>213</v>
      </c>
      <c r="H70" s="52"/>
      <c r="I70" s="39"/>
      <c r="J70" s="39" t="s">
        <v>524</v>
      </c>
      <c r="K70" s="53" t="s">
        <v>524</v>
      </c>
    </row>
    <row r="71" spans="1:11" x14ac:dyDescent="0.35">
      <c r="A71" s="41" t="s">
        <v>416</v>
      </c>
      <c r="B71" s="35" t="s">
        <v>417</v>
      </c>
      <c r="C71" s="35" t="s">
        <v>217</v>
      </c>
      <c r="D71" s="42" t="s">
        <v>532</v>
      </c>
      <c r="E71" s="38" t="s">
        <v>214</v>
      </c>
      <c r="H71" s="52" t="s">
        <v>523</v>
      </c>
      <c r="I71" s="39"/>
      <c r="J71" s="39" t="s">
        <v>524</v>
      </c>
      <c r="K71" s="53" t="s">
        <v>524</v>
      </c>
    </row>
    <row r="72" spans="1:11" x14ac:dyDescent="0.35">
      <c r="A72" s="41" t="s">
        <v>518</v>
      </c>
      <c r="B72" s="35" t="s">
        <v>519</v>
      </c>
      <c r="C72" s="35" t="s">
        <v>217</v>
      </c>
      <c r="D72" s="42" t="s">
        <v>532</v>
      </c>
      <c r="E72" s="38" t="s">
        <v>214</v>
      </c>
      <c r="H72" s="52"/>
      <c r="I72" s="39"/>
      <c r="J72" s="39" t="s">
        <v>524</v>
      </c>
      <c r="K72" s="53" t="s">
        <v>524</v>
      </c>
    </row>
    <row r="73" spans="1:11" x14ac:dyDescent="0.35">
      <c r="A73" s="41" t="s">
        <v>418</v>
      </c>
      <c r="B73" s="35" t="s">
        <v>419</v>
      </c>
      <c r="C73" s="35" t="s">
        <v>526</v>
      </c>
      <c r="D73" s="42" t="s">
        <v>529</v>
      </c>
      <c r="E73" s="38" t="s">
        <v>214</v>
      </c>
      <c r="H73" s="54" t="s">
        <v>523</v>
      </c>
      <c r="I73" s="40" t="s">
        <v>523</v>
      </c>
      <c r="J73" s="39" t="s">
        <v>524</v>
      </c>
      <c r="K73" s="55" t="s">
        <v>524</v>
      </c>
    </row>
    <row r="74" spans="1:11" ht="15" thickBot="1" x14ac:dyDescent="0.4">
      <c r="A74" s="43" t="s">
        <v>420</v>
      </c>
      <c r="B74" s="44" t="s">
        <v>421</v>
      </c>
      <c r="C74" s="44" t="s">
        <v>217</v>
      </c>
      <c r="D74" s="45" t="s">
        <v>540</v>
      </c>
      <c r="E74" s="38" t="s">
        <v>214</v>
      </c>
      <c r="H74" s="56"/>
      <c r="I74" s="57"/>
      <c r="J74" s="57" t="s">
        <v>524</v>
      </c>
      <c r="K74" s="58" t="s">
        <v>524</v>
      </c>
    </row>
    <row r="77" spans="1:11" x14ac:dyDescent="0.35">
      <c r="C77" s="77"/>
      <c r="D77" s="78"/>
    </row>
    <row r="78" spans="1:11" x14ac:dyDescent="0.35">
      <c r="D78" s="78"/>
    </row>
    <row r="79" spans="1:11" x14ac:dyDescent="0.35">
      <c r="D79" s="78"/>
    </row>
    <row r="80" spans="1:11" x14ac:dyDescent="0.35">
      <c r="D80" s="78"/>
    </row>
  </sheetData>
  <autoFilter ref="A2:F74" xr:uid="{BC6EA95E-31F2-40F5-93EE-6249833E09D9}"/>
  <mergeCells count="1">
    <mergeCell ref="H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2:G38"/>
  <sheetViews>
    <sheetView topLeftCell="A13" workbookViewId="0">
      <selection activeCell="G14" sqref="A1:XFD1048576"/>
    </sheetView>
  </sheetViews>
  <sheetFormatPr defaultRowHeight="21" x14ac:dyDescent="0.35"/>
  <cols>
    <col min="2" max="2" width="13.81640625" style="6" customWidth="1"/>
    <col min="3" max="3" width="60.453125" bestFit="1" customWidth="1"/>
    <col min="6" max="6" width="13.81640625" style="6" customWidth="1"/>
    <col min="7" max="7" width="60.453125" bestFit="1" customWidth="1"/>
  </cols>
  <sheetData>
    <row r="2" spans="1:7" ht="14.5" customHeight="1" x14ac:dyDescent="0.35">
      <c r="A2" s="90" t="s">
        <v>226</v>
      </c>
      <c r="B2" s="86" t="s">
        <v>227</v>
      </c>
      <c r="C2" s="3" t="s">
        <v>228</v>
      </c>
      <c r="E2" s="83" t="s">
        <v>229</v>
      </c>
      <c r="F2" s="86" t="s">
        <v>230</v>
      </c>
      <c r="G2" s="3" t="s">
        <v>231</v>
      </c>
    </row>
    <row r="3" spans="1:7" ht="14.5" customHeight="1" x14ac:dyDescent="0.35">
      <c r="A3" s="91"/>
      <c r="B3" s="87"/>
      <c r="C3" s="3" t="s">
        <v>232</v>
      </c>
      <c r="E3" s="84"/>
      <c r="F3" s="87"/>
      <c r="G3" s="3" t="s">
        <v>233</v>
      </c>
    </row>
    <row r="4" spans="1:7" ht="14.5" customHeight="1" x14ac:dyDescent="0.35">
      <c r="A4" s="91"/>
      <c r="B4" s="87"/>
      <c r="C4" s="3" t="s">
        <v>234</v>
      </c>
      <c r="E4" s="84"/>
      <c r="F4" s="87"/>
      <c r="G4" s="3" t="s">
        <v>235</v>
      </c>
    </row>
    <row r="5" spans="1:7" ht="14.5" customHeight="1" x14ac:dyDescent="0.35">
      <c r="A5" s="91"/>
      <c r="B5" s="87"/>
      <c r="C5" s="3" t="s">
        <v>236</v>
      </c>
      <c r="E5" s="84"/>
      <c r="F5" s="87"/>
      <c r="G5" s="3" t="s">
        <v>237</v>
      </c>
    </row>
    <row r="6" spans="1:7" ht="14.5" customHeight="1" x14ac:dyDescent="0.35">
      <c r="A6" s="91"/>
      <c r="B6" s="87"/>
      <c r="C6" s="3" t="s">
        <v>238</v>
      </c>
      <c r="E6" s="84"/>
      <c r="F6" s="87"/>
      <c r="G6" s="4" t="s">
        <v>239</v>
      </c>
    </row>
    <row r="7" spans="1:7" ht="14.5" customHeight="1" x14ac:dyDescent="0.35">
      <c r="A7" s="91"/>
      <c r="B7" s="87"/>
      <c r="C7" s="3" t="s">
        <v>240</v>
      </c>
      <c r="E7" s="84"/>
      <c r="F7" s="87"/>
      <c r="G7" s="4" t="s">
        <v>241</v>
      </c>
    </row>
    <row r="8" spans="1:7" ht="14.5" customHeight="1" x14ac:dyDescent="0.35">
      <c r="A8" s="91"/>
      <c r="B8" s="87"/>
      <c r="C8" s="3" t="s">
        <v>242</v>
      </c>
      <c r="E8" s="84"/>
      <c r="F8" s="87"/>
      <c r="G8" s="4" t="s">
        <v>243</v>
      </c>
    </row>
    <row r="9" spans="1:7" ht="14.5" customHeight="1" x14ac:dyDescent="0.35">
      <c r="A9" s="91"/>
      <c r="B9" s="87"/>
      <c r="C9" s="4" t="s">
        <v>244</v>
      </c>
      <c r="E9" s="84"/>
      <c r="F9" s="87"/>
      <c r="G9" s="3" t="s">
        <v>245</v>
      </c>
    </row>
    <row r="10" spans="1:7" ht="14.5" customHeight="1" x14ac:dyDescent="0.35">
      <c r="A10" s="91"/>
      <c r="B10" s="87"/>
      <c r="C10" s="4" t="s">
        <v>246</v>
      </c>
      <c r="E10" s="84"/>
      <c r="F10" s="87"/>
      <c r="G10" s="3" t="s">
        <v>247</v>
      </c>
    </row>
    <row r="11" spans="1:7" ht="14.5" customHeight="1" x14ac:dyDescent="0.35">
      <c r="A11" s="91"/>
      <c r="B11" s="87"/>
      <c r="C11" s="4" t="s">
        <v>248</v>
      </c>
      <c r="E11" s="84"/>
      <c r="F11" s="87"/>
      <c r="G11" s="4" t="s">
        <v>249</v>
      </c>
    </row>
    <row r="12" spans="1:7" ht="14.5" customHeight="1" x14ac:dyDescent="0.35">
      <c r="A12" s="91"/>
      <c r="B12" s="88"/>
      <c r="C12" s="3" t="s">
        <v>231</v>
      </c>
      <c r="E12" s="84"/>
      <c r="F12" s="87"/>
      <c r="G12" s="4" t="s">
        <v>251</v>
      </c>
    </row>
    <row r="13" spans="1:7" ht="14.5" customHeight="1" x14ac:dyDescent="0.35">
      <c r="A13" s="91"/>
      <c r="B13" s="89" t="s">
        <v>250</v>
      </c>
      <c r="C13" s="3" t="s">
        <v>252</v>
      </c>
      <c r="E13" s="84"/>
      <c r="F13" s="88"/>
      <c r="G13" s="4" t="s">
        <v>253</v>
      </c>
    </row>
    <row r="14" spans="1:7" ht="14.5" customHeight="1" x14ac:dyDescent="0.35">
      <c r="A14" s="91"/>
      <c r="B14" s="89"/>
      <c r="C14" s="3" t="s">
        <v>254</v>
      </c>
      <c r="E14" s="84"/>
      <c r="F14" s="89" t="s">
        <v>250</v>
      </c>
      <c r="G14" s="3" t="s">
        <v>255</v>
      </c>
    </row>
    <row r="15" spans="1:7" ht="14.5" customHeight="1" x14ac:dyDescent="0.35">
      <c r="A15" s="91"/>
      <c r="B15" s="89"/>
      <c r="C15" s="3" t="s">
        <v>256</v>
      </c>
      <c r="E15" s="84"/>
      <c r="F15" s="89"/>
      <c r="G15" s="3" t="s">
        <v>257</v>
      </c>
    </row>
    <row r="16" spans="1:7" ht="14.5" customHeight="1" x14ac:dyDescent="0.35">
      <c r="A16" s="91"/>
      <c r="B16" s="89"/>
      <c r="C16" s="3" t="s">
        <v>259</v>
      </c>
      <c r="E16" s="84"/>
      <c r="F16" s="89"/>
      <c r="G16" s="3" t="s">
        <v>258</v>
      </c>
    </row>
    <row r="17" spans="1:7" ht="14.5" customHeight="1" x14ac:dyDescent="0.35">
      <c r="A17" s="91"/>
      <c r="B17" s="89"/>
      <c r="C17" s="3" t="s">
        <v>261</v>
      </c>
      <c r="E17" s="84"/>
      <c r="F17" s="89"/>
      <c r="G17" s="3" t="s">
        <v>260</v>
      </c>
    </row>
    <row r="18" spans="1:7" ht="14.5" customHeight="1" x14ac:dyDescent="0.35">
      <c r="A18" s="91"/>
      <c r="B18" s="89"/>
      <c r="C18" s="3" t="s">
        <v>263</v>
      </c>
      <c r="E18" s="84"/>
      <c r="F18" s="89"/>
      <c r="G18" s="3" t="s">
        <v>262</v>
      </c>
    </row>
    <row r="19" spans="1:7" ht="14.5" customHeight="1" x14ac:dyDescent="0.35">
      <c r="A19" s="91"/>
      <c r="B19" s="89"/>
      <c r="C19" s="3" t="s">
        <v>265</v>
      </c>
      <c r="E19" s="84"/>
      <c r="F19" s="89"/>
      <c r="G19" s="3" t="s">
        <v>264</v>
      </c>
    </row>
    <row r="20" spans="1:7" ht="14.5" customHeight="1" x14ac:dyDescent="0.35">
      <c r="A20" s="91"/>
      <c r="B20" s="89"/>
      <c r="C20" s="3" t="s">
        <v>267</v>
      </c>
      <c r="E20" s="84"/>
      <c r="F20" s="89"/>
      <c r="G20" s="3" t="s">
        <v>266</v>
      </c>
    </row>
    <row r="21" spans="1:7" ht="14.5" customHeight="1" x14ac:dyDescent="0.35">
      <c r="A21" s="91"/>
      <c r="B21" s="89"/>
      <c r="C21" s="3" t="s">
        <v>268</v>
      </c>
      <c r="E21" s="84"/>
      <c r="F21" s="89"/>
      <c r="G21" t="s">
        <v>284</v>
      </c>
    </row>
    <row r="22" spans="1:7" ht="14.5" customHeight="1" x14ac:dyDescent="0.35">
      <c r="A22" s="91"/>
      <c r="B22" s="89"/>
      <c r="C22" s="3" t="s">
        <v>285</v>
      </c>
      <c r="E22" s="84"/>
      <c r="F22" s="89"/>
      <c r="G22" s="3" t="s">
        <v>269</v>
      </c>
    </row>
    <row r="23" spans="1:7" ht="14.5" customHeight="1" x14ac:dyDescent="0.35">
      <c r="A23" s="91"/>
      <c r="B23" s="89"/>
      <c r="C23" s="3" t="s">
        <v>271</v>
      </c>
      <c r="E23" s="84"/>
      <c r="F23" s="89"/>
      <c r="G23" s="3" t="s">
        <v>270</v>
      </c>
    </row>
    <row r="24" spans="1:7" ht="14.5" customHeight="1" x14ac:dyDescent="0.35">
      <c r="A24" s="91"/>
      <c r="B24" s="89"/>
      <c r="C24" s="3" t="s">
        <v>286</v>
      </c>
      <c r="E24" s="84"/>
      <c r="F24" s="89"/>
      <c r="G24" s="3" t="s">
        <v>272</v>
      </c>
    </row>
    <row r="25" spans="1:7" ht="14.5" customHeight="1" x14ac:dyDescent="0.35">
      <c r="A25" s="91"/>
      <c r="B25" s="89"/>
      <c r="C25" s="3" t="s">
        <v>287</v>
      </c>
      <c r="E25" s="84"/>
      <c r="F25" s="89"/>
      <c r="G25" s="3" t="s">
        <v>274</v>
      </c>
    </row>
    <row r="26" spans="1:7" ht="14.5" customHeight="1" x14ac:dyDescent="0.35">
      <c r="A26" s="91"/>
      <c r="B26" s="89"/>
      <c r="C26" s="3" t="s">
        <v>288</v>
      </c>
      <c r="E26" s="84"/>
      <c r="F26" s="89"/>
      <c r="G26" s="3" t="s">
        <v>275</v>
      </c>
    </row>
    <row r="27" spans="1:7" ht="14.5" customHeight="1" x14ac:dyDescent="0.35">
      <c r="A27" s="91"/>
      <c r="B27" s="5" t="s">
        <v>220</v>
      </c>
      <c r="C27" s="3" t="s">
        <v>273</v>
      </c>
      <c r="E27" s="84"/>
      <c r="F27" s="89"/>
      <c r="G27" s="3" t="s">
        <v>276</v>
      </c>
    </row>
    <row r="28" spans="1:7" ht="14.5" customHeight="1" x14ac:dyDescent="0.35">
      <c r="B28"/>
      <c r="E28" s="84"/>
      <c r="F28" s="89"/>
      <c r="G28" s="3" t="s">
        <v>277</v>
      </c>
    </row>
    <row r="29" spans="1:7" ht="14.5" customHeight="1" x14ac:dyDescent="0.35">
      <c r="B29"/>
      <c r="E29" s="84"/>
      <c r="F29" s="89"/>
      <c r="G29" s="3" t="s">
        <v>278</v>
      </c>
    </row>
    <row r="30" spans="1:7" ht="14.5" customHeight="1" x14ac:dyDescent="0.35">
      <c r="B30"/>
      <c r="E30" s="84"/>
      <c r="F30" s="89"/>
      <c r="G30" s="3" t="s">
        <v>279</v>
      </c>
    </row>
    <row r="31" spans="1:7" ht="14.5" customHeight="1" x14ac:dyDescent="0.35">
      <c r="B31"/>
      <c r="E31" s="84"/>
      <c r="F31" s="89"/>
      <c r="G31" s="3" t="s">
        <v>280</v>
      </c>
    </row>
    <row r="32" spans="1:7" ht="21" customHeight="1" x14ac:dyDescent="0.35">
      <c r="B32"/>
      <c r="E32" s="85"/>
      <c r="F32" s="5" t="s">
        <v>220</v>
      </c>
      <c r="G32" s="3" t="s">
        <v>273</v>
      </c>
    </row>
    <row r="33" spans="2:5" x14ac:dyDescent="0.35">
      <c r="B33"/>
      <c r="E33" s="6"/>
    </row>
    <row r="34" spans="2:5" ht="21" customHeight="1" x14ac:dyDescent="0.35">
      <c r="B34"/>
    </row>
    <row r="35" spans="2:5" x14ac:dyDescent="0.35">
      <c r="B35"/>
    </row>
    <row r="36" spans="2:5" x14ac:dyDescent="0.35">
      <c r="B36"/>
    </row>
    <row r="37" spans="2:5" x14ac:dyDescent="0.35">
      <c r="B37"/>
    </row>
    <row r="38" spans="2:5" x14ac:dyDescent="0.35">
      <c r="B38"/>
    </row>
  </sheetData>
  <mergeCells count="6">
    <mergeCell ref="E2:E32"/>
    <mergeCell ref="F2:F13"/>
    <mergeCell ref="F14:F31"/>
    <mergeCell ref="A2:A27"/>
    <mergeCell ref="B2:B12"/>
    <mergeCell ref="B13:B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Tracker Items</vt:lpstr>
      <vt:lpstr>2022 Reliability Review</vt:lpstr>
      <vt:lpstr>HIM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Dent</dc:creator>
  <cp:lastModifiedBy>CJ Consulting</cp:lastModifiedBy>
  <dcterms:created xsi:type="dcterms:W3CDTF">2022-03-04T13:02:59Z</dcterms:created>
  <dcterms:modified xsi:type="dcterms:W3CDTF">2022-04-01T16:04:19Z</dcterms:modified>
</cp:coreProperties>
</file>