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60" windowWidth="9765" windowHeight="7290" activeTab="3"/>
  </bookViews>
  <sheets>
    <sheet name="Assignment" sheetId="1" r:id="rId1"/>
    <sheet name="Loadshapes from EVT adj" sheetId="2" r:id="rId2"/>
    <sheet name="Loadshapes from Ameren" sheetId="3" r:id="rId3"/>
    <sheet name="All Measure Loadshapes" sheetId="4" r:id="rId4"/>
  </sheets>
  <externalReferences>
    <externalReference r:id="rId5"/>
    <externalReference r:id="rId6"/>
    <externalReference r:id="rId7"/>
  </externalReferences>
  <definedNames>
    <definedName name="_xlnm._FilterDatabase" localSheetId="3" hidden="1">'All Measure Loadshapes'!$A$2:$G$145</definedName>
    <definedName name="Loadshapetable">'[1]EVT Loadshapes'!$A$1:$H$99</definedName>
  </definedNames>
  <calcPr calcId="145621"/>
</workbook>
</file>

<file path=xl/calcChain.xml><?xml version="1.0" encoding="utf-8"?>
<calcChain xmlns="http://schemas.openxmlformats.org/spreadsheetml/2006/main">
  <c r="A88" i="4" l="1"/>
  <c r="A89" i="4"/>
  <c r="A90" i="4"/>
  <c r="A91" i="4"/>
  <c r="A92" i="4"/>
  <c r="A93" i="4"/>
  <c r="A94" i="4"/>
  <c r="A95" i="4"/>
  <c r="A96" i="4"/>
  <c r="A97" i="4"/>
  <c r="A98" i="4"/>
  <c r="A99" i="4"/>
  <c r="A100" i="4"/>
  <c r="A110" i="4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J14" i="3" l="1"/>
  <c r="J16" i="3"/>
  <c r="J22" i="3"/>
  <c r="I14" i="3"/>
  <c r="J4" i="3"/>
  <c r="J7" i="3"/>
  <c r="I4" i="3"/>
  <c r="I7" i="3"/>
  <c r="K23" i="2" l="1"/>
  <c r="I11" i="3" l="1"/>
  <c r="I10" i="3"/>
  <c r="I9" i="3"/>
  <c r="I8" i="3"/>
  <c r="I6" i="3"/>
  <c r="I5" i="3"/>
  <c r="D11" i="3" l="1"/>
  <c r="E11" i="3"/>
  <c r="B11" i="3"/>
  <c r="C11" i="3"/>
  <c r="D10" i="3"/>
  <c r="E10" i="3"/>
  <c r="B10" i="3"/>
  <c r="C10" i="3"/>
  <c r="D9" i="3"/>
  <c r="E9" i="3"/>
  <c r="B9" i="3"/>
  <c r="C9" i="3"/>
  <c r="D8" i="3"/>
  <c r="E8" i="3"/>
  <c r="B8" i="3"/>
  <c r="C8" i="3"/>
  <c r="D7" i="3"/>
  <c r="E7" i="3"/>
  <c r="B7" i="3"/>
  <c r="C7" i="3"/>
  <c r="D6" i="3"/>
  <c r="E6" i="3"/>
  <c r="B6" i="3"/>
  <c r="C6" i="3"/>
  <c r="D5" i="3"/>
  <c r="E5" i="3"/>
  <c r="B5" i="3"/>
  <c r="C5" i="3"/>
  <c r="I3" i="3"/>
  <c r="F5" i="3" l="1"/>
  <c r="F6" i="3"/>
  <c r="F7" i="3"/>
  <c r="F8" i="3"/>
  <c r="F9" i="3"/>
  <c r="F10" i="3"/>
  <c r="F11" i="3"/>
  <c r="D3" i="3"/>
  <c r="E3" i="3"/>
  <c r="B3" i="3"/>
  <c r="C3" i="3"/>
  <c r="F3" i="3" l="1"/>
  <c r="E4" i="3" l="1"/>
  <c r="B4" i="3"/>
  <c r="C4" i="3"/>
  <c r="D4" i="3" l="1"/>
  <c r="F4" i="3" s="1"/>
  <c r="D14" i="3" l="1"/>
  <c r="E14" i="3" l="1"/>
  <c r="B14" i="3" l="1"/>
  <c r="I22" i="3" l="1"/>
  <c r="I21" i="3"/>
  <c r="I20" i="3"/>
  <c r="I19" i="3"/>
  <c r="I18" i="3"/>
  <c r="I17" i="3"/>
  <c r="I16" i="3"/>
  <c r="I15" i="3"/>
  <c r="I13" i="3"/>
  <c r="D22" i="3" l="1"/>
  <c r="E22" i="3"/>
  <c r="B22" i="3"/>
  <c r="C22" i="3"/>
  <c r="D21" i="3"/>
  <c r="E21" i="3"/>
  <c r="B21" i="3"/>
  <c r="C21" i="3"/>
  <c r="D20" i="3"/>
  <c r="E20" i="3"/>
  <c r="B20" i="3"/>
  <c r="C20" i="3"/>
  <c r="D19" i="3"/>
  <c r="E19" i="3"/>
  <c r="B19" i="3"/>
  <c r="C19" i="3"/>
  <c r="D18" i="3"/>
  <c r="E18" i="3"/>
  <c r="B18" i="3"/>
  <c r="C18" i="3"/>
  <c r="D17" i="3"/>
  <c r="E17" i="3"/>
  <c r="B17" i="3"/>
  <c r="C17" i="3"/>
  <c r="D16" i="3"/>
  <c r="E16" i="3"/>
  <c r="B16" i="3"/>
  <c r="C16" i="3"/>
  <c r="D15" i="3"/>
  <c r="E15" i="3"/>
  <c r="B15" i="3"/>
  <c r="C15" i="3"/>
  <c r="D13" i="3"/>
  <c r="E13" i="3"/>
  <c r="B13" i="3"/>
  <c r="C13" i="3"/>
  <c r="F13" i="3" l="1"/>
  <c r="F15" i="3"/>
  <c r="F16" i="3"/>
  <c r="F17" i="3"/>
  <c r="F18" i="3"/>
  <c r="F19" i="3"/>
  <c r="F20" i="3"/>
  <c r="F21" i="3"/>
  <c r="F22" i="3"/>
  <c r="C14" i="3" l="1"/>
  <c r="F14" i="3" s="1"/>
</calcChain>
</file>

<file path=xl/sharedStrings.xml><?xml version="1.0" encoding="utf-8"?>
<sst xmlns="http://schemas.openxmlformats.org/spreadsheetml/2006/main" count="757" uniqueCount="423">
  <si>
    <t>3.1.</t>
  </si>
  <si>
    <t>Commercial &amp; Industrial High Impact Measures - Gas</t>
  </si>
  <si>
    <t>3.1.1.</t>
  </si>
  <si>
    <t>Food Service Equipment End Use</t>
  </si>
  <si>
    <t>3.1.1.1.</t>
  </si>
  <si>
    <t>ENERGY STAR Commercial Steamer E &gt; 38% (Retrofit)</t>
  </si>
  <si>
    <t>3.1.1.2.</t>
  </si>
  <si>
    <t>High Efficiency Pre-rinse Spray Valve, Low Flow (Retrofit)</t>
  </si>
  <si>
    <t>3.1.2.</t>
  </si>
  <si>
    <t>HVAC End Use</t>
  </si>
  <si>
    <t>3.1.2.1.</t>
  </si>
  <si>
    <t>Boilers up to 300 MBh &gt; 85% AFUE (Retrofit)</t>
  </si>
  <si>
    <t>3.1.2.2.</t>
  </si>
  <si>
    <t>Boiler Tune Up (Retrofit)</t>
  </si>
  <si>
    <t>3.1.2.3.</t>
  </si>
  <si>
    <t>Boiler Reset Controls (Retrofit)</t>
  </si>
  <si>
    <t>3.1.2.4.</t>
  </si>
  <si>
    <t>Furnaces up to 150 MBh &gt; 90% AFUE (Retrofit)</t>
  </si>
  <si>
    <t>3.1.2.5.</t>
  </si>
  <si>
    <t>Programmable Thermostat (Retrofit)</t>
  </si>
  <si>
    <t>3.1.2.6.</t>
  </si>
  <si>
    <t>Steam Trap Buy Down (Retrofit)</t>
  </si>
  <si>
    <t>3.1.3.</t>
  </si>
  <si>
    <t>Water Heating End Use</t>
  </si>
  <si>
    <t>3.1.3.1.</t>
  </si>
  <si>
    <t>Tankless Water Heater (Retrofit)</t>
  </si>
  <si>
    <t>3.2.</t>
  </si>
  <si>
    <t>Commercial &amp; Industrial High Impact Measures - Electric</t>
  </si>
  <si>
    <t>3.2.1.</t>
  </si>
  <si>
    <t>3.2.1.1.</t>
  </si>
  <si>
    <t>3.2.1.2.</t>
  </si>
  <si>
    <t>Variable-Speed Drives for HVAC Applications (Retrofit)</t>
  </si>
  <si>
    <t>3.2.2.</t>
  </si>
  <si>
    <t>Lighting End Use</t>
  </si>
  <si>
    <t>3.2.2.1.</t>
  </si>
  <si>
    <t>CFL</t>
  </si>
  <si>
    <t>3.2.2.1.1.</t>
  </si>
  <si>
    <t>CFL Screw Based (Retrofit)</t>
  </si>
  <si>
    <t>3.2.2.1.2.</t>
  </si>
  <si>
    <t>CFL Fixtures (Retrofit, Time of Sale)</t>
  </si>
  <si>
    <t>3.2.2.2.</t>
  </si>
  <si>
    <t>LED</t>
  </si>
  <si>
    <t>3.2.2.2.1.</t>
  </si>
  <si>
    <t>LED Lighting including traffic signals (Retrofit, Time of Sale)</t>
  </si>
  <si>
    <t>3.2.2.3.</t>
  </si>
  <si>
    <t>Lighting Controls (All Technologies and programs)</t>
  </si>
  <si>
    <t>3.2.2.4.</t>
  </si>
  <si>
    <t>High Performance T8</t>
  </si>
  <si>
    <t>3.2.2.4.1.</t>
  </si>
  <si>
    <t>HPT8 Lighting – lamp and ballast or fixture replacement (Retrofit, Time of Sale)</t>
  </si>
  <si>
    <t>3.2.2.5.</t>
  </si>
  <si>
    <t>T5</t>
  </si>
  <si>
    <t>3.2.2.5.1.</t>
  </si>
  <si>
    <t>T5 Lighting (Retrofit, Time of Sale)</t>
  </si>
  <si>
    <t>3.2.2.6.</t>
  </si>
  <si>
    <t>New Construction (Follow code for watts/sqr ft)</t>
  </si>
  <si>
    <t>3.2.3.</t>
  </si>
  <si>
    <t>3.2.3.1.</t>
  </si>
  <si>
    <t>Tankless Water Heater (Retrofit, Electric)</t>
  </si>
  <si>
    <t>4.1.</t>
  </si>
  <si>
    <t>Residential High Impact Measures - Gas</t>
  </si>
  <si>
    <t>4.1.1.</t>
  </si>
  <si>
    <t>Hot Water End Use</t>
  </si>
  <si>
    <t>4.1.1.1.</t>
  </si>
  <si>
    <t>Low Flow Faucet Aerator (Time of Sale, Early Replacement, Low Income)</t>
  </si>
  <si>
    <t>4.1.1.2.</t>
  </si>
  <si>
    <t>Low Flow Showerhead (Time of Sale, Early Replacement, Low Income)</t>
  </si>
  <si>
    <t>4.1.1.3.</t>
  </si>
  <si>
    <t>Storage Water Heater EF &gt; 0.67 (Time of Sale)</t>
  </si>
  <si>
    <t>4.1.2.</t>
  </si>
  <si>
    <t>4.1.2.1.</t>
  </si>
  <si>
    <t>High Efficiency Boilers (Time of Sale)</t>
  </si>
  <si>
    <t>4.1.2.2.</t>
  </si>
  <si>
    <t>High Efficiency Furnaces (Time of Sale, Low Income, Low Income Multifamily)</t>
  </si>
  <si>
    <t>4.1.2.3.</t>
  </si>
  <si>
    <t>Programmable Thermostats (Time of Sale, Direct Install, Low Income)</t>
  </si>
  <si>
    <t>4.1.3.</t>
  </si>
  <si>
    <t>Shell End Use</t>
  </si>
  <si>
    <t>4.1.3.1.</t>
  </si>
  <si>
    <t>Air Sealing - Reduce Infiltration (Retrofit, Low Income)</t>
  </si>
  <si>
    <t>4.1.3.2.</t>
  </si>
  <si>
    <t>Attic/Roof/Ceiling/Wall Insulation (Retrofit, Low Income)</t>
  </si>
  <si>
    <t>4.1.3.3.</t>
  </si>
  <si>
    <t>Basement Sidewall Insulation (Retrofit)</t>
  </si>
  <si>
    <t>4.2.</t>
  </si>
  <si>
    <t>Residential High Impact Measures - Electric</t>
  </si>
  <si>
    <t>4.2.1.</t>
  </si>
  <si>
    <t>Appliance End Use</t>
  </si>
  <si>
    <t>4.2.1.1.</t>
  </si>
  <si>
    <t>High Efficiency Clothes Washers (Time of Sale, Low Income Multifamily)</t>
  </si>
  <si>
    <t>4.2.1.2.</t>
  </si>
  <si>
    <t>Refrigerator and/or Freezer Retirement (Low Income, Early Retirement</t>
  </si>
  <si>
    <t>4.2.2.</t>
  </si>
  <si>
    <t>4.2.2.1.</t>
  </si>
  <si>
    <t>Low Flow Faucet Aerator (Time of Sale, Early Replacement, Low Income</t>
  </si>
  <si>
    <t>4.2.2.2.</t>
  </si>
  <si>
    <t>4.2.2.3.</t>
  </si>
  <si>
    <t>Heat Pump Water Heaters (Time of Sale, Low Income)</t>
  </si>
  <si>
    <t>4.2.3.</t>
  </si>
  <si>
    <t>4.2.3.1.</t>
  </si>
  <si>
    <t>Air Source Heat Pump &gt; 14.5 SEER (Time of Sale, Early Replacement)</t>
  </si>
  <si>
    <t>4.2.3.2.</t>
  </si>
  <si>
    <t>Central Air Conditioning &gt; 14.5 SEER (Time of Sale, Early Replacement, Low Income Multifamily)</t>
  </si>
  <si>
    <t>4.2.3.3.</t>
  </si>
  <si>
    <t>ECM for High Efficiency Furnaces (Time of Sale, Low Income, Low Income Multifamily)</t>
  </si>
  <si>
    <t>4.2.3.4.</t>
  </si>
  <si>
    <t>4.2.3.5.</t>
  </si>
  <si>
    <t>Room Air Conditioner Retirement (Early Retirement)</t>
  </si>
  <si>
    <t>4.2.4.</t>
  </si>
  <si>
    <t>4.2.4.1.</t>
  </si>
  <si>
    <t>ENERGY STAR Compact Fluorescent Lamp (CFL) (Time of Sale, Electric)</t>
  </si>
  <si>
    <t>4.2.4.2.</t>
  </si>
  <si>
    <t>ENERGY STAR Compact Fluorescent Lamp (CFL) (Direct Install, Low Income Multifamily, Electric)</t>
  </si>
  <si>
    <t>4.2.4.3.</t>
  </si>
  <si>
    <t>ENERGY STAR Specialty Compact Fluorescent Lamp (CFL) (Time of Sale, Electric)</t>
  </si>
  <si>
    <t>4.2.5.</t>
  </si>
  <si>
    <t>4.2.5.1.</t>
  </si>
  <si>
    <t>4.2.5.2.</t>
  </si>
  <si>
    <t>4.2.5.3.</t>
  </si>
  <si>
    <t>Measure</t>
  </si>
  <si>
    <t>Section</t>
  </si>
  <si>
    <t>EVT doesn't have any foodservice loadshapes?</t>
  </si>
  <si>
    <t>Commercial Space heat</t>
  </si>
  <si>
    <t>Loadshape 2</t>
  </si>
  <si>
    <t>Loadshape 3</t>
  </si>
  <si>
    <t>Industrial Space heat</t>
  </si>
  <si>
    <t>Also cooling?</t>
  </si>
  <si>
    <t>Industrial Process?</t>
  </si>
  <si>
    <t>Weather sensitive</t>
  </si>
  <si>
    <t>No match or poor match</t>
  </si>
  <si>
    <t>Good match</t>
  </si>
  <si>
    <t>Commercial Ventilation motor</t>
  </si>
  <si>
    <t>Commercial Indoor lighting</t>
  </si>
  <si>
    <t>Commercial Outdoor lighting</t>
  </si>
  <si>
    <t>Industrial Indoor lighting</t>
  </si>
  <si>
    <t>Industrial Outdoor lighting</t>
  </si>
  <si>
    <t>Several traffic light loadshapes</t>
  </si>
  <si>
    <t>Residential DHW Conserve</t>
  </si>
  <si>
    <t>Residential DHW Insulation?</t>
  </si>
  <si>
    <t>Residential Space Heat</t>
  </si>
  <si>
    <t>Residential A/C</t>
  </si>
  <si>
    <t>Residential Ventilation</t>
  </si>
  <si>
    <t>Residential Clothes Washer</t>
  </si>
  <si>
    <t>Residential Refrigerator</t>
  </si>
  <si>
    <t>Specific bldg type Indoor Lighting</t>
  </si>
  <si>
    <t>ECM Fan Motor Commercial Heating and Cooling</t>
  </si>
  <si>
    <t>VFD Boiler loadshapes</t>
  </si>
  <si>
    <t>What is?</t>
  </si>
  <si>
    <t>Commercial EP Lighting</t>
  </si>
  <si>
    <t>Commercial PTHP</t>
  </si>
  <si>
    <t>Storage ESH</t>
  </si>
  <si>
    <t>EVT doesn’t have, HPWH have longer hours than regular storage</t>
  </si>
  <si>
    <t>Residential Space heat</t>
  </si>
  <si>
    <t>Room Air Conditioning</t>
  </si>
  <si>
    <t>Residential Indoor lighting</t>
  </si>
  <si>
    <t>Residential Outdoor Lighting</t>
  </si>
  <si>
    <t>Residential Outdoor HID</t>
  </si>
  <si>
    <t>Proposed Loadshapes (DL)</t>
  </si>
  <si>
    <t>EVT Loadshapes</t>
  </si>
  <si>
    <t>Residential Indoor Lighting</t>
  </si>
  <si>
    <t>Commercial Indoor Lighting - Blended</t>
  </si>
  <si>
    <t>Grocery/Conv. Store Indoor Lighting</t>
  </si>
  <si>
    <t>Hospital Indoor Lighting</t>
  </si>
  <si>
    <t>Office Indoor Lighting</t>
  </si>
  <si>
    <t>Restaurant Indoor Lighting</t>
  </si>
  <si>
    <t>Retail Indoor Lighting</t>
  </si>
  <si>
    <t>Warehouse Indoor Lighting</t>
  </si>
  <si>
    <t>K-12 School Indoor Lighting</t>
  </si>
  <si>
    <t>Indust. 1-shift (8/5) (e.g., comp. air, lights)</t>
  </si>
  <si>
    <t>Indust. 2-shift (16/5) (e.g., comp. air, lights)</t>
  </si>
  <si>
    <t>Indust. 3-shift (24/5) (e.g., comp. air, lights)</t>
  </si>
  <si>
    <t>Indust. 4-shift (24/7) (e.g., comp. air, lights)</t>
  </si>
  <si>
    <t>Industrial Indoor Lighting</t>
  </si>
  <si>
    <t>Industrial Outdoor Lighting</t>
  </si>
  <si>
    <t>Commercial Outdoor Lighting</t>
  </si>
  <si>
    <t>Residential DHW conserve</t>
  </si>
  <si>
    <t>Traffic Signal - Red Balls, always changing or flashing</t>
  </si>
  <si>
    <t>Traffic Signal - Red Balls, changing day, off night</t>
  </si>
  <si>
    <t>Traffic Signal - Green Balls, always changing</t>
  </si>
  <si>
    <t>Traffic Signal - Green Balls, changing day, off night</t>
  </si>
  <si>
    <t>Traffic Signal - Red Arrows</t>
  </si>
  <si>
    <t>Traffic Signal - Green Arrows</t>
  </si>
  <si>
    <t>Traffic Signal - Flashing Yellows</t>
  </si>
  <si>
    <t>Traffic Signal - “Hand” Don’t Walk Signal</t>
  </si>
  <si>
    <t>Traffic Signal - “Man” Walk Signal</t>
  </si>
  <si>
    <t>Traffic Signal - Bi-Modal Walk/Don’t Walk</t>
  </si>
  <si>
    <t>IL Loadshapes</t>
  </si>
  <si>
    <t>Use res fuel swtich, but call it RES hot water or so</t>
  </si>
  <si>
    <t>Efficient Products, used with unknown application</t>
  </si>
  <si>
    <t>Packaged terminal heat pump, used in hotels</t>
  </si>
  <si>
    <t>Electric space heat, storage, at least in England, is a rock that is heated at night and gives off heat during the day</t>
  </si>
  <si>
    <t>CF</t>
  </si>
  <si>
    <t>CF Source</t>
  </si>
  <si>
    <t>Bulb Type</t>
  </si>
  <si>
    <t>Peak CF</t>
  </si>
  <si>
    <t>Three-way</t>
  </si>
  <si>
    <t>A-bulb (covered)</t>
  </si>
  <si>
    <t>***</t>
  </si>
  <si>
    <t>Dimmable</t>
  </si>
  <si>
    <t>Interior reflector (incl. dimmable)</t>
  </si>
  <si>
    <t>Exterior reflector</t>
  </si>
  <si>
    <t>Candelabra base and candle medium and intermediate base</t>
  </si>
  <si>
    <t>Bug light</t>
  </si>
  <si>
    <t>Post light (&gt;100W)</t>
  </si>
  <si>
    <t>Daylight</t>
  </si>
  <si>
    <t>Plant light</t>
  </si>
  <si>
    <t>Globe</t>
  </si>
  <si>
    <t>Vibration or shatterproof</t>
  </si>
  <si>
    <t>Specialty - Generic</t>
  </si>
  <si>
    <t>Standard bulb measure: Based on lighting logger study conducted as part of the PY3 ComEd Residential Lighting Program evaluation.</t>
  </si>
  <si>
    <t>Specialty bulb measure: NEEP residential Lighting Survey, 2011</t>
  </si>
  <si>
    <t>CW measure: Calculated from Itron eShapes, 8760 hourly data by end use for Upstate New York and using IL peak definition</t>
  </si>
  <si>
    <t>Refrigerator retirement measure, TAF and LSAF: Average temperature adjustment factor based on Blasnik, Michael, "Measurement and Verification of Residential Refrigerator Energy Use, Final Report, 2003-2004 Metering Study", July 29, 2004 (p. 47).  It assumes 66% of homes in Illinois having central cooling (CAC saturation: “Table HC7.9  Air Conditioning in Homes in Midwest Region, Divisions, and States, 2009 from Energy Information Administration", 2009 Residential Energy Consumption Survey; http://www.eia.gov/consumption/residential/data/2009/xls/HC7.9%20Air%20Conditioning%20in%20Midwest%20Region.xls), see table below. AND Daily load shape adjustment factor also based on Blasnik, Michael, "Measurement and Verification of Residential Refrigerator Energy Use, Final Report, 2003-2004 Metering Study", July 29, 2004 (p. 48, using the average Existing Units Summer Profile for hours 13 through 17).</t>
  </si>
  <si>
    <t>coming soon</t>
  </si>
  <si>
    <t>"----------&gt;"</t>
  </si>
  <si>
    <t>Summer Peak</t>
  </si>
  <si>
    <t>Summer
Off-peak</t>
  </si>
  <si>
    <t>Winter Peak</t>
  </si>
  <si>
    <t>Winter
Off-peak</t>
  </si>
  <si>
    <t>Jun-Aug, M-F non holiday, 1PM - 5PM</t>
  </si>
  <si>
    <t>May- Sept, M-F, non-holiday, 8AM - 11PM</t>
  </si>
  <si>
    <t>May - Sept, All other time</t>
  </si>
  <si>
    <t>Oct-Apr, M-F, non-holiday, 8AM - 11PM</t>
  </si>
  <si>
    <t>Oct-Apr, All other time</t>
  </si>
  <si>
    <t>check</t>
  </si>
  <si>
    <t>average during peak period (PJM)</t>
  </si>
  <si>
    <t>savings during peak hour</t>
  </si>
  <si>
    <t>Residential Cooling</t>
  </si>
  <si>
    <t>Residential Dish Washer</t>
  </si>
  <si>
    <t>Residential Electric DHW</t>
  </si>
  <si>
    <t>Residential Electric Space Heat</t>
  </si>
  <si>
    <t>Residential Freezer</t>
  </si>
  <si>
    <t>Residential Lighting</t>
  </si>
  <si>
    <t>Residential Shell Measures</t>
  </si>
  <si>
    <t>Non-Residential Electric Cooking</t>
  </si>
  <si>
    <t>Non-Residential Cooling</t>
  </si>
  <si>
    <t>???</t>
  </si>
  <si>
    <t>Non-Residential Electric DHW</t>
  </si>
  <si>
    <t>Non-Residential Electric Heating</t>
  </si>
  <si>
    <t>Non-Residential Indoor Lighting</t>
  </si>
  <si>
    <t>Non-Residential Office</t>
  </si>
  <si>
    <t>Non-Residential Outdoor Lighting</t>
  </si>
  <si>
    <t>Non-Residential Refrigeration</t>
  </si>
  <si>
    <t>Non-Residential Ventilation</t>
  </si>
  <si>
    <t>Non-Residential Shell measures</t>
  </si>
  <si>
    <t>Winter on</t>
  </si>
  <si>
    <t>Winter off</t>
  </si>
  <si>
    <t xml:space="preserve">Summer on </t>
  </si>
  <si>
    <t>Summer off</t>
  </si>
  <si>
    <t>From converting EVT shapes to IL periods:</t>
  </si>
  <si>
    <t>Non-Residential Electric Measures</t>
  </si>
  <si>
    <t>Non-Residential Gas Measures</t>
  </si>
  <si>
    <t>Residential Electric Measures</t>
  </si>
  <si>
    <t>Rank</t>
  </si>
  <si>
    <t>Measure Description</t>
  </si>
  <si>
    <t>Average Contribution to Savings</t>
  </si>
  <si>
    <t>Cumulative Contribution to Savings</t>
  </si>
  <si>
    <t xml:space="preserve">Measure Description </t>
  </si>
  <si>
    <t xml:space="preserve">Average Contribution to Savings </t>
  </si>
  <si>
    <t xml:space="preserve">Cumulative Contribution to Savings </t>
  </si>
  <si>
    <t xml:space="preserve">T8/T5 New Fluorescent Fixtures with Electronic Ballast </t>
  </si>
  <si>
    <t xml:space="preserve">Steam Trap, Buy Down </t>
  </si>
  <si>
    <t xml:space="preserve">Standard Bulbs </t>
  </si>
  <si>
    <t xml:space="preserve">Pulse Start or Ceramic MH lamps </t>
  </si>
  <si>
    <t xml:space="preserve">Furnaces, up to 150 MBh (Categories: 90%, 92]94.9%, and 95%+ AFUE) </t>
  </si>
  <si>
    <t xml:space="preserve">Heat Pump Water Heaters &gt;=2.0 </t>
  </si>
  <si>
    <t xml:space="preserve">High]Performance or Reduced Wattage Fluor Lamp and Ballast </t>
  </si>
  <si>
    <t xml:space="preserve">Boiler Tune]up </t>
  </si>
  <si>
    <t xml:space="preserve">ER CAC .14.5 SEER </t>
  </si>
  <si>
    <t xml:space="preserve">VSD for HVAC and Process Motors </t>
  </si>
  <si>
    <t xml:space="preserve">Hydronic Boilers, 85% or greater]Replace (Categories: up to 300 MBh, 301]499 MBh, 500]999MBh, 1000]1700 MBh, 1701]2000 MBh) </t>
  </si>
  <si>
    <t xml:space="preserve">Appliance Recycling ]Refrigerators, Freezers, RAC </t>
  </si>
  <si>
    <t xml:space="preserve">Screw]in CFLs </t>
  </si>
  <si>
    <t xml:space="preserve">HE Pre]Rinse Spray Valve, Low]Flow Pre]Rinse </t>
  </si>
  <si>
    <t xml:space="preserve">Specialty Bulbs </t>
  </si>
  <si>
    <t xml:space="preserve">Delamp, Fluor Lamp, add Reflector </t>
  </si>
  <si>
    <t xml:space="preserve">Boiler Reset Controls, Retrofit </t>
  </si>
  <si>
    <t xml:space="preserve">Air Sealing ]Electric CAC </t>
  </si>
  <si>
    <t xml:space="preserve">Lighting Occupancy Sensors </t>
  </si>
  <si>
    <t xml:space="preserve">Programmable Thermostat </t>
  </si>
  <si>
    <t xml:space="preserve">ECM added to hi]efficiency furnace </t>
  </si>
  <si>
    <t xml:space="preserve">Delamp, Fluor. Lamp, Ballast, Holders </t>
  </si>
  <si>
    <t xml:space="preserve">Tankless Water Heater </t>
  </si>
  <si>
    <t xml:space="preserve">High]Efficiency Clothes Washer </t>
  </si>
  <si>
    <t>12 Traffic LED Signal Head "</t>
  </si>
  <si>
    <t xml:space="preserve">Commercial Steamer, Energy Star Rated with E of &gt;38% </t>
  </si>
  <si>
    <t xml:space="preserve">ASHP . 14.5 SEER </t>
  </si>
  <si>
    <t xml:space="preserve">LED T]1 Electroluminescent Exit Signs </t>
  </si>
  <si>
    <t xml:space="preserve">Water Heater]Energy Star Free Standing, 0.67 EF ++ </t>
  </si>
  <si>
    <t xml:space="preserve">CAL 4' T8 32W lamp w/ electronic ballast </t>
  </si>
  <si>
    <t xml:space="preserve">Reduced Wattage Fluorescent Lamp Only </t>
  </si>
  <si>
    <t xml:space="preserve">Condensing Unit Heaters, up to 300 MBH, 90% TE with power venting </t>
  </si>
  <si>
    <t xml:space="preserve">Air Sealing ]Electric Heat </t>
  </si>
  <si>
    <t xml:space="preserve">Timeclocks for Lighting </t>
  </si>
  <si>
    <t xml:space="preserve">H]E Rack Oven]Double Oven </t>
  </si>
  <si>
    <t xml:space="preserve">Ground Source Heat Pump </t>
  </si>
  <si>
    <t>12 Arrow LED Module "</t>
  </si>
  <si>
    <t xml:space="preserve">H]E Conveyor Oven Large (&gt;=25]in conveyor width) </t>
  </si>
  <si>
    <t xml:space="preserve">1.75 GPM Shower Heads ]Electric DHW </t>
  </si>
  <si>
    <t xml:space="preserve">Anti]Sweat Heater Control </t>
  </si>
  <si>
    <t xml:space="preserve">Pasta Cooker </t>
  </si>
  <si>
    <t xml:space="preserve">In]unit Integral CFL 100w to 23w </t>
  </si>
  <si>
    <t xml:space="preserve">LED Lamp/Fixture </t>
  </si>
  <si>
    <t xml:space="preserve">Condensing Boilers, 90% TE or greater]Replace (Categories: up to 300 MBh, 301]499 MBh, 500]999 MBh, 1000]1700 MBh) </t>
  </si>
  <si>
    <t xml:space="preserve">ENERGY STAR Window AC (10.8 EER) </t>
  </si>
  <si>
    <t xml:space="preserve">EC Motor for Walk]in and reach]in coolers/freezers </t>
  </si>
  <si>
    <t xml:space="preserve">Infrared Upright Broiler </t>
  </si>
  <si>
    <t xml:space="preserve">High]Efficiency Bathroom Exhaust Fan </t>
  </si>
  <si>
    <t xml:space="preserve">Water]Cooled Chillers </t>
  </si>
  <si>
    <t xml:space="preserve">Water Heater (large), 88% TE </t>
  </si>
  <si>
    <t xml:space="preserve">Occupancy Sensor ]residence </t>
  </si>
  <si>
    <t xml:space="preserve">Hardwired Compact Fluorescent Fixtures </t>
  </si>
  <si>
    <t xml:space="preserve">H]E Combined Oven </t>
  </si>
  <si>
    <t xml:space="preserve">CAL LED Exit Sign (retrofit kit) </t>
  </si>
  <si>
    <t xml:space="preserve">Anti]sweat Heater Control </t>
  </si>
  <si>
    <t xml:space="preserve">Infrared Charbroiler </t>
  </si>
  <si>
    <t xml:space="preserve">R]11 Wall Insulation ]Electric Heat </t>
  </si>
  <si>
    <t xml:space="preserve">Exterior/Garage LED/Induction Fixture </t>
  </si>
  <si>
    <t xml:space="preserve">Fryer, Energy Star rated with E of &gt;50% </t>
  </si>
  <si>
    <t xml:space="preserve">Ceiling Insulation (R]11 to R]38) ]Electric Heat </t>
  </si>
  <si>
    <t>16x18" Pedestrian Combo "</t>
  </si>
  <si>
    <t xml:space="preserve">Infrared Heaters (all sizes), Low intensity </t>
  </si>
  <si>
    <t xml:space="preserve">CAC . 14.5 SEER </t>
  </si>
  <si>
    <t xml:space="preserve">VSD for HVAC Chillers </t>
  </si>
  <si>
    <t xml:space="preserve">Furnace Tune]up 110]250 Mbtu </t>
  </si>
  <si>
    <t xml:space="preserve">Faucet Aerators ]Electric DHW </t>
  </si>
  <si>
    <t xml:space="preserve">LED Refrigeration Case Lighting </t>
  </si>
  <si>
    <t xml:space="preserve">Convection Oven, Energy Star rated with E of &gt;40% </t>
  </si>
  <si>
    <t xml:space="preserve">E]Star Home ]combo </t>
  </si>
  <si>
    <t xml:space="preserve">Guest Room Energy Management Control </t>
  </si>
  <si>
    <t xml:space="preserve">Infrared Rotisserie Oven </t>
  </si>
  <si>
    <t xml:space="preserve">Elec Heat Set Back Thermostat </t>
  </si>
  <si>
    <t xml:space="preserve">Beverage Machine Control </t>
  </si>
  <si>
    <t xml:space="preserve">Showerheads </t>
  </si>
  <si>
    <t xml:space="preserve">CAL Integral CFL &gt;13W, screw]in lamp </t>
  </si>
  <si>
    <t xml:space="preserve">Bi]Level Stairwell/Hall/Garage Fixtures w/ integrated sensors </t>
  </si>
  <si>
    <t xml:space="preserve">Infrared Salamander Broiler </t>
  </si>
  <si>
    <t xml:space="preserve">High]Efficiency Dishwasher </t>
  </si>
  <si>
    <t>12 Pedestrian LED Module "</t>
  </si>
  <si>
    <t xml:space="preserve">Faucet Aerators </t>
  </si>
  <si>
    <t xml:space="preserve">Smart Strips </t>
  </si>
  <si>
    <t xml:space="preserve">Plug Load Occupancy Sensor </t>
  </si>
  <si>
    <t xml:space="preserve">Griddle, Energy Star Rated </t>
  </si>
  <si>
    <t xml:space="preserve">High]Efficiency Freezer </t>
  </si>
  <si>
    <t xml:space="preserve">Cold Cathode Fluorescent Lamp </t>
  </si>
  <si>
    <t xml:space="preserve">GREM </t>
  </si>
  <si>
    <t xml:space="preserve">Programmable Thermostats ]Electric Heat </t>
  </si>
  <si>
    <t xml:space="preserve">Air]Cooled Chillers </t>
  </si>
  <si>
    <t xml:space="preserve">Combined High Efficiency Boiler &amp; Water Htg. Unit, 90%AFUE or greater </t>
  </si>
  <si>
    <t xml:space="preserve">RCA Test In /Out CAC </t>
  </si>
  <si>
    <t xml:space="preserve">Kitchen Demand Ventilation Controls New </t>
  </si>
  <si>
    <t xml:space="preserve">Hot Water Reset </t>
  </si>
  <si>
    <t xml:space="preserve">Ceiling Insulation (R]11 to R]38) ]Electric CAC </t>
  </si>
  <si>
    <t xml:space="preserve">VSD ]Air Compressor </t>
  </si>
  <si>
    <t xml:space="preserve">Gas Heat Set Back Thermostat A/C Savings </t>
  </si>
  <si>
    <t xml:space="preserve">Unitary and Split System Air Conditioning and Air Source Heat </t>
  </si>
  <si>
    <t xml:space="preserve">RCA Test In/Out ASHP </t>
  </si>
  <si>
    <t xml:space="preserve">Room Air Conditioners </t>
  </si>
  <si>
    <t xml:space="preserve">ASHP 16 SEER ]Electric Heat </t>
  </si>
  <si>
    <t xml:space="preserve">Daylighting Controls </t>
  </si>
  <si>
    <t xml:space="preserve">CAL Modular CFL, pin]based fixture </t>
  </si>
  <si>
    <t xml:space="preserve">Sensor]Controlled Parking Lot Bi]level Fixture </t>
  </si>
  <si>
    <t xml:space="preserve">ENERGY STAR Air Purifiers </t>
  </si>
  <si>
    <t xml:space="preserve">R]11 Wall Insulation ]Electric CAC </t>
  </si>
  <si>
    <t xml:space="preserve">Integrated Ballast Ceramic Metal Halide Lamps </t>
  </si>
  <si>
    <t xml:space="preserve">Dehumidifiers </t>
  </si>
  <si>
    <t xml:space="preserve">Electric Steam Cookers </t>
  </si>
  <si>
    <t xml:space="preserve">Programmable Thermostat ]Electric CAC </t>
  </si>
  <si>
    <t xml:space="preserve">Snack Machine Control </t>
  </si>
  <si>
    <t xml:space="preserve">CAL 4' T8 32W lamp w/ elec. ballast &amp; reflector </t>
  </si>
  <si>
    <t xml:space="preserve">PTAC/PTHP </t>
  </si>
  <si>
    <t xml:space="preserve">CAL Occupancy Sensor </t>
  </si>
  <si>
    <t xml:space="preserve">ENERGY STAR Solid Door Freezers </t>
  </si>
  <si>
    <t xml:space="preserve">Basement Wall Insulation ]Electric CAC </t>
  </si>
  <si>
    <t xml:space="preserve">ENERGY STAR Glass Door Freezers </t>
  </si>
  <si>
    <t xml:space="preserve">ENERGY STAR Glass Door Refrigerator </t>
  </si>
  <si>
    <t xml:space="preserve">Pre Rinse Sprayers . Electric Water Heater </t>
  </si>
  <si>
    <t xml:space="preserve">Electric Low Flow faucet Aerators </t>
  </si>
  <si>
    <t xml:space="preserve">Interior Induction Fixture </t>
  </si>
  <si>
    <t xml:space="preserve">Strip Curtains on Walk]Ins </t>
  </si>
  <si>
    <t xml:space="preserve">Premium Efficiency Motors 25]100 hp </t>
  </si>
  <si>
    <t xml:space="preserve">Premium Efficiency Motors 125]200hp </t>
  </si>
  <si>
    <t xml:space="preserve">High]Efficiency Ice Makers </t>
  </si>
  <si>
    <t xml:space="preserve">ENERGY STAR Refrigerated Vending Machine </t>
  </si>
  <si>
    <t>8 Traffic LED Signal Head "</t>
  </si>
  <si>
    <t>8 Arrow LED Module "</t>
  </si>
  <si>
    <t>8]9" Pedestrian LED Module "</t>
  </si>
  <si>
    <t xml:space="preserve">Kitchen Demand Ventilation Controls Retrofit </t>
  </si>
  <si>
    <t xml:space="preserve">Refrigeration Economizer </t>
  </si>
  <si>
    <t xml:space="preserve">Evaporative Fan Control </t>
  </si>
  <si>
    <t xml:space="preserve">Automatic Door Closers for Walk]in Freezers </t>
  </si>
  <si>
    <t xml:space="preserve">Tractor Heater timers </t>
  </si>
  <si>
    <t>LED Open" Sign "</t>
  </si>
  <si>
    <t xml:space="preserve">Evaporator Fan Control </t>
  </si>
  <si>
    <t xml:space="preserve">AC Tuneup </t>
  </si>
  <si>
    <t>Loadshape</t>
  </si>
  <si>
    <t>Notes</t>
  </si>
  <si>
    <t>Source</t>
  </si>
  <si>
    <t>Ameren</t>
  </si>
  <si>
    <t>Add building specific loadshapes based on EVT conversion? Cooling loadshape for cooling savings?</t>
  </si>
  <si>
    <t>One of EVTs traffic signal shapes converted</t>
  </si>
  <si>
    <t>Flat</t>
  </si>
  <si>
    <t>EVT converted</t>
  </si>
  <si>
    <t>Or Flat?</t>
  </si>
  <si>
    <t>One of EVTs VFD loadshapes converted?</t>
  </si>
  <si>
    <t>EVT Grocer loadshape converted for lighting and Ameren Non-Residential Refrigeration for cooling bonus?</t>
  </si>
  <si>
    <t>EVT Vending miser loadshape converted</t>
  </si>
  <si>
    <t>????</t>
  </si>
  <si>
    <t>EVT C&amp;I vent motor, industrial motor, hvac pump loadshapes converted</t>
  </si>
  <si>
    <t>EVT Evap Fan control converted</t>
  </si>
  <si>
    <t>?</t>
  </si>
  <si>
    <t>or Flat for always on fixtures</t>
  </si>
  <si>
    <t xml:space="preserve">Flat </t>
  </si>
  <si>
    <t>This is basically a loadshape that combines electric heat and cooling</t>
  </si>
  <si>
    <t>EVT RES ventilation loadshape converted</t>
  </si>
  <si>
    <t>Residential Heating if just heat, or Residential Shell Measures</t>
  </si>
  <si>
    <t>Standby losses (Ent and Office) from EVT converted</t>
  </si>
  <si>
    <t>EVT Dehumidified loadshape converted</t>
  </si>
  <si>
    <t>Calced</t>
  </si>
  <si>
    <t xml:space="preserve">Non-Residential Cooling </t>
  </si>
  <si>
    <t>Plus EVTs Industrial Process coverted</t>
  </si>
  <si>
    <t>EVT Refrigeration Economizer loadshape converted</t>
  </si>
  <si>
    <t>EVT Engine block heater timer loadshape converted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</si>
</sst>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10" fillId="0" borderId="0"/>
  </cellStyleXfs>
  <cellXfs count="56">
    <xf numFmtId="0" fontId="0" fillId="0" borderId="0" xfId="0"/>
    <xf numFmtId="0" fontId="2" fillId="0" borderId="0" xfId="1" applyAlignment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3" fillId="0" borderId="0" xfId="0" applyFont="1" applyFill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/>
    <xf numFmtId="0" fontId="0" fillId="6" borderId="4" xfId="0" applyFill="1" applyBorder="1"/>
    <xf numFmtId="164" fontId="0" fillId="5" borderId="4" xfId="2" applyNumberFormat="1" applyFont="1" applyFill="1" applyBorder="1"/>
    <xf numFmtId="164" fontId="0" fillId="5" borderId="4" xfId="0" applyNumberFormat="1" applyFill="1" applyBorder="1"/>
    <xf numFmtId="0" fontId="6" fillId="5" borderId="1" xfId="0" applyFont="1" applyFill="1" applyBorder="1" applyAlignment="1">
      <alignment wrapText="1"/>
    </xf>
    <xf numFmtId="0" fontId="6" fillId="5" borderId="5" xfId="0" applyFont="1" applyFill="1" applyBorder="1" applyAlignment="1">
      <alignment horizontal="left" wrapText="1"/>
    </xf>
    <xf numFmtId="0" fontId="7" fillId="0" borderId="0" xfId="0" applyFont="1"/>
    <xf numFmtId="0" fontId="9" fillId="7" borderId="5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0" fillId="8" borderId="4" xfId="0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164" fontId="0" fillId="0" borderId="4" xfId="0" applyNumberFormat="1" applyBorder="1" applyAlignment="1">
      <alignment horizontal="center" vertical="center"/>
    </xf>
    <xf numFmtId="164" fontId="0" fillId="0" borderId="0" xfId="0" applyNumberFormat="1"/>
    <xf numFmtId="164" fontId="0" fillId="10" borderId="4" xfId="0" applyNumberForma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wrapText="1"/>
    </xf>
    <xf numFmtId="0" fontId="6" fillId="5" borderId="0" xfId="0" applyFont="1" applyFill="1" applyBorder="1" applyAlignment="1">
      <alignment wrapText="1"/>
    </xf>
    <xf numFmtId="0" fontId="6" fillId="5" borderId="0" xfId="0" applyFont="1" applyFill="1" applyBorder="1" applyAlignment="1">
      <alignment horizontal="left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12" fillId="11" borderId="0" xfId="0" applyFont="1" applyFill="1" applyAlignment="1">
      <alignment horizontal="centerContinuous"/>
    </xf>
    <xf numFmtId="0" fontId="1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12" borderId="0" xfId="0" applyFill="1" applyAlignment="1">
      <alignment horizontal="center"/>
    </xf>
    <xf numFmtId="0" fontId="0" fillId="12" borderId="0" xfId="0" applyFill="1"/>
    <xf numFmtId="10" fontId="0" fillId="12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10" fontId="0" fillId="1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10" fontId="0" fillId="2" borderId="0" xfId="0" applyNumberFormat="1" applyFill="1" applyAlignment="1">
      <alignment horizontal="center"/>
    </xf>
    <xf numFmtId="10" fontId="0" fillId="0" borderId="0" xfId="0" applyNumberFormat="1" applyFill="1" applyAlignment="1">
      <alignment horizontal="center"/>
    </xf>
    <xf numFmtId="10" fontId="0" fillId="0" borderId="0" xfId="0" applyNumberFormat="1"/>
    <xf numFmtId="10" fontId="0" fillId="10" borderId="0" xfId="0" applyNumberFormat="1" applyFill="1"/>
    <xf numFmtId="0" fontId="6" fillId="5" borderId="1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11" fontId="10" fillId="9" borderId="4" xfId="3" applyNumberFormat="1" applyFont="1" applyFill="1" applyBorder="1" applyAlignment="1">
      <alignment horizontal="center" wrapText="1"/>
    </xf>
  </cellXfs>
  <cellStyles count="4">
    <cellStyle name="Hyperlink" xfId="1" builtinId="8"/>
    <cellStyle name="Normal" xfId="0" builtinId="0"/>
    <cellStyle name="Normal_Sheet1" xfId="3"/>
    <cellStyle name="Percent" xfId="2" builtinId="5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adshape%20Converter%20-%20from%20EVT%20to%20DC%20SE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meren_ResidentialUnitizedEndUseShapes_VEI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meren_BusinessUnitizedEndUseShapes_VEI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ePeriod"/>
      <sheetName val="Sheet2"/>
      <sheetName val="Calcs"/>
      <sheetName val="Sheet3"/>
      <sheetName val="8760"/>
      <sheetName val="NewLoadshape"/>
      <sheetName val="EVT Loadshapes"/>
      <sheetName val="Daily Schedule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EndUse</v>
          </cell>
          <cell r="B1" t="str">
            <v>Index</v>
          </cell>
          <cell r="C1" t="str">
            <v>WonKWH</v>
          </cell>
          <cell r="D1" t="str">
            <v>WoffKWH</v>
          </cell>
          <cell r="E1" t="str">
            <v>SonKWH</v>
          </cell>
          <cell r="F1" t="str">
            <v>SoffKWH</v>
          </cell>
          <cell r="G1" t="str">
            <v>WKW</v>
          </cell>
          <cell r="H1" t="str">
            <v>SKW</v>
          </cell>
        </row>
        <row r="2">
          <cell r="A2" t="str">
            <v>Residential Indoor Lighting</v>
          </cell>
          <cell r="B2">
            <v>1</v>
          </cell>
          <cell r="C2">
            <v>0.36899999999999999</v>
          </cell>
          <cell r="D2">
            <v>0.35</v>
          </cell>
          <cell r="E2">
            <v>0.13</v>
          </cell>
          <cell r="F2">
            <v>0.151</v>
          </cell>
          <cell r="G2">
            <v>0.29799999999999999</v>
          </cell>
          <cell r="H2">
            <v>8.2000000000000003E-2</v>
          </cell>
        </row>
        <row r="3">
          <cell r="A3" t="str">
            <v>Residential Outdoor Lighting</v>
          </cell>
          <cell r="B3">
            <v>2</v>
          </cell>
          <cell r="C3">
            <v>0.20499999999999999</v>
          </cell>
          <cell r="D3">
            <v>0.50600000000000001</v>
          </cell>
          <cell r="E3">
            <v>6.0999999999999999E-2</v>
          </cell>
          <cell r="F3">
            <v>0.22800000000000001</v>
          </cell>
          <cell r="G3">
            <v>0.34599999999999997</v>
          </cell>
          <cell r="H3">
            <v>1.7999999999999999E-2</v>
          </cell>
        </row>
        <row r="4">
          <cell r="A4" t="str">
            <v>Residential Outdoor HID</v>
          </cell>
          <cell r="B4">
            <v>3</v>
          </cell>
          <cell r="C4">
            <v>0.20499999999999999</v>
          </cell>
          <cell r="D4">
            <v>0.50600000000000001</v>
          </cell>
          <cell r="E4">
            <v>6.0999999999999999E-2</v>
          </cell>
          <cell r="F4">
            <v>0.22800000000000001</v>
          </cell>
          <cell r="G4">
            <v>0.61399999999999999</v>
          </cell>
          <cell r="H4">
            <v>3.2000000000000001E-2</v>
          </cell>
        </row>
        <row r="5">
          <cell r="A5" t="str">
            <v>Commercial Indoor Lighting - Blended</v>
          </cell>
          <cell r="B5">
            <v>4</v>
          </cell>
          <cell r="C5">
            <v>0.48799999999999999</v>
          </cell>
          <cell r="D5">
            <v>0.19500000000000001</v>
          </cell>
          <cell r="E5">
            <v>0.222</v>
          </cell>
          <cell r="F5">
            <v>9.5000000000000001E-2</v>
          </cell>
          <cell r="G5">
            <v>0.50800000000000001</v>
          </cell>
          <cell r="H5">
            <v>0.72399999999999998</v>
          </cell>
        </row>
        <row r="6">
          <cell r="A6" t="str">
            <v>Grocery/Conv. Store Indoor Lighting</v>
          </cell>
          <cell r="B6">
            <v>5</v>
          </cell>
          <cell r="C6">
            <v>0.39700000000000002</v>
          </cell>
          <cell r="D6">
            <v>0.26700000000000002</v>
          </cell>
          <cell r="E6">
            <v>0.19700000000000001</v>
          </cell>
          <cell r="F6">
            <v>0.13900000000000001</v>
          </cell>
          <cell r="G6">
            <v>0.77600000000000002</v>
          </cell>
          <cell r="H6">
            <v>0.94799999999999995</v>
          </cell>
        </row>
        <row r="7">
          <cell r="A7" t="str">
            <v>Hospital Indoor Lighting</v>
          </cell>
          <cell r="B7">
            <v>6</v>
          </cell>
          <cell r="C7">
            <v>0.36399999999999999</v>
          </cell>
          <cell r="D7">
            <v>0.30199999999999999</v>
          </cell>
          <cell r="E7">
            <v>0.17899999999999999</v>
          </cell>
          <cell r="F7">
            <v>0.155</v>
          </cell>
          <cell r="G7">
            <v>0.60299999999999998</v>
          </cell>
          <cell r="H7">
            <v>0.76900000000000002</v>
          </cell>
        </row>
        <row r="8">
          <cell r="A8" t="str">
            <v>Office Indoor Lighting</v>
          </cell>
          <cell r="B8">
            <v>7</v>
          </cell>
          <cell r="C8">
            <v>0.54700000000000004</v>
          </cell>
          <cell r="D8">
            <v>0.121</v>
          </cell>
          <cell r="E8">
            <v>0.27</v>
          </cell>
          <cell r="F8">
            <v>6.2E-2</v>
          </cell>
          <cell r="G8">
            <v>0.53700000000000003</v>
          </cell>
          <cell r="H8">
            <v>0.75</v>
          </cell>
        </row>
        <row r="9">
          <cell r="A9" t="str">
            <v>Restaurant Indoor Lighting</v>
          </cell>
          <cell r="B9">
            <v>8</v>
          </cell>
          <cell r="C9">
            <v>0.40699999999999997</v>
          </cell>
          <cell r="D9">
            <v>0.25700000000000001</v>
          </cell>
          <cell r="E9">
            <v>0.20200000000000001</v>
          </cell>
          <cell r="F9">
            <v>0.13400000000000001</v>
          </cell>
          <cell r="G9">
            <v>0.66300000000000003</v>
          </cell>
          <cell r="H9">
            <v>0.81100000000000005</v>
          </cell>
        </row>
        <row r="10">
          <cell r="A10" t="str">
            <v>Retail Indoor Lighting</v>
          </cell>
          <cell r="B10">
            <v>9</v>
          </cell>
          <cell r="C10">
            <v>0.45500000000000002</v>
          </cell>
          <cell r="D10">
            <v>0.21</v>
          </cell>
          <cell r="E10">
            <v>0.22600000000000001</v>
          </cell>
          <cell r="F10">
            <v>0.109</v>
          </cell>
          <cell r="G10">
            <v>0.65500000000000003</v>
          </cell>
          <cell r="H10">
            <v>0.82399999999999995</v>
          </cell>
        </row>
        <row r="11">
          <cell r="A11" t="str">
            <v>Warehouse Indoor Lighting</v>
          </cell>
          <cell r="B11">
            <v>10</v>
          </cell>
          <cell r="C11">
            <v>0.50900000000000001</v>
          </cell>
          <cell r="D11">
            <v>0.157</v>
          </cell>
          <cell r="E11">
            <v>0.253</v>
          </cell>
          <cell r="F11">
            <v>8.1000000000000003E-2</v>
          </cell>
          <cell r="G11">
            <v>0.496</v>
          </cell>
          <cell r="H11">
            <v>0.78100000000000003</v>
          </cell>
        </row>
        <row r="12">
          <cell r="A12" t="str">
            <v>K-12 School Indoor Lighting</v>
          </cell>
          <cell r="B12">
            <v>11</v>
          </cell>
          <cell r="C12">
            <v>0.59099999999999997</v>
          </cell>
          <cell r="D12">
            <v>0.19600000000000001</v>
          </cell>
          <cell r="E12">
            <v>0.14599999999999999</v>
          </cell>
          <cell r="F12">
            <v>6.7000000000000004E-2</v>
          </cell>
          <cell r="G12">
            <v>0.34300000000000003</v>
          </cell>
          <cell r="H12">
            <v>0.63300000000000001</v>
          </cell>
        </row>
        <row r="13">
          <cell r="A13" t="str">
            <v>Indust. 1-shift (8/5) (e.g., comp. air, lights)</v>
          </cell>
          <cell r="B13">
            <v>12</v>
          </cell>
          <cell r="C13">
            <v>0.66600000000000004</v>
          </cell>
          <cell r="D13">
            <v>0</v>
          </cell>
          <cell r="E13">
            <v>0.33400000000000002</v>
          </cell>
          <cell r="F13">
            <v>0</v>
          </cell>
          <cell r="G13">
            <v>0</v>
          </cell>
          <cell r="H13">
            <v>0.59375</v>
          </cell>
        </row>
        <row r="14">
          <cell r="A14" t="str">
            <v>Indust. 2-shift (16/5) (e.g., comp. air, lights)</v>
          </cell>
          <cell r="B14">
            <v>13</v>
          </cell>
          <cell r="C14">
            <v>0.624</v>
          </cell>
          <cell r="D14">
            <v>4.2000000000000003E-2</v>
          </cell>
          <cell r="E14">
            <v>0.313</v>
          </cell>
          <cell r="F14">
            <v>2.1000000000000001E-2</v>
          </cell>
          <cell r="G14">
            <v>0.95</v>
          </cell>
          <cell r="H14">
            <v>0.95</v>
          </cell>
        </row>
        <row r="15">
          <cell r="A15" t="str">
            <v>Indust. 3-shift (24/5) (e.g., comp. air, lights)</v>
          </cell>
          <cell r="B15">
            <v>14</v>
          </cell>
          <cell r="C15">
            <v>0.44400000000000001</v>
          </cell>
          <cell r="D15">
            <v>0.222</v>
          </cell>
          <cell r="E15">
            <v>0.223</v>
          </cell>
          <cell r="F15">
            <v>0.111</v>
          </cell>
          <cell r="G15">
            <v>0.95</v>
          </cell>
          <cell r="H15">
            <v>0.95</v>
          </cell>
        </row>
        <row r="16">
          <cell r="A16" t="str">
            <v>Indust. 4-shift (24/7) (e.g., comp. air, lights)</v>
          </cell>
          <cell r="B16">
            <v>15</v>
          </cell>
          <cell r="C16">
            <v>0.317</v>
          </cell>
          <cell r="D16">
            <v>0.34899999999999998</v>
          </cell>
          <cell r="E16">
            <v>0.159</v>
          </cell>
          <cell r="F16">
            <v>0.17499999999999999</v>
          </cell>
          <cell r="G16">
            <v>0.95</v>
          </cell>
          <cell r="H16">
            <v>0.95</v>
          </cell>
        </row>
        <row r="17">
          <cell r="A17" t="str">
            <v>Industrial Indoor Lighting</v>
          </cell>
          <cell r="B17">
            <v>16</v>
          </cell>
          <cell r="C17">
            <v>0.57799999999999996</v>
          </cell>
          <cell r="D17">
            <v>8.8000000000000009E-2</v>
          </cell>
          <cell r="E17">
            <v>0.28999999999999998</v>
          </cell>
          <cell r="F17">
            <v>4.4000000000000004E-2</v>
          </cell>
          <cell r="G17">
            <v>0.39900000000000002</v>
          </cell>
          <cell r="H17">
            <v>0.72899999999999998</v>
          </cell>
        </row>
        <row r="18">
          <cell r="A18" t="str">
            <v>Commercial Outdoor Lighting</v>
          </cell>
          <cell r="B18">
            <v>17</v>
          </cell>
          <cell r="C18">
            <v>0.20499999999999999</v>
          </cell>
          <cell r="D18">
            <v>0.50600000000000001</v>
          </cell>
          <cell r="E18">
            <v>6.0999999999999999E-2</v>
          </cell>
          <cell r="F18">
            <v>0.22800000000000001</v>
          </cell>
          <cell r="G18">
            <v>0.70199999999999996</v>
          </cell>
          <cell r="H18">
            <v>3.6999999999999998E-2</v>
          </cell>
        </row>
        <row r="19">
          <cell r="A19" t="str">
            <v>Industrial Outdoor Lighting</v>
          </cell>
          <cell r="B19">
            <v>18</v>
          </cell>
          <cell r="C19">
            <v>0.20499999999999999</v>
          </cell>
          <cell r="D19">
            <v>0.50600000000000001</v>
          </cell>
          <cell r="E19">
            <v>6.0999999999999999E-2</v>
          </cell>
          <cell r="F19">
            <v>0.22800000000000001</v>
          </cell>
          <cell r="G19">
            <v>0.70199999999999996</v>
          </cell>
          <cell r="H19">
            <v>3.6999999999999998E-2</v>
          </cell>
        </row>
        <row r="20">
          <cell r="A20" t="str">
            <v>Flat (8760 hours)</v>
          </cell>
          <cell r="B20">
            <v>19</v>
          </cell>
          <cell r="C20">
            <v>0.317</v>
          </cell>
          <cell r="D20">
            <v>0.34899999999999998</v>
          </cell>
          <cell r="E20">
            <v>0.159</v>
          </cell>
          <cell r="F20">
            <v>0.17499999999999999</v>
          </cell>
          <cell r="G20">
            <v>1</v>
          </cell>
          <cell r="H20">
            <v>1</v>
          </cell>
        </row>
        <row r="21">
          <cell r="A21" t="str">
            <v>Residential A/C</v>
          </cell>
          <cell r="B21">
            <v>20</v>
          </cell>
          <cell r="C21">
            <v>7.0000000000000001E-3</v>
          </cell>
          <cell r="D21">
            <v>2.8000000000000001E-2</v>
          </cell>
          <cell r="E21">
            <v>0.53300000000000003</v>
          </cell>
          <cell r="F21">
            <v>0.432</v>
          </cell>
          <cell r="G21">
            <v>0</v>
          </cell>
          <cell r="H21">
            <v>0.82899999999999996</v>
          </cell>
        </row>
        <row r="22">
          <cell r="A22" t="str">
            <v>Room Air Conditioning</v>
          </cell>
          <cell r="B22">
            <v>21</v>
          </cell>
          <cell r="C22">
            <v>7.0000000000000001E-3</v>
          </cell>
          <cell r="D22">
            <v>2.8000000000000001E-2</v>
          </cell>
          <cell r="E22">
            <v>0.53300000000000003</v>
          </cell>
          <cell r="F22">
            <v>0.432</v>
          </cell>
          <cell r="G22">
            <v>0</v>
          </cell>
          <cell r="H22">
            <v>0.27600000000000002</v>
          </cell>
        </row>
        <row r="23">
          <cell r="A23" t="str">
            <v>Commercial A/C</v>
          </cell>
          <cell r="B23">
            <v>22</v>
          </cell>
          <cell r="C23">
            <v>0.16700000000000001</v>
          </cell>
          <cell r="D23">
            <v>2.5999999999999999E-2</v>
          </cell>
          <cell r="E23">
            <v>0.624</v>
          </cell>
          <cell r="F23">
            <v>0.183</v>
          </cell>
          <cell r="G23">
            <v>1.68655838162074E-2</v>
          </cell>
          <cell r="H23">
            <v>0.80761636194650055</v>
          </cell>
        </row>
        <row r="24">
          <cell r="A24" t="str">
            <v>Industrial A/C</v>
          </cell>
          <cell r="B24">
            <v>23</v>
          </cell>
          <cell r="C24">
            <v>0.16700000000000001</v>
          </cell>
          <cell r="D24">
            <v>2.5999999999999999E-2</v>
          </cell>
          <cell r="E24">
            <v>0.624</v>
          </cell>
          <cell r="F24">
            <v>0.183</v>
          </cell>
          <cell r="G24">
            <v>1.68655838162074E-2</v>
          </cell>
          <cell r="H24">
            <v>0.80761636194650055</v>
          </cell>
        </row>
        <row r="25">
          <cell r="A25" t="str">
            <v>Economizer (AC)</v>
          </cell>
          <cell r="B25">
            <v>24</v>
          </cell>
          <cell r="C25">
            <v>0.245</v>
          </cell>
          <cell r="D25">
            <v>0.23699999999999999</v>
          </cell>
          <cell r="E25">
            <v>0.22600000000000001</v>
          </cell>
          <cell r="F25">
            <v>0.29199999999999998</v>
          </cell>
          <cell r="G25">
            <v>0</v>
          </cell>
          <cell r="H25">
            <v>0</v>
          </cell>
        </row>
        <row r="26">
          <cell r="A26" t="str">
            <v>Commercial Heat Pump 0-65 kBTUh</v>
          </cell>
          <cell r="B26">
            <v>25</v>
          </cell>
          <cell r="C26">
            <v>0.32200000000000001</v>
          </cell>
          <cell r="D26">
            <v>0.438</v>
          </cell>
          <cell r="E26">
            <v>0.185</v>
          </cell>
          <cell r="F26">
            <v>5.5E-2</v>
          </cell>
          <cell r="G26">
            <v>0.58569112078155539</v>
          </cell>
          <cell r="H26">
            <v>0.75437665073206683</v>
          </cell>
        </row>
        <row r="27">
          <cell r="A27" t="str">
            <v>Commercial Heat Pump 65-375 kBTUh</v>
          </cell>
          <cell r="B27">
            <v>26</v>
          </cell>
          <cell r="C27">
            <v>0.314</v>
          </cell>
          <cell r="D27">
            <v>0.41599999999999998</v>
          </cell>
          <cell r="E27">
            <v>0.20799999999999999</v>
          </cell>
          <cell r="F27">
            <v>6.2E-2</v>
          </cell>
          <cell r="G27">
            <v>0.58686558381620735</v>
          </cell>
          <cell r="H27">
            <v>0.81061636194650044</v>
          </cell>
        </row>
        <row r="28">
          <cell r="A28" t="str">
            <v xml:space="preserve">Commercial PTHP </v>
          </cell>
          <cell r="B28">
            <v>27</v>
          </cell>
          <cell r="C28">
            <v>0.313</v>
          </cell>
          <cell r="D28">
            <v>0.41499999999999998</v>
          </cell>
          <cell r="E28">
            <v>0.21</v>
          </cell>
          <cell r="F28">
            <v>6.2E-2</v>
          </cell>
          <cell r="G28">
            <v>0.58686558381620735</v>
          </cell>
          <cell r="H28">
            <v>0.81061636194650055</v>
          </cell>
        </row>
        <row r="29">
          <cell r="A29" t="str">
            <v xml:space="preserve">Commercial Water-Source Heat Pump </v>
          </cell>
          <cell r="B29">
            <v>28</v>
          </cell>
          <cell r="C29">
            <v>0.28100000000000003</v>
          </cell>
          <cell r="D29">
            <v>0.33</v>
          </cell>
          <cell r="E29">
            <v>0.3</v>
          </cell>
          <cell r="F29">
            <v>8.8999999999999996E-2</v>
          </cell>
          <cell r="G29">
            <v>0.58686558381620735</v>
          </cell>
          <cell r="H29">
            <v>0.81061636194650044</v>
          </cell>
        </row>
        <row r="30">
          <cell r="A30" t="str">
            <v>Commercial Ventilation motor</v>
          </cell>
          <cell r="B30">
            <v>29</v>
          </cell>
          <cell r="C30">
            <v>0.34399999999999997</v>
          </cell>
          <cell r="D30">
            <v>0.36599999999999999</v>
          </cell>
          <cell r="E30">
            <v>0.14899999999999999</v>
          </cell>
          <cell r="F30">
            <v>0.14099999999999999</v>
          </cell>
          <cell r="G30">
            <v>0.59899999999999998</v>
          </cell>
          <cell r="H30">
            <v>0.55500000000000005</v>
          </cell>
        </row>
        <row r="31">
          <cell r="A31" t="str">
            <v>Residential Ventilation</v>
          </cell>
          <cell r="B31">
            <v>30</v>
          </cell>
          <cell r="C31">
            <v>0.317</v>
          </cell>
          <cell r="D31">
            <v>0.34899999999999998</v>
          </cell>
          <cell r="E31">
            <v>0.159</v>
          </cell>
          <cell r="F31">
            <v>0.17499999999999999</v>
          </cell>
          <cell r="G31">
            <v>0.32200000000000001</v>
          </cell>
          <cell r="H31">
            <v>0.32200000000000001</v>
          </cell>
        </row>
        <row r="32">
          <cell r="A32" t="str">
            <v>Furnace Fan Heating and Cooling</v>
          </cell>
          <cell r="B32">
            <v>31</v>
          </cell>
          <cell r="C32">
            <v>0.317</v>
          </cell>
          <cell r="D32">
            <v>0.375</v>
          </cell>
          <cell r="E32">
            <v>0.16900000000000001</v>
          </cell>
          <cell r="F32">
            <v>0.13900000000000001</v>
          </cell>
          <cell r="G32">
            <v>0.45400000000000001</v>
          </cell>
          <cell r="H32">
            <v>0.82899999999999996</v>
          </cell>
        </row>
        <row r="33">
          <cell r="A33" t="str">
            <v>BLPM Fan Motor Commercial Heating</v>
          </cell>
          <cell r="B33">
            <v>32</v>
          </cell>
          <cell r="C33">
            <v>0.34399999999999997</v>
          </cell>
          <cell r="D33">
            <v>0.56100000000000005</v>
          </cell>
          <cell r="E33">
            <v>4.4999999999999998E-2</v>
          </cell>
          <cell r="F33">
            <v>0.05</v>
          </cell>
          <cell r="G33">
            <v>0.502</v>
          </cell>
          <cell r="H33">
            <v>0.19</v>
          </cell>
        </row>
        <row r="34">
          <cell r="A34" t="str">
            <v>BLPM Fan Motor Commercial Cooling</v>
          </cell>
          <cell r="B34">
            <v>33</v>
          </cell>
          <cell r="C34">
            <v>0.183</v>
          </cell>
          <cell r="D34">
            <v>4.0000000000000001E-3</v>
          </cell>
          <cell r="E34">
            <v>0.67400000000000004</v>
          </cell>
          <cell r="F34">
            <v>0.13900000000000001</v>
          </cell>
          <cell r="G34">
            <v>0</v>
          </cell>
          <cell r="H34">
            <v>0.80100000000000005</v>
          </cell>
        </row>
        <row r="35">
          <cell r="A35" t="str">
            <v>BLPM Fan Motor Commercial Heating &amp; Cooling</v>
          </cell>
          <cell r="B35">
            <v>34</v>
          </cell>
          <cell r="C35">
            <v>0.309</v>
          </cell>
          <cell r="D35">
            <v>0.42199999999999999</v>
          </cell>
          <cell r="E35">
            <v>0.191</v>
          </cell>
          <cell r="F35">
            <v>7.8E-2</v>
          </cell>
          <cell r="G35">
            <v>0.502</v>
          </cell>
          <cell r="H35">
            <v>0.52400000000000002</v>
          </cell>
        </row>
        <row r="36">
          <cell r="A36" t="str">
            <v>HVAC Pump Motor (heating)</v>
          </cell>
          <cell r="B36">
            <v>35</v>
          </cell>
          <cell r="C36">
            <v>0.47599999999999998</v>
          </cell>
          <cell r="D36">
            <v>0.52400000000000002</v>
          </cell>
          <cell r="E36">
            <v>0</v>
          </cell>
          <cell r="F36">
            <v>0</v>
          </cell>
          <cell r="G36">
            <v>1</v>
          </cell>
          <cell r="H36">
            <v>0</v>
          </cell>
        </row>
        <row r="37">
          <cell r="A37" t="str">
            <v>HVAC Pump Motor (cooling)</v>
          </cell>
          <cell r="B37">
            <v>36</v>
          </cell>
          <cell r="C37">
            <v>9.6000000000000002E-2</v>
          </cell>
          <cell r="D37">
            <v>0.106</v>
          </cell>
          <cell r="E37">
            <v>0.38</v>
          </cell>
          <cell r="F37">
            <v>0.41799999999999998</v>
          </cell>
          <cell r="G37">
            <v>0</v>
          </cell>
          <cell r="H37">
            <v>1</v>
          </cell>
        </row>
        <row r="38">
          <cell r="A38" t="str">
            <v>HVAC Pump Motor (unknown use)</v>
          </cell>
          <cell r="B38">
            <v>37</v>
          </cell>
          <cell r="C38">
            <v>0.28599999999999998</v>
          </cell>
          <cell r="D38">
            <v>0.315</v>
          </cell>
          <cell r="E38">
            <v>0.19</v>
          </cell>
          <cell r="F38">
            <v>0.20899999999999999</v>
          </cell>
          <cell r="G38">
            <v>0.5</v>
          </cell>
          <cell r="H38">
            <v>0.5</v>
          </cell>
        </row>
        <row r="39">
          <cell r="A39" t="str">
            <v>VFD - Supply fans &lt;10 HP</v>
          </cell>
          <cell r="B39">
            <v>38</v>
          </cell>
          <cell r="C39">
            <v>0.503</v>
          </cell>
          <cell r="D39">
            <v>0.128</v>
          </cell>
          <cell r="E39">
            <v>0.249</v>
          </cell>
          <cell r="F39">
            <v>0.12</v>
          </cell>
          <cell r="G39">
            <v>1</v>
          </cell>
          <cell r="H39">
            <v>0.41</v>
          </cell>
        </row>
        <row r="40">
          <cell r="A40" t="str">
            <v>VFD - Return fans &lt;10 HP</v>
          </cell>
          <cell r="B40">
            <v>39</v>
          </cell>
          <cell r="C40">
            <v>0.503</v>
          </cell>
          <cell r="D40">
            <v>0.128</v>
          </cell>
          <cell r="E40">
            <v>0.249</v>
          </cell>
          <cell r="F40">
            <v>0.12</v>
          </cell>
          <cell r="G40">
            <v>1</v>
          </cell>
          <cell r="H40">
            <v>0.66</v>
          </cell>
        </row>
        <row r="41">
          <cell r="A41" t="str">
            <v>VFD - Exhaust fans &lt;10 HP</v>
          </cell>
          <cell r="B41">
            <v>40</v>
          </cell>
          <cell r="C41">
            <v>0.44400000000000001</v>
          </cell>
          <cell r="D41">
            <v>0.222</v>
          </cell>
          <cell r="E41">
            <v>0.16</v>
          </cell>
          <cell r="F41">
            <v>0.17399999999999999</v>
          </cell>
          <cell r="G41">
            <v>1</v>
          </cell>
          <cell r="H41">
            <v>0.37</v>
          </cell>
        </row>
        <row r="42">
          <cell r="A42" t="str">
            <v>VFD - Boiler feedwater pumps &lt;10 HP</v>
          </cell>
          <cell r="B42">
            <v>41</v>
          </cell>
          <cell r="C42">
            <v>0.53600000000000003</v>
          </cell>
          <cell r="D42">
            <v>0.46300000000000002</v>
          </cell>
          <cell r="E42">
            <v>0</v>
          </cell>
          <cell r="F42">
            <v>1E-3</v>
          </cell>
          <cell r="G42">
            <v>1</v>
          </cell>
          <cell r="H42">
            <v>0.67</v>
          </cell>
        </row>
        <row r="43">
          <cell r="A43" t="str">
            <v>VFD - Chilled water pumps &lt;10 HP</v>
          </cell>
          <cell r="B43">
            <v>42</v>
          </cell>
          <cell r="C43">
            <v>0.14499999999999999</v>
          </cell>
          <cell r="D43">
            <v>4.8000000000000001E-2</v>
          </cell>
          <cell r="E43">
            <v>0.42</v>
          </cell>
          <cell r="F43">
            <v>0.38700000000000001</v>
          </cell>
          <cell r="G43">
            <v>0</v>
          </cell>
          <cell r="H43">
            <v>1</v>
          </cell>
        </row>
        <row r="44">
          <cell r="A44" t="str">
            <v>VFD Boiler circulation pumps &lt;10 HP</v>
          </cell>
          <cell r="B44">
            <v>43</v>
          </cell>
          <cell r="C44">
            <v>0.53600000000000003</v>
          </cell>
          <cell r="D44">
            <v>0.46300000000000002</v>
          </cell>
          <cell r="E44">
            <v>0</v>
          </cell>
          <cell r="F44">
            <v>1E-3</v>
          </cell>
          <cell r="G44">
            <v>1</v>
          </cell>
          <cell r="H44">
            <v>0</v>
          </cell>
        </row>
        <row r="45">
          <cell r="A45" t="str">
            <v>Residential Space heat</v>
          </cell>
          <cell r="B45">
            <v>44</v>
          </cell>
          <cell r="C45">
            <v>0.45500000000000002</v>
          </cell>
          <cell r="D45">
            <v>0.53</v>
          </cell>
          <cell r="E45">
            <v>6.0000000000000001E-3</v>
          </cell>
          <cell r="F45">
            <v>8.9999999999999993E-3</v>
          </cell>
          <cell r="G45">
            <v>0.45400000000000001</v>
          </cell>
          <cell r="H45">
            <v>0</v>
          </cell>
        </row>
        <row r="46">
          <cell r="A46" t="str">
            <v>Storage ESH (Statewide)</v>
          </cell>
          <cell r="B46">
            <v>45</v>
          </cell>
          <cell r="C46">
            <v>0.29599999999999999</v>
          </cell>
          <cell r="D46">
            <v>0.68700000000000006</v>
          </cell>
          <cell r="E46">
            <v>5.0000000000000001E-3</v>
          </cell>
          <cell r="F46">
            <v>1.2E-2</v>
          </cell>
          <cell r="G46">
            <v>0</v>
          </cell>
          <cell r="H46">
            <v>0</v>
          </cell>
        </row>
        <row r="47">
          <cell r="A47" t="str">
            <v>Controlled ESH (Statewide)</v>
          </cell>
          <cell r="B47">
            <v>46</v>
          </cell>
          <cell r="C47">
            <v>0.29599999999999999</v>
          </cell>
          <cell r="D47">
            <v>0.68700000000000006</v>
          </cell>
          <cell r="E47">
            <v>5.0000000000000001E-3</v>
          </cell>
          <cell r="F47">
            <v>1.2E-2</v>
          </cell>
          <cell r="G47">
            <v>0</v>
          </cell>
          <cell r="H47">
            <v>0</v>
          </cell>
        </row>
        <row r="48">
          <cell r="A48" t="str">
            <v>Storage ESH (GMP)</v>
          </cell>
          <cell r="B48">
            <v>47</v>
          </cell>
          <cell r="C48">
            <v>0.57999999999999996</v>
          </cell>
          <cell r="D48">
            <v>0.40300000000000002</v>
          </cell>
          <cell r="E48">
            <v>0.01</v>
          </cell>
          <cell r="F48">
            <v>7.0000000000000001E-3</v>
          </cell>
          <cell r="G48">
            <v>3.6999999999999998E-2</v>
          </cell>
          <cell r="H48">
            <v>3.0000000000000001E-3</v>
          </cell>
        </row>
        <row r="49">
          <cell r="A49" t="str">
            <v>Controlled ESH (GMP)</v>
          </cell>
          <cell r="B49">
            <v>48</v>
          </cell>
          <cell r="C49">
            <v>0.76700000000000002</v>
          </cell>
          <cell r="D49">
            <v>0.215</v>
          </cell>
          <cell r="E49">
            <v>1.4E-2</v>
          </cell>
          <cell r="F49">
            <v>4.0000000000000001E-3</v>
          </cell>
          <cell r="G49">
            <v>2.8000000000000001E-2</v>
          </cell>
          <cell r="H49">
            <v>2E-3</v>
          </cell>
        </row>
        <row r="50">
          <cell r="A50" t="str">
            <v>Commercial Space heat</v>
          </cell>
          <cell r="B50">
            <v>49</v>
          </cell>
          <cell r="C50">
            <v>0.38700000000000001</v>
          </cell>
          <cell r="D50">
            <v>0.61199999999999999</v>
          </cell>
          <cell r="E50">
            <v>0</v>
          </cell>
          <cell r="F50">
            <v>1E-3</v>
          </cell>
          <cell r="G50">
            <v>0.56999999999999995</v>
          </cell>
          <cell r="H50">
            <v>3.0000000000000001E-3</v>
          </cell>
        </row>
        <row r="51">
          <cell r="A51" t="str">
            <v>Industrial Space heat</v>
          </cell>
          <cell r="B51">
            <v>50</v>
          </cell>
          <cell r="C51">
            <v>0.38700000000000001</v>
          </cell>
          <cell r="D51">
            <v>0.61199999999999999</v>
          </cell>
          <cell r="E51">
            <v>0</v>
          </cell>
          <cell r="F51">
            <v>1E-3</v>
          </cell>
          <cell r="G51">
            <v>0.56999999999999995</v>
          </cell>
          <cell r="H51">
            <v>3.0000000000000001E-3</v>
          </cell>
        </row>
        <row r="52">
          <cell r="A52" t="str">
            <v>Residential DHW fuel switch</v>
          </cell>
          <cell r="B52">
            <v>51</v>
          </cell>
          <cell r="C52">
            <v>0.40200000000000002</v>
          </cell>
          <cell r="D52">
            <v>0.32</v>
          </cell>
          <cell r="E52">
            <v>0.151</v>
          </cell>
          <cell r="F52">
            <v>0.127</v>
          </cell>
          <cell r="G52">
            <v>0.40100000000000002</v>
          </cell>
          <cell r="H52">
            <v>0.20300000000000001</v>
          </cell>
        </row>
        <row r="53">
          <cell r="A53" t="str">
            <v>Residential DHW insulation</v>
          </cell>
          <cell r="B53">
            <v>52</v>
          </cell>
          <cell r="C53">
            <v>0.317</v>
          </cell>
          <cell r="D53">
            <v>0.34899999999999998</v>
          </cell>
          <cell r="E53">
            <v>0.159</v>
          </cell>
          <cell r="F53">
            <v>0.17499999999999999</v>
          </cell>
          <cell r="G53">
            <v>1</v>
          </cell>
          <cell r="H53">
            <v>1</v>
          </cell>
        </row>
        <row r="54">
          <cell r="A54" t="str">
            <v>Residential DHW conserve</v>
          </cell>
          <cell r="B54">
            <v>53</v>
          </cell>
          <cell r="C54">
            <v>0.48700000000000004</v>
          </cell>
          <cell r="D54">
            <v>0.29100000000000004</v>
          </cell>
          <cell r="E54">
            <v>0.14299999999999999</v>
          </cell>
          <cell r="F54">
            <v>7.9000000000000015E-2</v>
          </cell>
          <cell r="G54">
            <v>0.40100000000000002</v>
          </cell>
          <cell r="H54">
            <v>0.20300000000000001</v>
          </cell>
        </row>
        <row r="55">
          <cell r="A55" t="str">
            <v>Controlled DHW Fuel Switch</v>
          </cell>
          <cell r="B55">
            <v>54</v>
          </cell>
          <cell r="C55">
            <v>0.40200000000000002</v>
          </cell>
          <cell r="D55">
            <v>0.32</v>
          </cell>
          <cell r="E55">
            <v>0.151</v>
          </cell>
          <cell r="F55">
            <v>0.127</v>
          </cell>
          <cell r="G55">
            <v>0.20499999999999999</v>
          </cell>
          <cell r="H55">
            <v>0.121</v>
          </cell>
        </row>
        <row r="56">
          <cell r="A56" t="str">
            <v>Controlled DHW Insulation</v>
          </cell>
          <cell r="B56">
            <v>55</v>
          </cell>
          <cell r="C56">
            <v>0.317</v>
          </cell>
          <cell r="D56">
            <v>0.34899999999999998</v>
          </cell>
          <cell r="E56">
            <v>0.159</v>
          </cell>
          <cell r="F56">
            <v>0.17499999999999999</v>
          </cell>
          <cell r="G56">
            <v>0.51</v>
          </cell>
          <cell r="H56">
            <v>0.59399999999999997</v>
          </cell>
        </row>
        <row r="57">
          <cell r="A57" t="str">
            <v>Controlled DHW Conservation</v>
          </cell>
          <cell r="B57">
            <v>56</v>
          </cell>
          <cell r="C57">
            <v>0.48700000000000004</v>
          </cell>
          <cell r="D57">
            <v>0.29100000000000004</v>
          </cell>
          <cell r="E57">
            <v>0.14299999999999999</v>
          </cell>
          <cell r="F57">
            <v>7.9000000000000015E-2</v>
          </cell>
          <cell r="G57">
            <v>0.20499999999999999</v>
          </cell>
          <cell r="H57">
            <v>0.121</v>
          </cell>
        </row>
        <row r="58">
          <cell r="A58" t="str">
            <v>Residential Clothes Washer</v>
          </cell>
          <cell r="B58">
            <v>57</v>
          </cell>
          <cell r="C58">
            <v>0.42</v>
          </cell>
          <cell r="D58">
            <v>0.28799999999999998</v>
          </cell>
          <cell r="E58">
            <v>0.16900000000000001</v>
          </cell>
          <cell r="F58">
            <v>0.123</v>
          </cell>
          <cell r="G58">
            <v>4.3999999999999997E-2</v>
          </cell>
          <cell r="H58">
            <v>3.3000000000000002E-2</v>
          </cell>
        </row>
        <row r="59">
          <cell r="A59" t="str">
            <v>Residential - Dehumidifier</v>
          </cell>
          <cell r="B59">
            <v>58</v>
          </cell>
          <cell r="C59">
            <v>0.159</v>
          </cell>
          <cell r="D59">
            <v>0.17499999999999999</v>
          </cell>
          <cell r="E59">
            <v>0.317</v>
          </cell>
          <cell r="F59">
            <v>0.34899999999999998</v>
          </cell>
          <cell r="G59">
            <v>0</v>
          </cell>
          <cell r="H59">
            <v>0.35299999999999998</v>
          </cell>
        </row>
        <row r="60">
          <cell r="A60" t="str">
            <v>Pool Pump Timer</v>
          </cell>
          <cell r="B60">
            <v>59</v>
          </cell>
          <cell r="C60">
            <v>0</v>
          </cell>
          <cell r="D60">
            <v>0</v>
          </cell>
          <cell r="E60">
            <v>0.23</v>
          </cell>
          <cell r="F60">
            <v>0.77</v>
          </cell>
          <cell r="G60">
            <v>0</v>
          </cell>
          <cell r="H60">
            <v>0.1</v>
          </cell>
        </row>
        <row r="61">
          <cell r="A61" t="str">
            <v>Efficient Pool Pump</v>
          </cell>
          <cell r="B61">
            <v>60</v>
          </cell>
          <cell r="C61">
            <v>0</v>
          </cell>
          <cell r="D61">
            <v>0</v>
          </cell>
          <cell r="E61">
            <v>0.65</v>
          </cell>
          <cell r="F61">
            <v>0.35</v>
          </cell>
          <cell r="G61">
            <v>0</v>
          </cell>
          <cell r="H61">
            <v>0.83099999999999996</v>
          </cell>
        </row>
        <row r="62">
          <cell r="A62" t="str">
            <v>Office Computer</v>
          </cell>
          <cell r="B62">
            <v>61</v>
          </cell>
          <cell r="C62">
            <v>0.28899999999999998</v>
          </cell>
          <cell r="D62">
            <v>0.377</v>
          </cell>
          <cell r="E62">
            <v>0.14499999999999999</v>
          </cell>
          <cell r="F62">
            <v>0.189</v>
          </cell>
          <cell r="G62">
            <v>0.57899999999999996</v>
          </cell>
          <cell r="H62">
            <v>0.30299999999999999</v>
          </cell>
        </row>
        <row r="63">
          <cell r="A63" t="str">
            <v>Internal Power Supply, Commercial Desktop</v>
          </cell>
          <cell r="B63">
            <v>62</v>
          </cell>
          <cell r="C63">
            <v>0.39200000000000002</v>
          </cell>
          <cell r="D63">
            <v>0.27500000000000002</v>
          </cell>
          <cell r="E63">
            <v>0.19600000000000001</v>
          </cell>
          <cell r="F63">
            <v>0.13700000000000001</v>
          </cell>
          <cell r="G63">
            <v>0.5</v>
          </cell>
          <cell r="H63">
            <v>0.8</v>
          </cell>
        </row>
        <row r="64">
          <cell r="A64" t="str">
            <v>Internal Power Supply, Residential Desktop</v>
          </cell>
          <cell r="B64">
            <v>63</v>
          </cell>
          <cell r="C64">
            <v>0.33800000000000002</v>
          </cell>
          <cell r="D64">
            <v>0.32900000000000001</v>
          </cell>
          <cell r="E64">
            <v>0.16900000000000001</v>
          </cell>
          <cell r="F64">
            <v>0.16400000000000001</v>
          </cell>
          <cell r="G64">
            <v>0.52200000000000002</v>
          </cell>
          <cell r="H64">
            <v>0.40500000000000003</v>
          </cell>
        </row>
        <row r="65">
          <cell r="A65" t="str">
            <v>Efficient Television</v>
          </cell>
          <cell r="B65">
            <v>64</v>
          </cell>
          <cell r="C65">
            <v>0.48</v>
          </cell>
          <cell r="D65">
            <v>0.19</v>
          </cell>
          <cell r="E65">
            <v>0.24</v>
          </cell>
          <cell r="F65">
            <v>0.09</v>
          </cell>
          <cell r="G65">
            <v>0.22</v>
          </cell>
          <cell r="H65">
            <v>0.17</v>
          </cell>
        </row>
        <row r="66">
          <cell r="A66" t="str">
            <v>Standby Losses - Entertainment Center</v>
          </cell>
          <cell r="B66">
            <v>65</v>
          </cell>
          <cell r="C66">
            <v>0.32</v>
          </cell>
          <cell r="D66">
            <v>0.35</v>
          </cell>
          <cell r="E66">
            <v>0.16</v>
          </cell>
          <cell r="F66">
            <v>0.17</v>
          </cell>
          <cell r="G66">
            <v>0.72499999999999998</v>
          </cell>
          <cell r="H66">
            <v>0.9</v>
          </cell>
        </row>
        <row r="67">
          <cell r="A67" t="str">
            <v xml:space="preserve">Standby Losses - Home Office </v>
          </cell>
          <cell r="B67">
            <v>66</v>
          </cell>
          <cell r="C67">
            <v>0.28999999999999998</v>
          </cell>
          <cell r="D67">
            <v>0.38</v>
          </cell>
          <cell r="E67">
            <v>0.14000000000000001</v>
          </cell>
          <cell r="F67">
            <v>0.19</v>
          </cell>
          <cell r="G67">
            <v>0.25</v>
          </cell>
          <cell r="H67">
            <v>0.76300000000000001</v>
          </cell>
        </row>
        <row r="68">
          <cell r="A68" t="str">
            <v>Standby Losses - Commercial Office</v>
          </cell>
          <cell r="B68">
            <v>67</v>
          </cell>
          <cell r="C68">
            <v>7.0000000000000007E-2</v>
          </cell>
          <cell r="D68">
            <v>0.6</v>
          </cell>
          <cell r="E68">
            <v>0.03</v>
          </cell>
          <cell r="F68">
            <v>0.3</v>
          </cell>
          <cell r="G68">
            <v>0.08</v>
          </cell>
          <cell r="H68">
            <v>0.01</v>
          </cell>
        </row>
        <row r="69">
          <cell r="A69" t="str">
            <v>Residential Refrigerator</v>
          </cell>
          <cell r="B69">
            <v>68</v>
          </cell>
          <cell r="C69">
            <v>0.308</v>
          </cell>
          <cell r="D69">
            <v>0.33</v>
          </cell>
          <cell r="E69">
            <v>0.17100000000000001</v>
          </cell>
          <cell r="F69">
            <v>0.191</v>
          </cell>
          <cell r="G69">
            <v>0.59599999999999997</v>
          </cell>
          <cell r="H69">
            <v>0.62</v>
          </cell>
        </row>
        <row r="70">
          <cell r="A70" t="str">
            <v>Commercial Refrigeration</v>
          </cell>
          <cell r="B70">
            <v>69</v>
          </cell>
          <cell r="C70">
            <v>0.33</v>
          </cell>
          <cell r="D70">
            <v>0.32600000000000001</v>
          </cell>
          <cell r="E70">
            <v>0.17</v>
          </cell>
          <cell r="F70">
            <v>0.17399999999999999</v>
          </cell>
          <cell r="G70">
            <v>0.69040841483841164</v>
          </cell>
          <cell r="H70">
            <v>0.77180320811680381</v>
          </cell>
        </row>
        <row r="71">
          <cell r="A71" t="str">
            <v>Refrigeration Economizer</v>
          </cell>
          <cell r="B71">
            <v>70</v>
          </cell>
          <cell r="C71">
            <v>0.443</v>
          </cell>
          <cell r="D71">
            <v>0.55500000000000005</v>
          </cell>
          <cell r="E71">
            <v>0</v>
          </cell>
          <cell r="F71">
            <v>2E-3</v>
          </cell>
          <cell r="G71">
            <v>1</v>
          </cell>
          <cell r="H71">
            <v>0</v>
          </cell>
        </row>
        <row r="72">
          <cell r="A72" t="str">
            <v>Evaporator Fan Control</v>
          </cell>
          <cell r="B72">
            <v>71</v>
          </cell>
          <cell r="C72">
            <v>0.29099999999999998</v>
          </cell>
          <cell r="D72">
            <v>0.39500000000000002</v>
          </cell>
          <cell r="E72">
            <v>0.13700000000000001</v>
          </cell>
          <cell r="F72">
            <v>0.17699999999999999</v>
          </cell>
          <cell r="G72">
            <v>0.45900000000000002</v>
          </cell>
          <cell r="H72">
            <v>0.43</v>
          </cell>
        </row>
        <row r="73">
          <cell r="A73" t="str">
            <v>Door Heater Control</v>
          </cell>
          <cell r="B73">
            <v>72</v>
          </cell>
          <cell r="C73">
            <v>0.47599999999999998</v>
          </cell>
          <cell r="D73">
            <v>0.52400000000000002</v>
          </cell>
          <cell r="E73">
            <v>0</v>
          </cell>
          <cell r="F73">
            <v>0</v>
          </cell>
          <cell r="G73">
            <v>1</v>
          </cell>
          <cell r="H73">
            <v>0</v>
          </cell>
        </row>
        <row r="74">
          <cell r="A74" t="str">
            <v xml:space="preserve">Floating Head Pressure Control </v>
          </cell>
          <cell r="B74">
            <v>73</v>
          </cell>
          <cell r="C74">
            <v>0.33269779076072703</v>
          </cell>
          <cell r="D74">
            <v>0.37062044114817461</v>
          </cell>
          <cell r="E74">
            <v>0.12847872098514929</v>
          </cell>
          <cell r="F74">
            <v>0.16820304710594908</v>
          </cell>
          <cell r="G74">
            <v>1</v>
          </cell>
          <cell r="H74">
            <v>0</v>
          </cell>
        </row>
        <row r="75">
          <cell r="A75" t="str">
            <v>Strip Curtain</v>
          </cell>
          <cell r="B75">
            <v>74</v>
          </cell>
          <cell r="C75">
            <v>0.33</v>
          </cell>
          <cell r="D75">
            <v>0.32600000000000001</v>
          </cell>
          <cell r="E75">
            <v>0.17</v>
          </cell>
          <cell r="F75">
            <v>0.17399999999999999</v>
          </cell>
          <cell r="G75">
            <v>1</v>
          </cell>
          <cell r="H75">
            <v>1</v>
          </cell>
        </row>
        <row r="76">
          <cell r="A76" t="str">
            <v>Refrigeration Night Covers</v>
          </cell>
          <cell r="B76">
            <v>75</v>
          </cell>
          <cell r="C76">
            <v>0.06</v>
          </cell>
          <cell r="D76">
            <v>0.60599999999999998</v>
          </cell>
          <cell r="E76">
            <v>0.03</v>
          </cell>
          <cell r="F76">
            <v>0.30399999999999999</v>
          </cell>
          <cell r="G76">
            <v>0</v>
          </cell>
          <cell r="H76">
            <v>0</v>
          </cell>
        </row>
        <row r="77">
          <cell r="A77" t="str">
            <v>Vending Miser</v>
          </cell>
          <cell r="B77">
            <v>76</v>
          </cell>
          <cell r="C77">
            <v>9.5000000000000001E-2</v>
          </cell>
          <cell r="D77">
            <v>0.57099999999999995</v>
          </cell>
          <cell r="E77">
            <v>4.8000000000000001E-2</v>
          </cell>
          <cell r="F77">
            <v>0.28599999999999998</v>
          </cell>
          <cell r="G77">
            <v>0</v>
          </cell>
          <cell r="H77">
            <v>0</v>
          </cell>
        </row>
        <row r="78">
          <cell r="A78" t="str">
            <v>Core Performance – Office w/ Pkg VAV and Chiller</v>
          </cell>
          <cell r="B78">
            <v>77</v>
          </cell>
          <cell r="C78">
            <v>0.32200000000000001</v>
          </cell>
          <cell r="D78">
            <v>0.21299999999999999</v>
          </cell>
          <cell r="E78">
            <v>0.307</v>
          </cell>
          <cell r="F78">
            <v>0.158</v>
          </cell>
          <cell r="G78">
            <v>0.13200000000000001</v>
          </cell>
          <cell r="H78">
            <v>0.56100000000000005</v>
          </cell>
        </row>
        <row r="79">
          <cell r="A79" t="str">
            <v>Core Performance – Office w/ Pkg RTU and HW baseboard</v>
          </cell>
          <cell r="B79">
            <v>78</v>
          </cell>
          <cell r="C79">
            <v>0.41799999999999998</v>
          </cell>
          <cell r="D79">
            <v>0.14499999999999999</v>
          </cell>
          <cell r="E79">
            <v>0.31</v>
          </cell>
          <cell r="F79">
            <v>0.127</v>
          </cell>
          <cell r="G79">
            <v>0.187</v>
          </cell>
          <cell r="H79">
            <v>0.63500000000000001</v>
          </cell>
        </row>
        <row r="80">
          <cell r="A80" t="str">
            <v>Core Performance – Office w/ Pkg RTU and Furnace</v>
          </cell>
          <cell r="B80">
            <v>79</v>
          </cell>
          <cell r="C80">
            <v>0.38</v>
          </cell>
          <cell r="D80">
            <v>0.152</v>
          </cell>
          <cell r="E80">
            <v>0.32400000000000001</v>
          </cell>
          <cell r="F80">
            <v>0.14399999999999999</v>
          </cell>
          <cell r="G80">
            <v>0.14599999999999999</v>
          </cell>
          <cell r="H80">
            <v>0.57499999999999996</v>
          </cell>
        </row>
        <row r="81">
          <cell r="A81" t="str">
            <v>Core Performance – Office w/ Water Source HP</v>
          </cell>
          <cell r="B81">
            <v>80</v>
          </cell>
          <cell r="C81">
            <v>0.34499999999999997</v>
          </cell>
          <cell r="D81">
            <v>0.217</v>
          </cell>
          <cell r="E81">
            <v>0.27900000000000003</v>
          </cell>
          <cell r="F81">
            <v>0.159</v>
          </cell>
          <cell r="G81">
            <v>0.223</v>
          </cell>
          <cell r="H81">
            <v>0.74</v>
          </cell>
        </row>
        <row r="82">
          <cell r="A82" t="str">
            <v>Core Performance – School w/ Unit Vent. and Pkg units</v>
          </cell>
          <cell r="B82">
            <v>81</v>
          </cell>
          <cell r="C82">
            <v>0.73899999999999999</v>
          </cell>
          <cell r="D82">
            <v>8.2000000000000003E-2</v>
          </cell>
          <cell r="E82">
            <v>0.14699999999999999</v>
          </cell>
          <cell r="F82">
            <v>3.2000000000000001E-2</v>
          </cell>
          <cell r="G82">
            <v>0.27700000000000002</v>
          </cell>
          <cell r="H82">
            <v>8.7999999999999995E-2</v>
          </cell>
        </row>
        <row r="83">
          <cell r="A83" t="str">
            <v>Core Performance – Retail w/ Pkg RTU and Furnace</v>
          </cell>
          <cell r="B83">
            <v>82</v>
          </cell>
          <cell r="C83">
            <v>0.35699999999999998</v>
          </cell>
          <cell r="D83">
            <v>0.17699999999999999</v>
          </cell>
          <cell r="E83">
            <v>0.311</v>
          </cell>
          <cell r="F83">
            <v>0.155</v>
          </cell>
          <cell r="G83">
            <v>0.16</v>
          </cell>
          <cell r="H83">
            <v>0.39500000000000002</v>
          </cell>
        </row>
        <row r="84">
          <cell r="A84" t="str">
            <v>Industrial Motor</v>
          </cell>
          <cell r="B84">
            <v>83</v>
          </cell>
          <cell r="C84">
            <v>0.624</v>
          </cell>
          <cell r="D84">
            <v>4.2000000000000003E-2</v>
          </cell>
          <cell r="E84">
            <v>0.313</v>
          </cell>
          <cell r="F84">
            <v>2.1000000000000001E-2</v>
          </cell>
          <cell r="G84">
            <v>0.95</v>
          </cell>
          <cell r="H84">
            <v>0.95</v>
          </cell>
        </row>
        <row r="85">
          <cell r="A85" t="str">
            <v>Industrial Process</v>
          </cell>
          <cell r="B85">
            <v>84</v>
          </cell>
          <cell r="C85">
            <v>0.624</v>
          </cell>
          <cell r="D85">
            <v>4.2000000000000003E-2</v>
          </cell>
          <cell r="E85">
            <v>0.313</v>
          </cell>
          <cell r="F85">
            <v>2.1000000000000001E-2</v>
          </cell>
          <cell r="G85">
            <v>0.95</v>
          </cell>
          <cell r="H85">
            <v>0.95</v>
          </cell>
        </row>
        <row r="86">
          <cell r="A86" t="str">
            <v>Transformer</v>
          </cell>
          <cell r="B86">
            <v>85</v>
          </cell>
          <cell r="C86">
            <v>0.56158454956499582</v>
          </cell>
          <cell r="D86">
            <v>9.536430713596597E-2</v>
          </cell>
          <cell r="E86">
            <v>0.29242011511286309</v>
          </cell>
          <cell r="F86">
            <v>5.0631028186175098E-2</v>
          </cell>
          <cell r="G86">
            <v>1</v>
          </cell>
          <cell r="H86">
            <v>1</v>
          </cell>
        </row>
        <row r="87">
          <cell r="A87" t="str">
            <v>Dairy Farm Combined End Uses</v>
          </cell>
          <cell r="B87">
            <v>86</v>
          </cell>
          <cell r="C87">
            <v>0.436</v>
          </cell>
          <cell r="D87">
            <v>0.23200000000000001</v>
          </cell>
          <cell r="E87">
            <v>0.217</v>
          </cell>
          <cell r="F87">
            <v>0.115</v>
          </cell>
          <cell r="G87">
            <v>0.91500000000000004</v>
          </cell>
          <cell r="H87">
            <v>0.34100000000000003</v>
          </cell>
        </row>
        <row r="88">
          <cell r="A88" t="str">
            <v>Milk Vacuum Pump</v>
          </cell>
          <cell r="B88">
            <v>87</v>
          </cell>
          <cell r="C88">
            <v>0.45500000000000002</v>
          </cell>
          <cell r="D88">
            <v>0.21099999999999999</v>
          </cell>
          <cell r="E88">
            <v>0.22800000000000001</v>
          </cell>
          <cell r="F88">
            <v>0.106</v>
          </cell>
          <cell r="G88">
            <v>1</v>
          </cell>
          <cell r="H88">
            <v>0.25</v>
          </cell>
        </row>
        <row r="89">
          <cell r="A89" t="str">
            <v>Snow Making</v>
          </cell>
          <cell r="B89">
            <v>88</v>
          </cell>
          <cell r="C89">
            <v>0.44</v>
          </cell>
          <cell r="D89">
            <v>0.44</v>
          </cell>
          <cell r="E89">
            <v>0.02</v>
          </cell>
          <cell r="F89">
            <v>0.1</v>
          </cell>
          <cell r="G89" t="str">
            <v>Need Input</v>
          </cell>
          <cell r="H89">
            <v>0</v>
          </cell>
        </row>
        <row r="90">
          <cell r="A90" t="str">
            <v>Traffic Signal - Red Balls, always changing or flashing</v>
          </cell>
          <cell r="B90">
            <v>89</v>
          </cell>
          <cell r="C90">
            <v>0.317</v>
          </cell>
          <cell r="D90">
            <v>0.34899999999999998</v>
          </cell>
          <cell r="E90">
            <v>0.159</v>
          </cell>
          <cell r="F90">
            <v>0.17499999999999999</v>
          </cell>
          <cell r="G90">
            <v>0.55000000000000004</v>
          </cell>
          <cell r="H90">
            <v>0.55000000000000004</v>
          </cell>
        </row>
        <row r="91">
          <cell r="A91" t="str">
            <v>Traffic Signal - Red Balls, changing day, off night</v>
          </cell>
          <cell r="B91">
            <v>90</v>
          </cell>
          <cell r="C91">
            <v>0.47599999999999998</v>
          </cell>
          <cell r="D91">
            <v>0.19</v>
          </cell>
          <cell r="E91">
            <v>0.23899999999999999</v>
          </cell>
          <cell r="F91">
            <v>9.5000000000000001E-2</v>
          </cell>
          <cell r="G91">
            <v>0.55000000000000004</v>
          </cell>
          <cell r="H91">
            <v>0.55000000000000004</v>
          </cell>
        </row>
        <row r="92">
          <cell r="A92" t="str">
            <v>Traffic Signal - Green Balls, always changing</v>
          </cell>
          <cell r="B92">
            <v>91</v>
          </cell>
          <cell r="C92">
            <v>0.317</v>
          </cell>
          <cell r="D92">
            <v>0.34899999999999998</v>
          </cell>
          <cell r="E92">
            <v>0.159</v>
          </cell>
          <cell r="F92">
            <v>0.17499999999999999</v>
          </cell>
          <cell r="G92">
            <v>0.42</v>
          </cell>
          <cell r="H92">
            <v>0.42</v>
          </cell>
        </row>
        <row r="93">
          <cell r="A93" t="str">
            <v>Traffic Signal - Green Balls, changing day, off night</v>
          </cell>
          <cell r="B93">
            <v>92</v>
          </cell>
          <cell r="C93">
            <v>0.47599999999999998</v>
          </cell>
          <cell r="D93">
            <v>0.19</v>
          </cell>
          <cell r="E93">
            <v>0.23899999999999999</v>
          </cell>
          <cell r="F93">
            <v>9.5000000000000001E-2</v>
          </cell>
          <cell r="G93">
            <v>0.42</v>
          </cell>
          <cell r="H93">
            <v>0.42</v>
          </cell>
        </row>
        <row r="94">
          <cell r="A94" t="str">
            <v>Traffic Signal - Red Arrows</v>
          </cell>
          <cell r="B94">
            <v>93</v>
          </cell>
          <cell r="C94">
            <v>0.317</v>
          </cell>
          <cell r="D94">
            <v>0.34899999999999998</v>
          </cell>
          <cell r="E94">
            <v>0.159</v>
          </cell>
          <cell r="F94">
            <v>0.17499999999999999</v>
          </cell>
          <cell r="G94">
            <v>0.9</v>
          </cell>
          <cell r="H94">
            <v>0.9</v>
          </cell>
        </row>
        <row r="95">
          <cell r="A95" t="str">
            <v>Traffic Signal - Green Arrows</v>
          </cell>
          <cell r="B95">
            <v>94</v>
          </cell>
          <cell r="C95">
            <v>0.317</v>
          </cell>
          <cell r="D95">
            <v>0.34899999999999998</v>
          </cell>
          <cell r="E95">
            <v>0.159</v>
          </cell>
          <cell r="F95">
            <v>0.17499999999999999</v>
          </cell>
          <cell r="G95">
            <v>0.1</v>
          </cell>
          <cell r="H95">
            <v>0.1</v>
          </cell>
        </row>
        <row r="96">
          <cell r="A96" t="str">
            <v>Traffic Signal - Flashing Yellows</v>
          </cell>
          <cell r="B96">
            <v>95</v>
          </cell>
          <cell r="C96">
            <v>0.317</v>
          </cell>
          <cell r="D96">
            <v>0.34899999999999998</v>
          </cell>
          <cell r="E96">
            <v>0.159</v>
          </cell>
          <cell r="F96">
            <v>0.17499999999999999</v>
          </cell>
          <cell r="G96">
            <v>0.5</v>
          </cell>
          <cell r="H96">
            <v>0.5</v>
          </cell>
        </row>
        <row r="97">
          <cell r="A97" t="str">
            <v>Traffic Signal - “Hand” Don’t Walk Signal</v>
          </cell>
          <cell r="B97">
            <v>96</v>
          </cell>
          <cell r="C97">
            <v>0.317</v>
          </cell>
          <cell r="D97">
            <v>0.34899999999999998</v>
          </cell>
          <cell r="E97">
            <v>0.159</v>
          </cell>
          <cell r="F97">
            <v>0.17499999999999999</v>
          </cell>
          <cell r="G97">
            <v>0.75</v>
          </cell>
          <cell r="H97">
            <v>0.75</v>
          </cell>
        </row>
        <row r="98">
          <cell r="A98" t="str">
            <v>Traffic Signal - “Man” Walk Signal</v>
          </cell>
          <cell r="B98">
            <v>97</v>
          </cell>
          <cell r="C98">
            <v>0.317</v>
          </cell>
          <cell r="D98">
            <v>0.34899999999999998</v>
          </cell>
          <cell r="E98">
            <v>0.159</v>
          </cell>
          <cell r="F98">
            <v>0.17499999999999999</v>
          </cell>
          <cell r="G98">
            <v>0.21</v>
          </cell>
          <cell r="H98">
            <v>0.21</v>
          </cell>
        </row>
        <row r="99">
          <cell r="A99" t="str">
            <v>Traffic Signal - Bi-Modal Walk/Don’t Walk</v>
          </cell>
          <cell r="B99">
            <v>98</v>
          </cell>
          <cell r="C99">
            <v>0.317</v>
          </cell>
          <cell r="D99">
            <v>0.34899999999999998</v>
          </cell>
          <cell r="E99">
            <v>0.159</v>
          </cell>
          <cell r="F99">
            <v>0.17499999999999999</v>
          </cell>
          <cell r="G99">
            <v>1</v>
          </cell>
          <cell r="H99">
            <v>1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DSHAPES"/>
      <sheetName val="ClWash RES"/>
      <sheetName val="ClWash loadshape"/>
      <sheetName val="ColorTV RES"/>
      <sheetName val="Cooling RES Max"/>
      <sheetName val="Cooling RES Av"/>
      <sheetName val="Cooling chart"/>
      <sheetName val="Cooling Summary"/>
      <sheetName val="DishWash RES"/>
      <sheetName val="DishWash Loadshape"/>
      <sheetName val="ElecCook RES"/>
      <sheetName val="ElecDHW RES"/>
      <sheetName val="ElecDHW Loadshape"/>
      <sheetName val="ElecDryer RES"/>
      <sheetName val="ElecHeat RES"/>
      <sheetName val="ElecHeat Loadshape"/>
      <sheetName val="ElecMisc RES"/>
      <sheetName val="Freezer RES"/>
      <sheetName val="Freezer Loadshape"/>
      <sheetName val="Lighting RES"/>
      <sheetName val="Lighting Loadshape"/>
      <sheetName val="Refrigerator RES"/>
      <sheetName val="Refrigerator Loadshape"/>
      <sheetName val="PoolSpa RES"/>
      <sheetName val="HVACBldgShell RES"/>
      <sheetName val="Shell Loadshape"/>
      <sheetName val="Flat loadshape"/>
    </sheetNames>
    <sheetDataSet>
      <sheetData sheetId="0">
        <row r="6">
          <cell r="D6">
            <v>0.24428732980600076</v>
          </cell>
          <cell r="E6">
            <v>0.17495616529268351</v>
          </cell>
          <cell r="F6">
            <v>0.3321840717738494</v>
          </cell>
          <cell r="G6">
            <v>0.24857243312746716</v>
          </cell>
          <cell r="K6">
            <v>0.51961403991058797</v>
          </cell>
        </row>
        <row r="7">
          <cell r="D7">
            <v>0.51699642667845791</v>
          </cell>
          <cell r="E7">
            <v>0.43440375294870093</v>
          </cell>
          <cell r="F7">
            <v>2.8653365982824919E-2</v>
          </cell>
          <cell r="G7">
            <v>1.9946454390014516E-2</v>
          </cell>
          <cell r="K7">
            <v>0.4526</v>
          </cell>
          <cell r="L7">
            <v>0.91451214523166524</v>
          </cell>
        </row>
        <row r="8">
          <cell r="D8">
            <v>0.25638017685066167</v>
          </cell>
          <cell r="E8">
            <v>0.16286571135751696</v>
          </cell>
          <cell r="F8">
            <v>0.34895774408252711</v>
          </cell>
          <cell r="G8">
            <v>0.23179636770929726</v>
          </cell>
          <cell r="K8">
            <v>0.41556502951674812</v>
          </cell>
        </row>
        <row r="9">
          <cell r="D9">
            <v>0.17652803372985107</v>
          </cell>
          <cell r="E9">
            <v>0.1852873153395832</v>
          </cell>
          <cell r="F9">
            <v>0.30537872064893129</v>
          </cell>
          <cell r="G9">
            <v>0.33280593028163369</v>
          </cell>
          <cell r="K9">
            <v>0.33351932175850341</v>
          </cell>
        </row>
        <row r="10">
          <cell r="D10">
            <v>1.2197164119729757E-2</v>
          </cell>
          <cell r="E10">
            <v>2.1832790387663236E-2</v>
          </cell>
          <cell r="F10">
            <v>0.41258965785573404</v>
          </cell>
          <cell r="G10">
            <v>0.55338038763687325</v>
          </cell>
          <cell r="K10">
            <v>2.5000000000000001E-3</v>
          </cell>
          <cell r="L10">
            <v>8.4439182909412116E-4</v>
          </cell>
        </row>
        <row r="11">
          <cell r="D11">
            <v>0.22592124029405727</v>
          </cell>
          <cell r="E11">
            <v>0.22071690389960513</v>
          </cell>
          <cell r="F11">
            <v>0.27563163959869708</v>
          </cell>
          <cell r="G11">
            <v>0.2777302162076235</v>
          </cell>
          <cell r="K11">
            <v>0.9484867378116576</v>
          </cell>
        </row>
        <row r="12">
          <cell r="D12">
            <v>0.21651329787876547</v>
          </cell>
          <cell r="E12">
            <v>0.2319426151578195</v>
          </cell>
          <cell r="F12">
            <v>0.26190231013788501</v>
          </cell>
          <cell r="G12">
            <v>0.28964177682552811</v>
          </cell>
          <cell r="K12">
            <v>0.64481797260546714</v>
          </cell>
        </row>
        <row r="13">
          <cell r="D13">
            <v>0.18669402177145253</v>
          </cell>
          <cell r="E13">
            <v>0.17790680840771736</v>
          </cell>
          <cell r="F13">
            <v>0.34018275699363992</v>
          </cell>
          <cell r="G13">
            <v>0.29521641282718614</v>
          </cell>
          <cell r="K13">
            <v>9.3892937484768943E-2</v>
          </cell>
        </row>
        <row r="14">
          <cell r="D14">
            <v>0.22829968513056831</v>
          </cell>
          <cell r="E14">
            <v>0.19142942037465441</v>
          </cell>
          <cell r="F14">
            <v>0.24943092389319749</v>
          </cell>
          <cell r="G14">
            <v>0.33083997060158238</v>
          </cell>
          <cell r="K14">
            <v>0.47742591373490889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DSHAPES"/>
      <sheetName val="ElecCook BIZ"/>
      <sheetName val="ElecCook BIZ loadshape"/>
      <sheetName val="Cooling BIZ"/>
      <sheetName val="Cooling BIZ loadshape"/>
      <sheetName val="Cooling Summary"/>
      <sheetName val="ElecDHW BIZ"/>
      <sheetName val="ElecDHW BIZ loadshape"/>
      <sheetName val="Heating BIZ"/>
      <sheetName val="Heating BIZ loadshape"/>
      <sheetName val="InLight BIZ"/>
      <sheetName val="InLight BIZ loadshape"/>
      <sheetName val="Misc BIZ"/>
      <sheetName val="Office BIZ"/>
      <sheetName val="Office BIZ loadshape"/>
      <sheetName val="OutLight BIZ"/>
      <sheetName val="OutLight BIZ loadshape"/>
      <sheetName val="Refrig BIZ"/>
      <sheetName val="Refrig BIZ loadshape"/>
      <sheetName val="Vent BIZ"/>
      <sheetName val="Vent BIZ loadshape"/>
      <sheetName val="HVACBldgShell BIZ"/>
      <sheetName val="HVACBldgShell B loadshape"/>
    </sheetNames>
    <sheetDataSet>
      <sheetData sheetId="0">
        <row r="6">
          <cell r="D6">
            <v>0.20540471859024986</v>
          </cell>
          <cell r="E6">
            <v>0.20630612675300053</v>
          </cell>
          <cell r="F6">
            <v>0.28760054538922786</v>
          </cell>
          <cell r="G6">
            <v>0.30068860926751029</v>
          </cell>
          <cell r="K6">
            <v>0.85329040247599963</v>
          </cell>
        </row>
        <row r="7">
          <cell r="D7">
            <v>0.47956731045663131</v>
          </cell>
          <cell r="E7">
            <v>0.46332387824508953</v>
          </cell>
          <cell r="F7">
            <v>3.3581236241626421E-2</v>
          </cell>
          <cell r="G7">
            <v>2.3527575056652601E-2</v>
          </cell>
          <cell r="K7">
            <v>0.47510000000000002</v>
          </cell>
          <cell r="L7">
            <v>0.91290483307180859</v>
          </cell>
        </row>
        <row r="8">
          <cell r="D8">
            <v>0.20509383608660314</v>
          </cell>
          <cell r="E8">
            <v>0.20755005663556406</v>
          </cell>
          <cell r="F8">
            <v>0.28702093781839649</v>
          </cell>
          <cell r="G8">
            <v>0.30033516945942607</v>
          </cell>
          <cell r="K8">
            <v>0.91370498807831191</v>
          </cell>
        </row>
        <row r="9">
          <cell r="D9">
            <v>1.4265130835369472E-2</v>
          </cell>
          <cell r="E9">
            <v>1.8966402010369528E-2</v>
          </cell>
          <cell r="F9">
            <v>0.38232582934665343</v>
          </cell>
          <cell r="G9">
            <v>0.58444263780761363</v>
          </cell>
          <cell r="K9">
            <v>4.8378005292850468E-4</v>
          </cell>
          <cell r="L9">
            <v>1.7893084944504547E-4</v>
          </cell>
        </row>
        <row r="10">
          <cell r="D10">
            <v>0.20364724584559243</v>
          </cell>
          <cell r="E10">
            <v>0.20875610872283812</v>
          </cell>
          <cell r="F10">
            <v>0.28398298298944358</v>
          </cell>
          <cell r="G10">
            <v>0.30361366244213955</v>
          </cell>
          <cell r="K10">
            <v>0.89743956968267358</v>
          </cell>
        </row>
        <row r="11">
          <cell r="D11">
            <v>0.1915325949949446</v>
          </cell>
          <cell r="E11">
            <v>0.22112382483039647</v>
          </cell>
          <cell r="F11">
            <v>0.2673419337043848</v>
          </cell>
          <cell r="G11">
            <v>0.32000164647027007</v>
          </cell>
          <cell r="K11">
            <v>0.92614143483472589</v>
          </cell>
        </row>
        <row r="12">
          <cell r="D12">
            <v>9.3408674277720857E-2</v>
          </cell>
          <cell r="E12">
            <v>0.31898850224894476</v>
          </cell>
          <cell r="F12">
            <v>0.16617328456298808</v>
          </cell>
          <cell r="G12">
            <v>0.42142953891031509</v>
          </cell>
          <cell r="K12">
            <v>4.2638765335986433E-3</v>
          </cell>
        </row>
        <row r="13">
          <cell r="D13">
            <v>0.19181566026835739</v>
          </cell>
          <cell r="E13">
            <v>0.21698726502505858</v>
          </cell>
          <cell r="F13">
            <v>0.27257300031599391</v>
          </cell>
          <cell r="G13">
            <v>0.31862407439059559</v>
          </cell>
          <cell r="K13">
            <v>0.93486161380060029</v>
          </cell>
        </row>
        <row r="14">
          <cell r="D14">
            <v>0.21325158830331564</v>
          </cell>
          <cell r="E14">
            <v>0.19916524521111909</v>
          </cell>
          <cell r="F14">
            <v>0.26962188351200722</v>
          </cell>
          <cell r="G14">
            <v>0.31796128297355131</v>
          </cell>
          <cell r="K14">
            <v>0.89035376279977962</v>
          </cell>
        </row>
        <row r="15">
          <cell r="D15">
            <v>0.34464058386922952</v>
          </cell>
          <cell r="E15">
            <v>0.33448093380807681</v>
          </cell>
          <cell r="F15">
            <v>0.13471120626350042</v>
          </cell>
          <cell r="G15">
            <v>0.18616727605919428</v>
          </cell>
          <cell r="K15">
            <v>0.47516941493356024</v>
          </cell>
          <cell r="L15">
            <v>0.91290430834471414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78"/>
  <sheetViews>
    <sheetView workbookViewId="0">
      <selection activeCell="C82" sqref="C82"/>
    </sheetView>
  </sheetViews>
  <sheetFormatPr defaultRowHeight="14.25" x14ac:dyDescent="0.2"/>
  <cols>
    <col min="1" max="1" width="9.5" customWidth="1"/>
    <col min="2" max="2" width="66.25" customWidth="1"/>
    <col min="3" max="3" width="26.5" customWidth="1"/>
    <col min="4" max="4" width="25.375" customWidth="1"/>
    <col min="5" max="5" width="21.875" customWidth="1"/>
    <col min="6" max="6" width="23.75" customWidth="1"/>
  </cols>
  <sheetData>
    <row r="1" spans="1:5" x14ac:dyDescent="0.2">
      <c r="A1" s="5"/>
      <c r="B1" t="s">
        <v>128</v>
      </c>
    </row>
    <row r="2" spans="1:5" x14ac:dyDescent="0.2">
      <c r="A2" s="4"/>
      <c r="B2" t="s">
        <v>129</v>
      </c>
    </row>
    <row r="3" spans="1:5" x14ac:dyDescent="0.2">
      <c r="A3" s="6"/>
      <c r="B3" t="s">
        <v>130</v>
      </c>
    </row>
    <row r="5" spans="1:5" s="12" customFormat="1" ht="15" x14ac:dyDescent="0.25">
      <c r="A5" s="12" t="s">
        <v>120</v>
      </c>
      <c r="B5" s="12" t="s">
        <v>119</v>
      </c>
      <c r="C5" s="12" t="s">
        <v>157</v>
      </c>
      <c r="D5" s="12" t="s">
        <v>123</v>
      </c>
      <c r="E5" s="12" t="s">
        <v>124</v>
      </c>
    </row>
    <row r="6" spans="1:5" x14ac:dyDescent="0.2">
      <c r="A6" s="1"/>
      <c r="B6" s="1"/>
      <c r="C6" s="3"/>
      <c r="D6" s="3"/>
      <c r="E6" s="3"/>
    </row>
    <row r="7" spans="1:5" x14ac:dyDescent="0.2">
      <c r="A7" t="s">
        <v>0</v>
      </c>
      <c r="B7" s="2" t="s">
        <v>1</v>
      </c>
      <c r="C7" s="3"/>
      <c r="D7" s="3"/>
      <c r="E7" s="3"/>
    </row>
    <row r="8" spans="1:5" x14ac:dyDescent="0.2">
      <c r="A8" t="s">
        <v>2</v>
      </c>
      <c r="B8" s="2" t="s">
        <v>3</v>
      </c>
      <c r="C8" s="3"/>
      <c r="D8" s="3"/>
      <c r="E8" s="3"/>
    </row>
    <row r="9" spans="1:5" ht="28.5" x14ac:dyDescent="0.2">
      <c r="A9" t="s">
        <v>4</v>
      </c>
      <c r="B9" t="s">
        <v>5</v>
      </c>
      <c r="C9" s="9" t="s">
        <v>121</v>
      </c>
      <c r="D9" s="3"/>
      <c r="E9" s="3"/>
    </row>
    <row r="10" spans="1:5" ht="28.5" x14ac:dyDescent="0.2">
      <c r="A10" t="s">
        <v>6</v>
      </c>
      <c r="B10" t="s">
        <v>7</v>
      </c>
      <c r="C10" s="9" t="s">
        <v>121</v>
      </c>
      <c r="D10" s="3"/>
      <c r="E10" s="3"/>
    </row>
    <row r="11" spans="1:5" x14ac:dyDescent="0.2">
      <c r="A11" t="s">
        <v>8</v>
      </c>
      <c r="B11" s="2" t="s">
        <v>9</v>
      </c>
      <c r="C11" s="3"/>
      <c r="D11" s="3"/>
      <c r="E11" s="3"/>
    </row>
    <row r="12" spans="1:5" x14ac:dyDescent="0.2">
      <c r="A12" t="s">
        <v>10</v>
      </c>
      <c r="B12" t="s">
        <v>11</v>
      </c>
      <c r="C12" s="10" t="s">
        <v>122</v>
      </c>
      <c r="D12" s="10" t="s">
        <v>125</v>
      </c>
      <c r="E12" s="10"/>
    </row>
    <row r="13" spans="1:5" x14ac:dyDescent="0.2">
      <c r="A13" t="s">
        <v>12</v>
      </c>
      <c r="B13" t="s">
        <v>13</v>
      </c>
      <c r="C13" s="10" t="s">
        <v>122</v>
      </c>
      <c r="D13" s="10" t="s">
        <v>125</v>
      </c>
      <c r="E13" s="10"/>
    </row>
    <row r="14" spans="1:5" x14ac:dyDescent="0.2">
      <c r="A14" t="s">
        <v>14</v>
      </c>
      <c r="B14" t="s">
        <v>15</v>
      </c>
      <c r="C14" s="10" t="s">
        <v>122</v>
      </c>
      <c r="D14" s="10" t="s">
        <v>125</v>
      </c>
      <c r="E14" s="10"/>
    </row>
    <row r="15" spans="1:5" x14ac:dyDescent="0.2">
      <c r="A15" t="s">
        <v>16</v>
      </c>
      <c r="B15" t="s">
        <v>17</v>
      </c>
      <c r="C15" s="10" t="s">
        <v>122</v>
      </c>
      <c r="D15" s="10" t="s">
        <v>125</v>
      </c>
      <c r="E15" s="10"/>
    </row>
    <row r="16" spans="1:5" x14ac:dyDescent="0.2">
      <c r="A16" t="s">
        <v>18</v>
      </c>
      <c r="B16" t="s">
        <v>19</v>
      </c>
      <c r="C16" s="10" t="s">
        <v>122</v>
      </c>
      <c r="D16" s="10" t="s">
        <v>125</v>
      </c>
      <c r="E16" s="10" t="s">
        <v>126</v>
      </c>
    </row>
    <row r="17" spans="1:8" x14ac:dyDescent="0.2">
      <c r="A17" t="s">
        <v>20</v>
      </c>
      <c r="B17" t="s">
        <v>21</v>
      </c>
      <c r="C17" s="10" t="s">
        <v>122</v>
      </c>
      <c r="D17" s="10" t="s">
        <v>125</v>
      </c>
      <c r="E17" s="10"/>
    </row>
    <row r="18" spans="1:8" x14ac:dyDescent="0.2">
      <c r="A18" t="s">
        <v>22</v>
      </c>
      <c r="B18" s="2" t="s">
        <v>23</v>
      </c>
      <c r="C18" s="3"/>
      <c r="D18" s="3"/>
      <c r="E18" s="3"/>
    </row>
    <row r="19" spans="1:8" x14ac:dyDescent="0.2">
      <c r="A19" t="s">
        <v>24</v>
      </c>
      <c r="B19" t="s">
        <v>25</v>
      </c>
      <c r="C19" s="9" t="s">
        <v>127</v>
      </c>
      <c r="D19" s="3"/>
      <c r="E19" s="3"/>
    </row>
    <row r="20" spans="1:8" x14ac:dyDescent="0.2">
      <c r="A20" t="s">
        <v>26</v>
      </c>
      <c r="B20" s="2" t="s">
        <v>27</v>
      </c>
      <c r="C20" s="3"/>
      <c r="D20" s="3"/>
      <c r="E20" s="3"/>
    </row>
    <row r="21" spans="1:8" x14ac:dyDescent="0.2">
      <c r="A21" t="s">
        <v>28</v>
      </c>
      <c r="B21" s="2" t="s">
        <v>9</v>
      </c>
      <c r="C21" s="3"/>
      <c r="D21" s="3"/>
      <c r="E21" s="3"/>
    </row>
    <row r="22" spans="1:8" x14ac:dyDescent="0.2">
      <c r="A22" t="s">
        <v>29</v>
      </c>
      <c r="B22" t="s">
        <v>19</v>
      </c>
      <c r="C22" s="10" t="s">
        <v>122</v>
      </c>
      <c r="D22" s="10" t="s">
        <v>125</v>
      </c>
      <c r="E22" s="10" t="s">
        <v>126</v>
      </c>
    </row>
    <row r="23" spans="1:8" ht="28.5" x14ac:dyDescent="0.2">
      <c r="A23" t="s">
        <v>30</v>
      </c>
      <c r="B23" t="s">
        <v>31</v>
      </c>
      <c r="C23" s="10" t="s">
        <v>131</v>
      </c>
      <c r="D23" s="10" t="s">
        <v>145</v>
      </c>
      <c r="E23" s="10" t="s">
        <v>146</v>
      </c>
    </row>
    <row r="24" spans="1:8" x14ac:dyDescent="0.2">
      <c r="A24" t="s">
        <v>32</v>
      </c>
      <c r="B24" s="2" t="s">
        <v>33</v>
      </c>
      <c r="C24" s="3"/>
      <c r="D24" s="3"/>
      <c r="E24" s="3"/>
    </row>
    <row r="25" spans="1:8" x14ac:dyDescent="0.2">
      <c r="A25" t="s">
        <v>34</v>
      </c>
      <c r="B25" s="2" t="s">
        <v>35</v>
      </c>
      <c r="C25" s="3"/>
      <c r="D25" s="3"/>
      <c r="E25" s="3"/>
    </row>
    <row r="26" spans="1:8" x14ac:dyDescent="0.2">
      <c r="A26" t="s">
        <v>36</v>
      </c>
      <c r="B26" t="s">
        <v>37</v>
      </c>
      <c r="C26" s="11" t="s">
        <v>132</v>
      </c>
      <c r="D26" s="11" t="s">
        <v>133</v>
      </c>
      <c r="E26" s="3" t="s">
        <v>134</v>
      </c>
      <c r="F26" t="s">
        <v>135</v>
      </c>
      <c r="G26" t="s">
        <v>144</v>
      </c>
    </row>
    <row r="27" spans="1:8" x14ac:dyDescent="0.2">
      <c r="A27" t="s">
        <v>38</v>
      </c>
      <c r="B27" t="s">
        <v>39</v>
      </c>
      <c r="C27" s="11" t="s">
        <v>132</v>
      </c>
      <c r="D27" s="11" t="s">
        <v>133</v>
      </c>
      <c r="E27" s="3" t="s">
        <v>134</v>
      </c>
      <c r="F27" t="s">
        <v>135</v>
      </c>
      <c r="G27" t="s">
        <v>144</v>
      </c>
    </row>
    <row r="28" spans="1:8" x14ac:dyDescent="0.2">
      <c r="A28" t="s">
        <v>40</v>
      </c>
      <c r="B28" s="2" t="s">
        <v>41</v>
      </c>
      <c r="C28" s="3"/>
      <c r="D28" s="3"/>
      <c r="E28" s="3"/>
    </row>
    <row r="29" spans="1:8" x14ac:dyDescent="0.2">
      <c r="A29" t="s">
        <v>42</v>
      </c>
      <c r="B29" t="s">
        <v>43</v>
      </c>
      <c r="C29" s="10" t="s">
        <v>132</v>
      </c>
      <c r="D29" s="10" t="s">
        <v>133</v>
      </c>
      <c r="E29" s="3" t="s">
        <v>134</v>
      </c>
      <c r="F29" t="s">
        <v>135</v>
      </c>
      <c r="G29" t="s">
        <v>136</v>
      </c>
      <c r="H29" t="s">
        <v>144</v>
      </c>
    </row>
    <row r="30" spans="1:8" x14ac:dyDescent="0.2">
      <c r="A30" t="s">
        <v>44</v>
      </c>
      <c r="B30" t="s">
        <v>45</v>
      </c>
      <c r="C30" s="11" t="s">
        <v>132</v>
      </c>
      <c r="D30" s="11" t="s">
        <v>133</v>
      </c>
      <c r="E30" s="3" t="s">
        <v>134</v>
      </c>
      <c r="F30" t="s">
        <v>135</v>
      </c>
      <c r="G30" t="s">
        <v>144</v>
      </c>
    </row>
    <row r="31" spans="1:8" x14ac:dyDescent="0.2">
      <c r="A31" t="s">
        <v>46</v>
      </c>
      <c r="B31" s="2" t="s">
        <v>47</v>
      </c>
      <c r="C31" s="3"/>
      <c r="D31" s="3"/>
      <c r="E31" s="3"/>
    </row>
    <row r="32" spans="1:8" ht="28.5" x14ac:dyDescent="0.2">
      <c r="A32" t="s">
        <v>48</v>
      </c>
      <c r="B32" t="s">
        <v>49</v>
      </c>
      <c r="C32" s="11" t="s">
        <v>132</v>
      </c>
      <c r="D32" s="11" t="s">
        <v>134</v>
      </c>
      <c r="E32" s="3" t="s">
        <v>144</v>
      </c>
    </row>
    <row r="33" spans="1:7" x14ac:dyDescent="0.2">
      <c r="A33" t="s">
        <v>50</v>
      </c>
      <c r="B33" s="2" t="s">
        <v>51</v>
      </c>
      <c r="C33" s="3"/>
      <c r="D33" s="3"/>
      <c r="E33" s="3"/>
    </row>
    <row r="34" spans="1:7" ht="28.5" x14ac:dyDescent="0.2">
      <c r="A34" t="s">
        <v>52</v>
      </c>
      <c r="B34" t="s">
        <v>53</v>
      </c>
      <c r="C34" s="11" t="s">
        <v>132</v>
      </c>
      <c r="D34" s="11" t="s">
        <v>134</v>
      </c>
      <c r="E34" s="3" t="s">
        <v>144</v>
      </c>
    </row>
    <row r="35" spans="1:7" x14ac:dyDescent="0.2">
      <c r="A35" t="s">
        <v>54</v>
      </c>
      <c r="B35" t="s">
        <v>55</v>
      </c>
      <c r="C35" s="11" t="s">
        <v>132</v>
      </c>
      <c r="D35" s="11" t="s">
        <v>133</v>
      </c>
      <c r="E35" s="3" t="s">
        <v>134</v>
      </c>
      <c r="F35" t="s">
        <v>135</v>
      </c>
      <c r="G35" t="s">
        <v>144</v>
      </c>
    </row>
    <row r="36" spans="1:7" x14ac:dyDescent="0.2">
      <c r="A36" s="7" t="s">
        <v>56</v>
      </c>
      <c r="B36" s="8" t="s">
        <v>23</v>
      </c>
      <c r="C36" s="3"/>
      <c r="D36" s="3"/>
      <c r="E36" s="3"/>
    </row>
    <row r="37" spans="1:7" x14ac:dyDescent="0.2">
      <c r="A37" s="7" t="s">
        <v>57</v>
      </c>
      <c r="B37" s="7" t="s">
        <v>58</v>
      </c>
      <c r="C37" s="9" t="s">
        <v>127</v>
      </c>
      <c r="D37" s="3"/>
      <c r="E37" s="3"/>
    </row>
    <row r="38" spans="1:7" x14ac:dyDescent="0.2">
      <c r="A38" s="1"/>
      <c r="B38" s="1"/>
      <c r="C38" s="3"/>
      <c r="D38" s="3"/>
      <c r="E38" s="3"/>
    </row>
    <row r="39" spans="1:7" x14ac:dyDescent="0.2">
      <c r="A39" t="s">
        <v>59</v>
      </c>
      <c r="B39" s="2" t="s">
        <v>60</v>
      </c>
      <c r="C39" s="3"/>
      <c r="D39" s="3"/>
      <c r="E39" s="3"/>
    </row>
    <row r="40" spans="1:7" x14ac:dyDescent="0.2">
      <c r="A40" t="s">
        <v>61</v>
      </c>
      <c r="B40" s="2" t="s">
        <v>62</v>
      </c>
      <c r="C40" s="3"/>
      <c r="D40" s="3"/>
      <c r="E40" s="3"/>
    </row>
    <row r="41" spans="1:7" x14ac:dyDescent="0.2">
      <c r="A41" t="s">
        <v>63</v>
      </c>
      <c r="B41" t="s">
        <v>64</v>
      </c>
      <c r="C41" s="11" t="s">
        <v>137</v>
      </c>
      <c r="D41" s="3"/>
      <c r="E41" s="3"/>
    </row>
    <row r="42" spans="1:7" x14ac:dyDescent="0.2">
      <c r="A42" t="s">
        <v>65</v>
      </c>
      <c r="B42" t="s">
        <v>66</v>
      </c>
      <c r="C42" s="11" t="s">
        <v>137</v>
      </c>
      <c r="D42" s="3"/>
      <c r="E42" s="3"/>
    </row>
    <row r="43" spans="1:7" x14ac:dyDescent="0.2">
      <c r="A43" t="s">
        <v>67</v>
      </c>
      <c r="B43" t="s">
        <v>68</v>
      </c>
      <c r="C43" s="9" t="s">
        <v>138</v>
      </c>
      <c r="D43" s="3"/>
      <c r="E43" s="3"/>
    </row>
    <row r="44" spans="1:7" x14ac:dyDescent="0.2">
      <c r="A44" t="s">
        <v>69</v>
      </c>
      <c r="B44" s="2" t="s">
        <v>9</v>
      </c>
      <c r="C44" s="3"/>
      <c r="D44" s="3"/>
      <c r="E44" s="3"/>
    </row>
    <row r="45" spans="1:7" x14ac:dyDescent="0.2">
      <c r="A45" t="s">
        <v>70</v>
      </c>
      <c r="B45" t="s">
        <v>71</v>
      </c>
      <c r="C45" s="10" t="s">
        <v>139</v>
      </c>
      <c r="D45" s="3"/>
      <c r="E45" s="3"/>
    </row>
    <row r="46" spans="1:7" x14ac:dyDescent="0.2">
      <c r="A46" t="s">
        <v>72</v>
      </c>
      <c r="B46" t="s">
        <v>73</v>
      </c>
      <c r="C46" s="10" t="s">
        <v>139</v>
      </c>
      <c r="D46" s="3"/>
      <c r="E46" s="3"/>
    </row>
    <row r="47" spans="1:7" x14ac:dyDescent="0.2">
      <c r="A47" t="s">
        <v>74</v>
      </c>
      <c r="B47" t="s">
        <v>75</v>
      </c>
      <c r="C47" s="10" t="s">
        <v>139</v>
      </c>
      <c r="D47" s="10" t="s">
        <v>140</v>
      </c>
      <c r="E47" s="3"/>
    </row>
    <row r="48" spans="1:7" x14ac:dyDescent="0.2">
      <c r="A48" t="s">
        <v>76</v>
      </c>
      <c r="B48" s="2" t="s">
        <v>77</v>
      </c>
      <c r="C48" s="3"/>
      <c r="D48" s="3"/>
      <c r="E48" s="3"/>
    </row>
    <row r="49" spans="1:5" x14ac:dyDescent="0.2">
      <c r="A49" t="s">
        <v>78</v>
      </c>
      <c r="B49" t="s">
        <v>79</v>
      </c>
      <c r="C49" s="10" t="s">
        <v>139</v>
      </c>
      <c r="D49" s="10" t="s">
        <v>140</v>
      </c>
      <c r="E49" s="3" t="s">
        <v>141</v>
      </c>
    </row>
    <row r="50" spans="1:5" x14ac:dyDescent="0.2">
      <c r="A50" t="s">
        <v>80</v>
      </c>
      <c r="B50" t="s">
        <v>81</v>
      </c>
      <c r="C50" s="10" t="s">
        <v>139</v>
      </c>
      <c r="D50" s="10" t="s">
        <v>140</v>
      </c>
      <c r="E50" s="3"/>
    </row>
    <row r="51" spans="1:5" x14ac:dyDescent="0.2">
      <c r="A51" t="s">
        <v>82</v>
      </c>
      <c r="B51" t="s">
        <v>83</v>
      </c>
      <c r="C51" s="10" t="s">
        <v>139</v>
      </c>
      <c r="D51" s="10" t="s">
        <v>140</v>
      </c>
      <c r="E51" s="3"/>
    </row>
    <row r="52" spans="1:5" x14ac:dyDescent="0.2">
      <c r="A52" t="s">
        <v>84</v>
      </c>
      <c r="B52" s="2" t="s">
        <v>85</v>
      </c>
      <c r="C52" s="3"/>
      <c r="D52" s="3"/>
      <c r="E52" s="3"/>
    </row>
    <row r="53" spans="1:5" x14ac:dyDescent="0.2">
      <c r="A53" t="s">
        <v>86</v>
      </c>
      <c r="B53" s="2" t="s">
        <v>87</v>
      </c>
      <c r="C53" s="3"/>
      <c r="D53" s="3"/>
      <c r="E53" s="3"/>
    </row>
    <row r="54" spans="1:5" x14ac:dyDescent="0.2">
      <c r="A54" t="s">
        <v>88</v>
      </c>
      <c r="B54" t="s">
        <v>89</v>
      </c>
      <c r="C54" s="11" t="s">
        <v>142</v>
      </c>
      <c r="D54" s="3"/>
      <c r="E54" s="3"/>
    </row>
    <row r="55" spans="1:5" x14ac:dyDescent="0.2">
      <c r="A55" t="s">
        <v>90</v>
      </c>
      <c r="B55" t="s">
        <v>91</v>
      </c>
      <c r="C55" s="11" t="s">
        <v>143</v>
      </c>
      <c r="D55" s="3"/>
      <c r="E55" s="3"/>
    </row>
    <row r="56" spans="1:5" x14ac:dyDescent="0.2">
      <c r="A56" t="s">
        <v>92</v>
      </c>
      <c r="B56" s="2" t="s">
        <v>62</v>
      </c>
      <c r="C56" s="3"/>
      <c r="D56" s="3"/>
      <c r="E56" s="3"/>
    </row>
    <row r="57" spans="1:5" x14ac:dyDescent="0.2">
      <c r="A57" t="s">
        <v>93</v>
      </c>
      <c r="B57" t="s">
        <v>94</v>
      </c>
      <c r="C57" s="11" t="s">
        <v>137</v>
      </c>
      <c r="D57" s="3"/>
      <c r="E57" s="3"/>
    </row>
    <row r="58" spans="1:5" x14ac:dyDescent="0.2">
      <c r="A58" t="s">
        <v>95</v>
      </c>
      <c r="B58" t="s">
        <v>66</v>
      </c>
      <c r="C58" s="11" t="s">
        <v>137</v>
      </c>
      <c r="D58" s="3"/>
      <c r="E58" s="3"/>
    </row>
    <row r="59" spans="1:5" ht="42.75" x14ac:dyDescent="0.2">
      <c r="A59" t="s">
        <v>96</v>
      </c>
      <c r="B59" t="s">
        <v>97</v>
      </c>
      <c r="C59" s="9" t="s">
        <v>151</v>
      </c>
      <c r="D59" s="3" t="s">
        <v>187</v>
      </c>
      <c r="E59" s="3"/>
    </row>
    <row r="60" spans="1:5" x14ac:dyDescent="0.2">
      <c r="A60" t="s">
        <v>98</v>
      </c>
      <c r="B60" s="2" t="s">
        <v>9</v>
      </c>
      <c r="C60" s="3"/>
      <c r="D60" s="3"/>
      <c r="E60" s="3"/>
    </row>
    <row r="61" spans="1:5" x14ac:dyDescent="0.2">
      <c r="A61" t="s">
        <v>99</v>
      </c>
      <c r="B61" t="s">
        <v>100</v>
      </c>
      <c r="C61" s="10" t="s">
        <v>152</v>
      </c>
      <c r="D61" s="10" t="s">
        <v>140</v>
      </c>
      <c r="E61" s="3"/>
    </row>
    <row r="62" spans="1:5" x14ac:dyDescent="0.2">
      <c r="A62" t="s">
        <v>101</v>
      </c>
      <c r="B62" t="s">
        <v>102</v>
      </c>
      <c r="C62" s="10" t="s">
        <v>140</v>
      </c>
      <c r="D62" s="10"/>
      <c r="E62" s="3"/>
    </row>
    <row r="63" spans="1:5" x14ac:dyDescent="0.2">
      <c r="A63" t="s">
        <v>103</v>
      </c>
      <c r="B63" t="s">
        <v>104</v>
      </c>
      <c r="C63" s="10" t="s">
        <v>152</v>
      </c>
      <c r="D63" s="10" t="s">
        <v>141</v>
      </c>
      <c r="E63" s="3"/>
    </row>
    <row r="64" spans="1:5" x14ac:dyDescent="0.2">
      <c r="A64" t="s">
        <v>105</v>
      </c>
      <c r="B64" t="s">
        <v>75</v>
      </c>
      <c r="C64" s="10" t="s">
        <v>152</v>
      </c>
      <c r="D64" s="10" t="s">
        <v>140</v>
      </c>
      <c r="E64" s="3"/>
    </row>
    <row r="65" spans="1:5" x14ac:dyDescent="0.2">
      <c r="A65" t="s">
        <v>106</v>
      </c>
      <c r="B65" t="s">
        <v>107</v>
      </c>
      <c r="C65" s="10" t="s">
        <v>153</v>
      </c>
      <c r="D65" s="10"/>
      <c r="E65" s="3"/>
    </row>
    <row r="66" spans="1:5" x14ac:dyDescent="0.2">
      <c r="A66" t="s">
        <v>108</v>
      </c>
      <c r="B66" s="2" t="s">
        <v>33</v>
      </c>
      <c r="C66" s="3"/>
      <c r="D66" s="3"/>
      <c r="E66" s="3"/>
    </row>
    <row r="67" spans="1:5" x14ac:dyDescent="0.2">
      <c r="A67" t="s">
        <v>109</v>
      </c>
      <c r="B67" t="s">
        <v>110</v>
      </c>
      <c r="C67" s="11" t="s">
        <v>154</v>
      </c>
      <c r="D67" s="3" t="s">
        <v>155</v>
      </c>
      <c r="E67" s="3" t="s">
        <v>156</v>
      </c>
    </row>
    <row r="68" spans="1:5" x14ac:dyDescent="0.2">
      <c r="A68" t="s">
        <v>111</v>
      </c>
      <c r="B68" t="s">
        <v>112</v>
      </c>
      <c r="C68" s="11" t="s">
        <v>154</v>
      </c>
      <c r="D68" s="3" t="s">
        <v>155</v>
      </c>
      <c r="E68" s="3" t="s">
        <v>156</v>
      </c>
    </row>
    <row r="69" spans="1:5" x14ac:dyDescent="0.2">
      <c r="A69" t="s">
        <v>113</v>
      </c>
      <c r="B69" t="s">
        <v>114</v>
      </c>
      <c r="C69" s="11" t="s">
        <v>154</v>
      </c>
      <c r="D69" s="3" t="s">
        <v>155</v>
      </c>
      <c r="E69" s="3" t="s">
        <v>156</v>
      </c>
    </row>
    <row r="70" spans="1:5" x14ac:dyDescent="0.2">
      <c r="A70" t="s">
        <v>115</v>
      </c>
      <c r="B70" s="2" t="s">
        <v>77</v>
      </c>
      <c r="C70" s="3"/>
      <c r="D70" s="3"/>
      <c r="E70" s="3"/>
    </row>
    <row r="71" spans="1:5" x14ac:dyDescent="0.2">
      <c r="A71" t="s">
        <v>116</v>
      </c>
      <c r="B71" t="s">
        <v>79</v>
      </c>
      <c r="C71" s="10" t="s">
        <v>139</v>
      </c>
      <c r="D71" s="10" t="s">
        <v>140</v>
      </c>
      <c r="E71" s="3" t="s">
        <v>141</v>
      </c>
    </row>
    <row r="72" spans="1:5" x14ac:dyDescent="0.2">
      <c r="A72" t="s">
        <v>117</v>
      </c>
      <c r="B72" t="s">
        <v>81</v>
      </c>
      <c r="C72" s="10" t="s">
        <v>152</v>
      </c>
      <c r="D72" s="10" t="s">
        <v>140</v>
      </c>
      <c r="E72" s="3"/>
    </row>
    <row r="73" spans="1:5" x14ac:dyDescent="0.2">
      <c r="A73" t="s">
        <v>118</v>
      </c>
      <c r="B73" t="s">
        <v>83</v>
      </c>
      <c r="C73" s="10" t="s">
        <v>152</v>
      </c>
      <c r="D73" s="10" t="s">
        <v>140</v>
      </c>
      <c r="E73" s="3"/>
    </row>
    <row r="76" spans="1:5" x14ac:dyDescent="0.2">
      <c r="A76" t="s">
        <v>147</v>
      </c>
      <c r="B76" t="s">
        <v>148</v>
      </c>
      <c r="C76" t="s">
        <v>188</v>
      </c>
    </row>
    <row r="77" spans="1:5" x14ac:dyDescent="0.2">
      <c r="B77" t="s">
        <v>149</v>
      </c>
      <c r="C77" t="s">
        <v>189</v>
      </c>
    </row>
    <row r="78" spans="1:5" x14ac:dyDescent="0.2">
      <c r="B78" t="s">
        <v>150</v>
      </c>
      <c r="C78" t="s">
        <v>190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34"/>
  <sheetViews>
    <sheetView topLeftCell="A16" workbookViewId="0">
      <selection activeCell="A18" sqref="A18"/>
    </sheetView>
  </sheetViews>
  <sheetFormatPr defaultRowHeight="14.25" x14ac:dyDescent="0.2"/>
  <cols>
    <col min="1" max="1" width="57.125" customWidth="1"/>
    <col min="6" max="6" width="3" customWidth="1"/>
    <col min="12" max="12" width="13.375" customWidth="1"/>
    <col min="14" max="14" width="43.75" customWidth="1"/>
    <col min="15" max="15" width="9.875" customWidth="1"/>
  </cols>
  <sheetData>
    <row r="1" spans="1:15" ht="15" thickBot="1" x14ac:dyDescent="0.25"/>
    <row r="2" spans="1:15" ht="16.5" thickBot="1" x14ac:dyDescent="0.3">
      <c r="A2" s="13"/>
      <c r="B2" s="52" t="s">
        <v>158</v>
      </c>
      <c r="C2" s="53"/>
      <c r="D2" s="53"/>
      <c r="E2" s="54"/>
      <c r="G2" s="52" t="s">
        <v>186</v>
      </c>
      <c r="H2" s="53"/>
      <c r="I2" s="53"/>
      <c r="J2" s="54"/>
      <c r="K2" s="17" t="s">
        <v>191</v>
      </c>
      <c r="L2" s="18" t="s">
        <v>192</v>
      </c>
      <c r="N2" s="20" t="s">
        <v>193</v>
      </c>
      <c r="O2" s="21" t="s">
        <v>194</v>
      </c>
    </row>
    <row r="3" spans="1:15" ht="32.25" thickBot="1" x14ac:dyDescent="0.3">
      <c r="A3" s="13"/>
      <c r="B3" s="30" t="s">
        <v>245</v>
      </c>
      <c r="C3" s="30" t="s">
        <v>246</v>
      </c>
      <c r="D3" s="30" t="s">
        <v>247</v>
      </c>
      <c r="E3" s="30" t="s">
        <v>248</v>
      </c>
      <c r="G3" s="30" t="s">
        <v>245</v>
      </c>
      <c r="H3" s="30" t="s">
        <v>246</v>
      </c>
      <c r="I3" s="30" t="s">
        <v>247</v>
      </c>
      <c r="J3" s="30" t="s">
        <v>248</v>
      </c>
      <c r="K3" s="31"/>
      <c r="L3" s="32"/>
      <c r="N3" s="33"/>
      <c r="O3" s="34"/>
    </row>
    <row r="4" spans="1:15" ht="15" thickBot="1" x14ac:dyDescent="0.25">
      <c r="A4" s="14" t="s">
        <v>159</v>
      </c>
      <c r="B4" s="15">
        <v>0.36899999999999999</v>
      </c>
      <c r="C4" s="15">
        <v>0.35</v>
      </c>
      <c r="D4" s="15">
        <v>0.13</v>
      </c>
      <c r="E4" s="15">
        <v>0.151</v>
      </c>
      <c r="G4" s="16">
        <v>0.29708388671728864</v>
      </c>
      <c r="H4" s="16">
        <v>0.32990791816961496</v>
      </c>
      <c r="I4" s="16">
        <v>0.16785559700498154</v>
      </c>
      <c r="J4" s="16">
        <v>0.20515259810812664</v>
      </c>
      <c r="K4" s="16">
        <v>9.5000000000000001E-2</v>
      </c>
      <c r="L4" s="16" t="s">
        <v>209</v>
      </c>
      <c r="M4" t="s">
        <v>214</v>
      </c>
      <c r="N4" s="22" t="s">
        <v>195</v>
      </c>
      <c r="O4" s="23">
        <v>8.1000000000000003E-2</v>
      </c>
    </row>
    <row r="5" spans="1:15" ht="15" thickBot="1" x14ac:dyDescent="0.25">
      <c r="A5" s="14" t="s">
        <v>155</v>
      </c>
      <c r="B5" s="15">
        <v>0.20499999999999999</v>
      </c>
      <c r="C5" s="15">
        <v>0.50600000000000001</v>
      </c>
      <c r="D5" s="15">
        <v>6.0999999999999999E-2</v>
      </c>
      <c r="E5" s="15">
        <v>0.22800000000000001</v>
      </c>
      <c r="G5" s="16">
        <v>0.18029899711737937</v>
      </c>
      <c r="H5" s="16">
        <v>0.44135267284442004</v>
      </c>
      <c r="I5" s="16">
        <v>9.3934908724661065E-2</v>
      </c>
      <c r="J5" s="16">
        <v>0.2844134213135085</v>
      </c>
      <c r="N5" s="22" t="s">
        <v>196</v>
      </c>
      <c r="O5" s="23" t="s">
        <v>197</v>
      </c>
    </row>
    <row r="6" spans="1:15" ht="15" thickBot="1" x14ac:dyDescent="0.25">
      <c r="A6" s="14" t="s">
        <v>156</v>
      </c>
      <c r="B6" s="15">
        <v>0.20499999999999999</v>
      </c>
      <c r="C6" s="15">
        <v>0.50600000000000001</v>
      </c>
      <c r="D6" s="15">
        <v>6.0999999999999999E-2</v>
      </c>
      <c r="E6" s="15">
        <v>0.22800000000000001</v>
      </c>
      <c r="G6" s="16">
        <v>0.18029899711737937</v>
      </c>
      <c r="H6" s="16">
        <v>0.44135267284442004</v>
      </c>
      <c r="I6" s="16">
        <v>9.3934908724661065E-2</v>
      </c>
      <c r="J6" s="16">
        <v>0.2844134213135085</v>
      </c>
      <c r="N6" s="22" t="s">
        <v>198</v>
      </c>
      <c r="O6" s="23" t="s">
        <v>197</v>
      </c>
    </row>
    <row r="7" spans="1:15" ht="15" thickBot="1" x14ac:dyDescent="0.25">
      <c r="A7" s="14" t="s">
        <v>160</v>
      </c>
      <c r="B7" s="15">
        <v>0.48799999999999999</v>
      </c>
      <c r="C7" s="15">
        <v>0.19500000000000001</v>
      </c>
      <c r="D7" s="15">
        <v>0.222</v>
      </c>
      <c r="E7" s="15">
        <v>9.5000000000000001E-2</v>
      </c>
      <c r="G7" s="16">
        <v>0.37977755852036865</v>
      </c>
      <c r="H7" s="16">
        <v>0.21441432484643452</v>
      </c>
      <c r="I7" s="16">
        <v>0.25786341834811854</v>
      </c>
      <c r="J7" s="16">
        <v>0.14794469828509066</v>
      </c>
      <c r="N7" s="22" t="s">
        <v>199</v>
      </c>
      <c r="O7" s="23">
        <v>9.5000000000000001E-2</v>
      </c>
    </row>
    <row r="8" spans="1:15" ht="15" thickBot="1" x14ac:dyDescent="0.25">
      <c r="A8" s="14" t="s">
        <v>161</v>
      </c>
      <c r="B8" s="15">
        <v>0.39700000000000002</v>
      </c>
      <c r="C8" s="15">
        <v>0.26700000000000002</v>
      </c>
      <c r="D8" s="15">
        <v>0.19700000000000001</v>
      </c>
      <c r="E8" s="15">
        <v>0.13900000000000001</v>
      </c>
      <c r="G8" s="16">
        <v>0.31426334535685896</v>
      </c>
      <c r="H8" s="16">
        <v>0.26419129476751424</v>
      </c>
      <c r="I8" s="16">
        <v>0.22843509316305424</v>
      </c>
      <c r="J8" s="16">
        <v>0.19311026671259612</v>
      </c>
      <c r="N8" s="22" t="s">
        <v>200</v>
      </c>
      <c r="O8" s="23">
        <v>0.184</v>
      </c>
    </row>
    <row r="9" spans="1:15" ht="15" thickBot="1" x14ac:dyDescent="0.25">
      <c r="A9" s="14" t="s">
        <v>162</v>
      </c>
      <c r="B9" s="15">
        <v>0.36399999999999999</v>
      </c>
      <c r="C9" s="15">
        <v>0.30199999999999999</v>
      </c>
      <c r="D9" s="15">
        <v>0.17899999999999999</v>
      </c>
      <c r="E9" s="15">
        <v>0.155</v>
      </c>
      <c r="G9" s="16">
        <v>0.29094066466442003</v>
      </c>
      <c r="H9" s="16">
        <v>0.28960621953245613</v>
      </c>
      <c r="I9" s="16">
        <v>0.21001519879020558</v>
      </c>
      <c r="J9" s="16">
        <v>0.20943791701292036</v>
      </c>
      <c r="N9" s="22" t="s">
        <v>201</v>
      </c>
      <c r="O9" s="23">
        <v>0.122</v>
      </c>
    </row>
    <row r="10" spans="1:15" ht="15" thickBot="1" x14ac:dyDescent="0.25">
      <c r="A10" s="14" t="s">
        <v>163</v>
      </c>
      <c r="B10" s="15">
        <v>0.54700000000000004</v>
      </c>
      <c r="C10" s="15">
        <v>0.121</v>
      </c>
      <c r="D10" s="15">
        <v>0.27</v>
      </c>
      <c r="E10" s="15">
        <v>6.2E-2</v>
      </c>
      <c r="G10" s="16">
        <v>0.42091640380931472</v>
      </c>
      <c r="H10" s="16">
        <v>0.15951248886943728</v>
      </c>
      <c r="I10" s="16">
        <v>0.3043022340007584</v>
      </c>
      <c r="J10" s="16">
        <v>0.11526887332050655</v>
      </c>
      <c r="N10" s="22" t="s">
        <v>202</v>
      </c>
      <c r="O10" s="23">
        <v>0.184</v>
      </c>
    </row>
    <row r="11" spans="1:15" ht="15" thickBot="1" x14ac:dyDescent="0.25">
      <c r="A11" s="14" t="s">
        <v>164</v>
      </c>
      <c r="B11" s="15">
        <v>0.40699999999999997</v>
      </c>
      <c r="C11" s="15">
        <v>0.25700000000000001</v>
      </c>
      <c r="D11" s="15">
        <v>0.20200000000000001</v>
      </c>
      <c r="E11" s="15">
        <v>0.13400000000000001</v>
      </c>
      <c r="G11" s="16">
        <v>0.32136049442339559</v>
      </c>
      <c r="H11" s="16">
        <v>0.25699181997917692</v>
      </c>
      <c r="I11" s="16">
        <v>0.23361511956158074</v>
      </c>
      <c r="J11" s="16">
        <v>0.18803256603584381</v>
      </c>
      <c r="N11" s="22" t="s">
        <v>203</v>
      </c>
      <c r="O11" s="23">
        <v>0.184</v>
      </c>
    </row>
    <row r="12" spans="1:15" ht="15" thickBot="1" x14ac:dyDescent="0.25">
      <c r="A12" s="14" t="s">
        <v>165</v>
      </c>
      <c r="B12" s="15">
        <v>0.45500000000000002</v>
      </c>
      <c r="C12" s="15">
        <v>0.21</v>
      </c>
      <c r="D12" s="15">
        <v>0.22600000000000001</v>
      </c>
      <c r="E12" s="15">
        <v>0.109</v>
      </c>
      <c r="G12" s="16">
        <v>0.35547576555638916</v>
      </c>
      <c r="H12" s="16">
        <v>0.22326266997691879</v>
      </c>
      <c r="I12" s="16">
        <v>0.25843011217698381</v>
      </c>
      <c r="J12" s="16">
        <v>0.16283145228973184</v>
      </c>
      <c r="N12" s="22" t="s">
        <v>204</v>
      </c>
      <c r="O12" s="23">
        <v>9.5000000000000001E-2</v>
      </c>
    </row>
    <row r="13" spans="1:15" ht="15" thickBot="1" x14ac:dyDescent="0.25">
      <c r="A13" s="14" t="s">
        <v>166</v>
      </c>
      <c r="B13" s="15">
        <v>0.50900000000000001</v>
      </c>
      <c r="C13" s="15">
        <v>0.157</v>
      </c>
      <c r="D13" s="15">
        <v>0.253</v>
      </c>
      <c r="E13" s="15">
        <v>8.1000000000000003E-2</v>
      </c>
      <c r="G13" s="16">
        <v>0.39384932612926749</v>
      </c>
      <c r="H13" s="16">
        <v>0.18521383510164571</v>
      </c>
      <c r="I13" s="16">
        <v>0.28635312063149249</v>
      </c>
      <c r="J13" s="16">
        <v>0.13458371813758549</v>
      </c>
      <c r="N13" s="22" t="s">
        <v>205</v>
      </c>
      <c r="O13" s="23">
        <v>9.5000000000000001E-2</v>
      </c>
    </row>
    <row r="14" spans="1:15" ht="15" thickBot="1" x14ac:dyDescent="0.25">
      <c r="A14" s="14" t="s">
        <v>167</v>
      </c>
      <c r="B14" s="15">
        <v>0.59099999999999997</v>
      </c>
      <c r="C14" s="15">
        <v>0.19600000000000001</v>
      </c>
      <c r="D14" s="15">
        <v>0.14599999999999999</v>
      </c>
      <c r="E14" s="15">
        <v>6.7000000000000004E-2</v>
      </c>
      <c r="G14" s="16">
        <v>0.45796957771775237</v>
      </c>
      <c r="H14" s="16">
        <v>0.22640594862583513</v>
      </c>
      <c r="I14" s="16">
        <v>0.20176692379172953</v>
      </c>
      <c r="J14" s="16">
        <v>0.11385754986469096</v>
      </c>
      <c r="N14" s="22" t="s">
        <v>206</v>
      </c>
      <c r="O14" s="23">
        <v>0.11600000000000001</v>
      </c>
    </row>
    <row r="15" spans="1:15" ht="15" thickBot="1" x14ac:dyDescent="0.25">
      <c r="A15" s="14" t="s">
        <v>168</v>
      </c>
      <c r="B15" s="15">
        <v>0.66600000000000004</v>
      </c>
      <c r="C15" s="15">
        <v>0</v>
      </c>
      <c r="D15" s="15">
        <v>0.33400000000000002</v>
      </c>
      <c r="E15" s="15">
        <v>0</v>
      </c>
      <c r="G15" s="16">
        <v>0.50527456647399482</v>
      </c>
      <c r="H15" s="16">
        <v>7.2182080924855493E-2</v>
      </c>
      <c r="I15" s="16">
        <v>0.36972543352602472</v>
      </c>
      <c r="J15" s="16">
        <v>5.2817919075144409E-2</v>
      </c>
      <c r="N15" s="22" t="s">
        <v>207</v>
      </c>
      <c r="O15" s="23">
        <v>9.5000000000000001E-2</v>
      </c>
    </row>
    <row r="16" spans="1:15" ht="15" thickBot="1" x14ac:dyDescent="0.25">
      <c r="A16" s="14" t="s">
        <v>169</v>
      </c>
      <c r="B16" s="15">
        <v>0.624</v>
      </c>
      <c r="C16" s="15">
        <v>4.2000000000000003E-2</v>
      </c>
      <c r="D16" s="15">
        <v>0.313</v>
      </c>
      <c r="E16" s="15">
        <v>2.1000000000000001E-2</v>
      </c>
      <c r="G16" s="16">
        <v>0.47546654039452096</v>
      </c>
      <c r="H16" s="16">
        <v>0.10241987503584341</v>
      </c>
      <c r="I16" s="16">
        <v>0.3479693226521689</v>
      </c>
      <c r="J16" s="16">
        <v>7.4144261917485299E-2</v>
      </c>
      <c r="N16" s="22" t="s">
        <v>208</v>
      </c>
      <c r="O16" s="23">
        <v>9.5000000000000001E-2</v>
      </c>
    </row>
    <row r="17" spans="1:14" x14ac:dyDescent="0.2">
      <c r="A17" s="14" t="s">
        <v>170</v>
      </c>
      <c r="B17" s="15">
        <v>0.44400000000000001</v>
      </c>
      <c r="C17" s="15">
        <v>0.222</v>
      </c>
      <c r="D17" s="15">
        <v>0.223</v>
      </c>
      <c r="E17" s="15">
        <v>0.111</v>
      </c>
      <c r="G17" s="16">
        <v>0.34771785719676923</v>
      </c>
      <c r="H17" s="16">
        <v>0.23201042122579565</v>
      </c>
      <c r="I17" s="16">
        <v>0.25472884747849645</v>
      </c>
      <c r="J17" s="16">
        <v>0.1655428740989463</v>
      </c>
      <c r="N17" s="19" t="s">
        <v>210</v>
      </c>
    </row>
    <row r="18" spans="1:14" x14ac:dyDescent="0.2">
      <c r="A18" s="14" t="s">
        <v>171</v>
      </c>
      <c r="B18" s="15">
        <v>0.317</v>
      </c>
      <c r="C18" s="15">
        <v>0.34899999999999998</v>
      </c>
      <c r="D18" s="15">
        <v>0.159</v>
      </c>
      <c r="E18" s="15">
        <v>0.17499999999999999</v>
      </c>
      <c r="G18" s="16">
        <v>0.2575840640516846</v>
      </c>
      <c r="H18" s="16">
        <v>0.32344375103759865</v>
      </c>
      <c r="I18" s="16">
        <v>0.18853333252958704</v>
      </c>
      <c r="J18" s="16">
        <v>0.23043885238114092</v>
      </c>
    </row>
    <row r="19" spans="1:14" x14ac:dyDescent="0.2">
      <c r="A19" s="14" t="s">
        <v>172</v>
      </c>
      <c r="B19" s="15">
        <v>0.57799999999999996</v>
      </c>
      <c r="C19" s="15">
        <v>8.8000000000000009E-2</v>
      </c>
      <c r="D19" s="15">
        <v>0.28999999999999998</v>
      </c>
      <c r="E19" s="15">
        <v>4.4000000000000004E-2</v>
      </c>
      <c r="G19" s="16">
        <v>0.44281965468843182</v>
      </c>
      <c r="H19" s="16">
        <v>0.13553745906216702</v>
      </c>
      <c r="I19" s="16">
        <v>0.32414120121888756</v>
      </c>
      <c r="J19" s="16">
        <v>9.7501685030520355E-2</v>
      </c>
    </row>
    <row r="20" spans="1:14" x14ac:dyDescent="0.2">
      <c r="A20" s="14" t="s">
        <v>173</v>
      </c>
      <c r="B20" s="15">
        <v>0.20499999999999999</v>
      </c>
      <c r="C20" s="15">
        <v>0.50600000000000001</v>
      </c>
      <c r="D20" s="15">
        <v>6.0999999999999999E-2</v>
      </c>
      <c r="E20" s="15">
        <v>0.22800000000000001</v>
      </c>
      <c r="G20" s="16">
        <v>0.18029899711737937</v>
      </c>
      <c r="H20" s="16">
        <v>0.44135267284442004</v>
      </c>
      <c r="I20" s="16">
        <v>9.3934908724661065E-2</v>
      </c>
      <c r="J20" s="16">
        <v>0.2844134213135085</v>
      </c>
    </row>
    <row r="21" spans="1:14" x14ac:dyDescent="0.2">
      <c r="A21" s="14" t="s">
        <v>174</v>
      </c>
      <c r="B21" s="15">
        <v>0.20499999999999999</v>
      </c>
      <c r="C21" s="15">
        <v>0.50600000000000001</v>
      </c>
      <c r="D21" s="15">
        <v>6.0999999999999999E-2</v>
      </c>
      <c r="E21" s="15">
        <v>0.22800000000000001</v>
      </c>
      <c r="G21" s="16">
        <v>0.18029899711737937</v>
      </c>
      <c r="H21" s="16">
        <v>0.44135267284442004</v>
      </c>
      <c r="I21" s="16">
        <v>9.3934908724661065E-2</v>
      </c>
      <c r="J21" s="16">
        <v>0.2844134213135085</v>
      </c>
    </row>
    <row r="22" spans="1:14" x14ac:dyDescent="0.2">
      <c r="A22" s="14" t="s">
        <v>175</v>
      </c>
      <c r="B22" s="15">
        <v>0.48700000000000004</v>
      </c>
      <c r="C22" s="15">
        <v>0.29100000000000004</v>
      </c>
      <c r="D22" s="15">
        <v>0.14299999999999999</v>
      </c>
      <c r="E22" s="15">
        <v>7.9000000000000015E-2</v>
      </c>
      <c r="G22" s="16">
        <v>0.38371862690351871</v>
      </c>
      <c r="H22" s="16">
        <v>0.293825525588985</v>
      </c>
      <c r="I22" s="16">
        <v>0.18843646550020121</v>
      </c>
      <c r="J22" s="16">
        <v>0.1340193820073011</v>
      </c>
      <c r="K22" s="16" t="s">
        <v>213</v>
      </c>
    </row>
    <row r="23" spans="1:14" x14ac:dyDescent="0.2">
      <c r="A23" s="14" t="s">
        <v>143</v>
      </c>
      <c r="B23" s="15">
        <v>0.308</v>
      </c>
      <c r="C23" s="15">
        <v>0.33</v>
      </c>
      <c r="D23" s="15">
        <v>0.17100000000000001</v>
      </c>
      <c r="E23" s="15">
        <v>0.191</v>
      </c>
      <c r="G23" s="16">
        <v>0.2498258727116229</v>
      </c>
      <c r="H23" s="16">
        <v>0.30673006685884691</v>
      </c>
      <c r="I23" s="16">
        <v>0.19874999319078102</v>
      </c>
      <c r="J23" s="16">
        <v>0.24469406723873893</v>
      </c>
      <c r="K23" s="16">
        <f>1.25*1.044</f>
        <v>1.3050000000000002</v>
      </c>
      <c r="L23" s="16" t="s">
        <v>212</v>
      </c>
    </row>
    <row r="24" spans="1:14" x14ac:dyDescent="0.2">
      <c r="A24" s="14" t="s">
        <v>142</v>
      </c>
      <c r="B24" s="15">
        <v>0.42</v>
      </c>
      <c r="C24" s="15">
        <v>0.28799999999999998</v>
      </c>
      <c r="D24" s="15">
        <v>0.16900000000000001</v>
      </c>
      <c r="E24" s="15">
        <v>0.123</v>
      </c>
      <c r="G24" s="16">
        <v>0.33274083520727682</v>
      </c>
      <c r="H24" s="16">
        <v>0.28407897795014986</v>
      </c>
      <c r="I24" s="16">
        <v>0.2058620582734578</v>
      </c>
      <c r="J24" s="16">
        <v>0.17731812856908424</v>
      </c>
      <c r="K24" s="16">
        <v>3.3000000000000002E-2</v>
      </c>
      <c r="L24" s="16" t="s">
        <v>211</v>
      </c>
    </row>
    <row r="25" spans="1:14" x14ac:dyDescent="0.2">
      <c r="A25" s="14" t="s">
        <v>176</v>
      </c>
      <c r="B25" s="15">
        <v>0.317</v>
      </c>
      <c r="C25" s="15">
        <v>0.34899999999999998</v>
      </c>
      <c r="D25" s="15">
        <v>0.159</v>
      </c>
      <c r="E25" s="15">
        <v>0.17499999999999999</v>
      </c>
      <c r="G25" s="16">
        <v>0.2575840640516846</v>
      </c>
      <c r="H25" s="16">
        <v>0.32344375103759865</v>
      </c>
      <c r="I25" s="16">
        <v>0.18853333252958704</v>
      </c>
      <c r="J25" s="16">
        <v>0.23043885238114092</v>
      </c>
    </row>
    <row r="26" spans="1:14" x14ac:dyDescent="0.2">
      <c r="A26" s="14" t="s">
        <v>177</v>
      </c>
      <c r="B26" s="15">
        <v>0.47599999999999998</v>
      </c>
      <c r="C26" s="15">
        <v>0.19</v>
      </c>
      <c r="D26" s="15">
        <v>0.23899999999999999</v>
      </c>
      <c r="E26" s="15">
        <v>9.5000000000000001E-2</v>
      </c>
      <c r="G26" s="16">
        <v>0.37042873420969347</v>
      </c>
      <c r="H26" s="16">
        <v>0.20897210190312923</v>
      </c>
      <c r="I26" s="16">
        <v>0.2713049319538231</v>
      </c>
      <c r="J26" s="16">
        <v>0.14929423193334984</v>
      </c>
    </row>
    <row r="27" spans="1:14" x14ac:dyDescent="0.2">
      <c r="A27" s="14" t="s">
        <v>178</v>
      </c>
      <c r="B27" s="15">
        <v>0.317</v>
      </c>
      <c r="C27" s="15">
        <v>0.34899999999999998</v>
      </c>
      <c r="D27" s="15">
        <v>0.159</v>
      </c>
      <c r="E27" s="15">
        <v>0.17499999999999999</v>
      </c>
      <c r="G27" s="16">
        <v>0.2575840640516846</v>
      </c>
      <c r="H27" s="16">
        <v>0.32344375103759865</v>
      </c>
      <c r="I27" s="16">
        <v>0.18853333252958704</v>
      </c>
      <c r="J27" s="16">
        <v>0.23043885238114092</v>
      </c>
    </row>
    <row r="28" spans="1:14" x14ac:dyDescent="0.2">
      <c r="A28" s="14" t="s">
        <v>179</v>
      </c>
      <c r="B28" s="15">
        <v>0.47599999999999998</v>
      </c>
      <c r="C28" s="15">
        <v>0.19</v>
      </c>
      <c r="D28" s="15">
        <v>0.23899999999999999</v>
      </c>
      <c r="E28" s="15">
        <v>9.5000000000000001E-2</v>
      </c>
      <c r="G28" s="16">
        <v>0.37042873420969347</v>
      </c>
      <c r="H28" s="16">
        <v>0.20897210190312923</v>
      </c>
      <c r="I28" s="16">
        <v>0.2713049319538231</v>
      </c>
      <c r="J28" s="16">
        <v>0.14929423193334984</v>
      </c>
    </row>
    <row r="29" spans="1:14" x14ac:dyDescent="0.2">
      <c r="A29" s="14" t="s">
        <v>180</v>
      </c>
      <c r="B29" s="15">
        <v>0.317</v>
      </c>
      <c r="C29" s="15">
        <v>0.34899999999999998</v>
      </c>
      <c r="D29" s="15">
        <v>0.159</v>
      </c>
      <c r="E29" s="15">
        <v>0.17499999999999999</v>
      </c>
      <c r="G29" s="16">
        <v>0.2575840640516846</v>
      </c>
      <c r="H29" s="16">
        <v>0.32344375103759865</v>
      </c>
      <c r="I29" s="16">
        <v>0.18853333252958704</v>
      </c>
      <c r="J29" s="16">
        <v>0.23043885238114092</v>
      </c>
    </row>
    <row r="30" spans="1:14" x14ac:dyDescent="0.2">
      <c r="A30" s="14" t="s">
        <v>181</v>
      </c>
      <c r="B30" s="15">
        <v>0.317</v>
      </c>
      <c r="C30" s="15">
        <v>0.34899999999999998</v>
      </c>
      <c r="D30" s="15">
        <v>0.159</v>
      </c>
      <c r="E30" s="15">
        <v>0.17499999999999999</v>
      </c>
      <c r="G30" s="16">
        <v>0.2575840640516846</v>
      </c>
      <c r="H30" s="16">
        <v>0.32344375103759865</v>
      </c>
      <c r="I30" s="16">
        <v>0.18853333252958704</v>
      </c>
      <c r="J30" s="16">
        <v>0.23043885238114092</v>
      </c>
    </row>
    <row r="31" spans="1:14" x14ac:dyDescent="0.2">
      <c r="A31" s="14" t="s">
        <v>182</v>
      </c>
      <c r="B31" s="15">
        <v>0.317</v>
      </c>
      <c r="C31" s="15">
        <v>0.34899999999999998</v>
      </c>
      <c r="D31" s="15">
        <v>0.159</v>
      </c>
      <c r="E31" s="15">
        <v>0.17499999999999999</v>
      </c>
      <c r="G31" s="16">
        <v>0.2575840640516846</v>
      </c>
      <c r="H31" s="16">
        <v>0.32344375103759865</v>
      </c>
      <c r="I31" s="16">
        <v>0.18853333252958704</v>
      </c>
      <c r="J31" s="16">
        <v>0.23043885238114092</v>
      </c>
    </row>
    <row r="32" spans="1:14" x14ac:dyDescent="0.2">
      <c r="A32" s="14" t="s">
        <v>183</v>
      </c>
      <c r="B32" s="15">
        <v>0.317</v>
      </c>
      <c r="C32" s="15">
        <v>0.34899999999999998</v>
      </c>
      <c r="D32" s="15">
        <v>0.159</v>
      </c>
      <c r="E32" s="15">
        <v>0.17499999999999999</v>
      </c>
      <c r="G32" s="16">
        <v>0.2575840640516846</v>
      </c>
      <c r="H32" s="16">
        <v>0.32344375103759865</v>
      </c>
      <c r="I32" s="16">
        <v>0.18853333252958704</v>
      </c>
      <c r="J32" s="16">
        <v>0.23043885238114092</v>
      </c>
    </row>
    <row r="33" spans="1:10" x14ac:dyDescent="0.2">
      <c r="A33" s="14" t="s">
        <v>184</v>
      </c>
      <c r="B33" s="15">
        <v>0.317</v>
      </c>
      <c r="C33" s="15">
        <v>0.34899999999999998</v>
      </c>
      <c r="D33" s="15">
        <v>0.159</v>
      </c>
      <c r="E33" s="15">
        <v>0.17499999999999999</v>
      </c>
      <c r="G33" s="16">
        <v>0.2575840640516846</v>
      </c>
      <c r="H33" s="16">
        <v>0.32344375103759865</v>
      </c>
      <c r="I33" s="16">
        <v>0.18853333252958704</v>
      </c>
      <c r="J33" s="16">
        <v>0.23043885238114092</v>
      </c>
    </row>
    <row r="34" spans="1:10" x14ac:dyDescent="0.2">
      <c r="A34" s="14" t="s">
        <v>185</v>
      </c>
      <c r="B34" s="15">
        <v>0.317</v>
      </c>
      <c r="C34" s="15">
        <v>0.34899999999999998</v>
      </c>
      <c r="D34" s="15">
        <v>0.159</v>
      </c>
      <c r="E34" s="15">
        <v>0.17499999999999999</v>
      </c>
      <c r="G34" s="16">
        <v>0.2575840640516846</v>
      </c>
      <c r="H34" s="16">
        <v>0.32344375103759865</v>
      </c>
      <c r="I34" s="16">
        <v>0.18853333252958704</v>
      </c>
      <c r="J34" s="16">
        <v>0.23043885238114092</v>
      </c>
    </row>
  </sheetData>
  <mergeCells count="2">
    <mergeCell ref="B2:E2"/>
    <mergeCell ref="G2:J2"/>
  </mergeCells>
  <dataValidations count="1">
    <dataValidation type="list" showInputMessage="1" sqref="A4:A34">
      <formula1>$AB$4:$AB$103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60"/>
  <sheetViews>
    <sheetView topLeftCell="A7" workbookViewId="0">
      <selection activeCell="G3" sqref="G3"/>
    </sheetView>
  </sheetViews>
  <sheetFormatPr defaultRowHeight="14.25" x14ac:dyDescent="0.2"/>
  <cols>
    <col min="1" max="1" width="27" bestFit="1" customWidth="1"/>
    <col min="2" max="2" width="15" customWidth="1"/>
  </cols>
  <sheetData>
    <row r="1" spans="1:15" ht="28.5" x14ac:dyDescent="0.2">
      <c r="B1" s="24" t="s">
        <v>217</v>
      </c>
      <c r="C1" s="24" t="s">
        <v>218</v>
      </c>
      <c r="D1" s="24" t="s">
        <v>215</v>
      </c>
      <c r="E1" s="24" t="s">
        <v>216</v>
      </c>
      <c r="I1" s="55" t="s">
        <v>219</v>
      </c>
      <c r="J1" s="55"/>
    </row>
    <row r="2" spans="1:15" ht="85.5" x14ac:dyDescent="0.25">
      <c r="B2" s="24" t="s">
        <v>222</v>
      </c>
      <c r="C2" s="24" t="s">
        <v>223</v>
      </c>
      <c r="D2" s="24" t="s">
        <v>220</v>
      </c>
      <c r="E2" s="24" t="s">
        <v>221</v>
      </c>
      <c r="F2" s="25" t="s">
        <v>224</v>
      </c>
      <c r="I2" s="26" t="s">
        <v>225</v>
      </c>
      <c r="J2" s="26" t="s">
        <v>226</v>
      </c>
    </row>
    <row r="3" spans="1:15" x14ac:dyDescent="0.2">
      <c r="A3" t="s">
        <v>142</v>
      </c>
      <c r="B3" s="27">
        <f>[2]LOADSHAPES!F6</f>
        <v>0.3321840717738494</v>
      </c>
      <c r="C3" s="27">
        <f>[2]LOADSHAPES!G6</f>
        <v>0.24857243312746716</v>
      </c>
      <c r="D3" s="27">
        <f>[2]LOADSHAPES!D6</f>
        <v>0.24428732980600076</v>
      </c>
      <c r="E3" s="27">
        <f>[2]LOADSHAPES!E6</f>
        <v>0.17495616529268351</v>
      </c>
      <c r="F3" s="28">
        <f>SUM(B3:E3)</f>
        <v>1.0000000000000009</v>
      </c>
      <c r="I3" s="27">
        <f>[2]LOADSHAPES!K6</f>
        <v>0.51961403991058797</v>
      </c>
      <c r="J3" s="29"/>
      <c r="L3" s="16">
        <v>0.33274083520727682</v>
      </c>
      <c r="M3" s="16">
        <v>0.28407897795014986</v>
      </c>
      <c r="N3" s="16">
        <v>0.2058620582734578</v>
      </c>
      <c r="O3" s="16">
        <v>0.17731812856908424</v>
      </c>
    </row>
    <row r="4" spans="1:15" x14ac:dyDescent="0.2">
      <c r="A4" t="s">
        <v>227</v>
      </c>
      <c r="B4" s="27">
        <f>[2]LOADSHAPES!F7</f>
        <v>2.8653365982824919E-2</v>
      </c>
      <c r="C4" s="27">
        <f>[2]LOADSHAPES!G7</f>
        <v>1.9946454390014516E-2</v>
      </c>
      <c r="D4" s="27">
        <f>[2]LOADSHAPES!D7</f>
        <v>0.51699642667845791</v>
      </c>
      <c r="E4" s="27">
        <f>[2]LOADSHAPES!E7</f>
        <v>0.43440375294870093</v>
      </c>
      <c r="F4" s="28">
        <f t="shared" ref="F4:F11" si="0">SUM(B4:E4)</f>
        <v>0.99999999999999822</v>
      </c>
      <c r="I4" s="27">
        <f>[2]LOADSHAPES!K7</f>
        <v>0.4526</v>
      </c>
      <c r="J4" s="27">
        <f>[2]LOADSHAPES!L7</f>
        <v>0.91451214523166524</v>
      </c>
    </row>
    <row r="5" spans="1:15" x14ac:dyDescent="0.2">
      <c r="A5" t="s">
        <v>228</v>
      </c>
      <c r="B5" s="27">
        <f>[2]LOADSHAPES!F8</f>
        <v>0.34895774408252711</v>
      </c>
      <c r="C5" s="27">
        <f>[2]LOADSHAPES!G8</f>
        <v>0.23179636770929726</v>
      </c>
      <c r="D5" s="27">
        <f>[2]LOADSHAPES!D8</f>
        <v>0.25638017685066167</v>
      </c>
      <c r="E5" s="27">
        <f>[2]LOADSHAPES!E8</f>
        <v>0.16286571135751696</v>
      </c>
      <c r="F5" s="28">
        <f t="shared" si="0"/>
        <v>1.0000000000000029</v>
      </c>
      <c r="I5" s="27">
        <f>[2]LOADSHAPES!K8</f>
        <v>0.41556502951674812</v>
      </c>
      <c r="J5" s="29"/>
    </row>
    <row r="6" spans="1:15" x14ac:dyDescent="0.2">
      <c r="A6" t="s">
        <v>229</v>
      </c>
      <c r="B6" s="27">
        <f>[2]LOADSHAPES!F9</f>
        <v>0.30537872064893129</v>
      </c>
      <c r="C6" s="27">
        <f>[2]LOADSHAPES!G9</f>
        <v>0.33280593028163369</v>
      </c>
      <c r="D6" s="27">
        <f>[2]LOADSHAPES!D9</f>
        <v>0.17652803372985107</v>
      </c>
      <c r="E6" s="27">
        <f>[2]LOADSHAPES!E9</f>
        <v>0.1852873153395832</v>
      </c>
      <c r="F6" s="28">
        <f t="shared" si="0"/>
        <v>0.99999999999999922</v>
      </c>
      <c r="I6" s="27">
        <f>[2]LOADSHAPES!K9</f>
        <v>0.33351932175850341</v>
      </c>
      <c r="J6" s="29"/>
      <c r="L6" s="16">
        <v>0.38371862690351871</v>
      </c>
      <c r="M6" s="16">
        <v>0.293825525588985</v>
      </c>
      <c r="N6" s="16">
        <v>0.18843646550020121</v>
      </c>
      <c r="O6" s="16">
        <v>0.1340193820073011</v>
      </c>
    </row>
    <row r="7" spans="1:15" x14ac:dyDescent="0.2">
      <c r="A7" t="s">
        <v>230</v>
      </c>
      <c r="B7" s="27">
        <f>[2]LOADSHAPES!F10</f>
        <v>0.41258965785573404</v>
      </c>
      <c r="C7" s="27">
        <f>[2]LOADSHAPES!G10</f>
        <v>0.55338038763687325</v>
      </c>
      <c r="D7" s="27">
        <f>[2]LOADSHAPES!D10</f>
        <v>1.2197164119729757E-2</v>
      </c>
      <c r="E7" s="27">
        <f>[2]LOADSHAPES!E10</f>
        <v>2.1832790387663236E-2</v>
      </c>
      <c r="F7" s="28">
        <f t="shared" si="0"/>
        <v>1.0000000000000002</v>
      </c>
      <c r="I7" s="27">
        <f>[2]LOADSHAPES!K10</f>
        <v>2.5000000000000001E-3</v>
      </c>
      <c r="J7" s="27">
        <f>[2]LOADSHAPES!L10</f>
        <v>8.4439182909412116E-4</v>
      </c>
    </row>
    <row r="8" spans="1:15" x14ac:dyDescent="0.2">
      <c r="A8" t="s">
        <v>231</v>
      </c>
      <c r="B8" s="27">
        <f>[2]LOADSHAPES!F11</f>
        <v>0.27563163959869708</v>
      </c>
      <c r="C8" s="27">
        <f>[2]LOADSHAPES!G11</f>
        <v>0.2777302162076235</v>
      </c>
      <c r="D8" s="27">
        <f>[2]LOADSHAPES!D11</f>
        <v>0.22592124029405727</v>
      </c>
      <c r="E8" s="27">
        <f>[2]LOADSHAPES!E11</f>
        <v>0.22071690389960513</v>
      </c>
      <c r="F8" s="28">
        <f t="shared" si="0"/>
        <v>0.9999999999999829</v>
      </c>
      <c r="I8" s="27">
        <f>[2]LOADSHAPES!K11</f>
        <v>0.9484867378116576</v>
      </c>
      <c r="J8" s="29"/>
    </row>
    <row r="9" spans="1:15" x14ac:dyDescent="0.2">
      <c r="A9" t="s">
        <v>143</v>
      </c>
      <c r="B9" s="27">
        <f>[2]LOADSHAPES!F12</f>
        <v>0.26190231013788501</v>
      </c>
      <c r="C9" s="27">
        <f>[2]LOADSHAPES!G12</f>
        <v>0.28964177682552811</v>
      </c>
      <c r="D9" s="27">
        <f>[2]LOADSHAPES!D12</f>
        <v>0.21651329787876547</v>
      </c>
      <c r="E9" s="27">
        <f>[2]LOADSHAPES!E12</f>
        <v>0.2319426151578195</v>
      </c>
      <c r="F9" s="28">
        <f t="shared" si="0"/>
        <v>0.99999999999999822</v>
      </c>
      <c r="I9" s="27">
        <f>[2]LOADSHAPES!K12</f>
        <v>0.64481797260546714</v>
      </c>
      <c r="J9" s="29"/>
      <c r="L9" s="16">
        <v>0.2498258727116229</v>
      </c>
      <c r="M9" s="16">
        <v>0.30673006685884691</v>
      </c>
      <c r="N9" s="16">
        <v>0.19874999319078102</v>
      </c>
      <c r="O9" s="16">
        <v>0.24469406723873893</v>
      </c>
    </row>
    <row r="10" spans="1:15" x14ac:dyDescent="0.2">
      <c r="A10" t="s">
        <v>232</v>
      </c>
      <c r="B10" s="27">
        <f>[2]LOADSHAPES!F13</f>
        <v>0.34018275699363992</v>
      </c>
      <c r="C10" s="27">
        <f>[2]LOADSHAPES!G13</f>
        <v>0.29521641282718614</v>
      </c>
      <c r="D10" s="27">
        <f>[2]LOADSHAPES!D13</f>
        <v>0.18669402177145253</v>
      </c>
      <c r="E10" s="27">
        <f>[2]LOADSHAPES!E13</f>
        <v>0.17790680840771736</v>
      </c>
      <c r="F10" s="28">
        <f t="shared" si="0"/>
        <v>0.999999999999996</v>
      </c>
      <c r="I10" s="27">
        <f>[2]LOADSHAPES!K13</f>
        <v>9.3892937484768943E-2</v>
      </c>
      <c r="J10" s="29"/>
      <c r="L10" s="16">
        <v>0.29708388671728864</v>
      </c>
      <c r="M10" s="16">
        <v>0.32990791816961496</v>
      </c>
      <c r="N10" s="16">
        <v>0.16785559700498154</v>
      </c>
      <c r="O10" s="16">
        <v>0.20515259810812664</v>
      </c>
    </row>
    <row r="11" spans="1:15" x14ac:dyDescent="0.2">
      <c r="A11" t="s">
        <v>233</v>
      </c>
      <c r="B11" s="27">
        <f>[2]LOADSHAPES!F14</f>
        <v>0.24943092389319749</v>
      </c>
      <c r="C11" s="27">
        <f>[2]LOADSHAPES!G14</f>
        <v>0.33083997060158238</v>
      </c>
      <c r="D11" s="27">
        <f>[2]LOADSHAPES!D14</f>
        <v>0.22829968513056831</v>
      </c>
      <c r="E11" s="27">
        <f>[2]LOADSHAPES!E14</f>
        <v>0.19142942037465441</v>
      </c>
      <c r="F11" s="28">
        <f t="shared" si="0"/>
        <v>1.0000000000000027</v>
      </c>
      <c r="I11" s="27">
        <f>[2]LOADSHAPES!K14</f>
        <v>0.47742591373490889</v>
      </c>
      <c r="J11" s="29"/>
    </row>
    <row r="13" spans="1:15" x14ac:dyDescent="0.2">
      <c r="A13" t="s">
        <v>234</v>
      </c>
      <c r="B13" s="27">
        <f>[3]LOADSHAPES!F6</f>
        <v>0.28760054538922786</v>
      </c>
      <c r="C13" s="27">
        <f>[3]LOADSHAPES!G6</f>
        <v>0.30068860926751029</v>
      </c>
      <c r="D13" s="27">
        <f>[3]LOADSHAPES!D6</f>
        <v>0.20540471859024986</v>
      </c>
      <c r="E13" s="27">
        <f>[3]LOADSHAPES!E6</f>
        <v>0.20630612675300053</v>
      </c>
      <c r="F13" s="28">
        <f t="shared" ref="F13:F22" si="1">SUM(B13:E13)</f>
        <v>0.99999999999998856</v>
      </c>
      <c r="I13" s="27">
        <f>[3]LOADSHAPES!K6</f>
        <v>0.85329040247599963</v>
      </c>
      <c r="J13" s="29"/>
    </row>
    <row r="14" spans="1:15" x14ac:dyDescent="0.2">
      <c r="A14" t="s">
        <v>235</v>
      </c>
      <c r="B14" s="27">
        <f>[3]LOADSHAPES!F7</f>
        <v>3.3581236241626421E-2</v>
      </c>
      <c r="C14" s="27">
        <f>[3]LOADSHAPES!G7</f>
        <v>2.3527575056652601E-2</v>
      </c>
      <c r="D14" s="27">
        <f>[3]LOADSHAPES!D7</f>
        <v>0.47956731045663131</v>
      </c>
      <c r="E14" s="27">
        <f>[3]LOADSHAPES!E7</f>
        <v>0.46332387824508953</v>
      </c>
      <c r="F14" s="28">
        <f t="shared" si="1"/>
        <v>0.99999999999999978</v>
      </c>
      <c r="I14" s="27">
        <f>[3]LOADSHAPES!K7</f>
        <v>0.47510000000000002</v>
      </c>
      <c r="J14" s="27">
        <f>[3]LOADSHAPES!L7</f>
        <v>0.91290483307180859</v>
      </c>
      <c r="K14" t="s">
        <v>236</v>
      </c>
    </row>
    <row r="15" spans="1:15" x14ac:dyDescent="0.2">
      <c r="A15" t="s">
        <v>237</v>
      </c>
      <c r="B15" s="27">
        <f>[3]LOADSHAPES!F8</f>
        <v>0.28702093781839649</v>
      </c>
      <c r="C15" s="27">
        <f>[3]LOADSHAPES!G8</f>
        <v>0.30033516945942607</v>
      </c>
      <c r="D15" s="27">
        <f>[3]LOADSHAPES!D8</f>
        <v>0.20509383608660314</v>
      </c>
      <c r="E15" s="27">
        <f>[3]LOADSHAPES!E8</f>
        <v>0.20755005663556406</v>
      </c>
      <c r="F15" s="28">
        <f t="shared" si="1"/>
        <v>0.99999999999998979</v>
      </c>
      <c r="I15" s="27">
        <f>[3]LOADSHAPES!K8</f>
        <v>0.91370498807831191</v>
      </c>
      <c r="J15" s="29"/>
    </row>
    <row r="16" spans="1:15" x14ac:dyDescent="0.2">
      <c r="A16" t="s">
        <v>238</v>
      </c>
      <c r="B16" s="27">
        <f>[3]LOADSHAPES!F9</f>
        <v>0.38232582934665343</v>
      </c>
      <c r="C16" s="27">
        <f>[3]LOADSHAPES!G9</f>
        <v>0.58444263780761363</v>
      </c>
      <c r="D16" s="27">
        <f>[3]LOADSHAPES!D9</f>
        <v>1.4265130835369472E-2</v>
      </c>
      <c r="E16" s="27">
        <f>[3]LOADSHAPES!E9</f>
        <v>1.8966402010369528E-2</v>
      </c>
      <c r="F16" s="28">
        <f t="shared" si="1"/>
        <v>1.0000000000000062</v>
      </c>
      <c r="I16" s="27">
        <f>[3]LOADSHAPES!K9</f>
        <v>4.8378005292850468E-4</v>
      </c>
      <c r="J16" s="27">
        <f>[3]LOADSHAPES!L9</f>
        <v>1.7893084944504547E-4</v>
      </c>
    </row>
    <row r="17" spans="1:15" x14ac:dyDescent="0.2">
      <c r="A17" t="s">
        <v>239</v>
      </c>
      <c r="B17" s="27">
        <f>[3]LOADSHAPES!F10</f>
        <v>0.28398298298944358</v>
      </c>
      <c r="C17" s="27">
        <f>[3]LOADSHAPES!G10</f>
        <v>0.30361366244213955</v>
      </c>
      <c r="D17" s="27">
        <f>[3]LOADSHAPES!D10</f>
        <v>0.20364724584559243</v>
      </c>
      <c r="E17" s="27">
        <f>[3]LOADSHAPES!E10</f>
        <v>0.20875610872283812</v>
      </c>
      <c r="F17" s="28">
        <f t="shared" si="1"/>
        <v>1.0000000000000138</v>
      </c>
      <c r="I17" s="27">
        <f>[3]LOADSHAPES!K10</f>
        <v>0.89743956968267358</v>
      </c>
      <c r="J17" s="29"/>
      <c r="L17" s="16">
        <v>0.37977755852036865</v>
      </c>
      <c r="M17" s="16">
        <v>0.21441432484643452</v>
      </c>
      <c r="N17" s="16">
        <v>0.25786341834811854</v>
      </c>
      <c r="O17" s="16">
        <v>0.14794469828509066</v>
      </c>
    </row>
    <row r="18" spans="1:15" x14ac:dyDescent="0.2">
      <c r="A18" t="s">
        <v>240</v>
      </c>
      <c r="B18" s="27">
        <f>[3]LOADSHAPES!F11</f>
        <v>0.2673419337043848</v>
      </c>
      <c r="C18" s="27">
        <f>[3]LOADSHAPES!G11</f>
        <v>0.32000164647027007</v>
      </c>
      <c r="D18" s="27">
        <f>[3]LOADSHAPES!D11</f>
        <v>0.1915325949949446</v>
      </c>
      <c r="E18" s="27">
        <f>[3]LOADSHAPES!E11</f>
        <v>0.22112382483039647</v>
      </c>
      <c r="F18" s="28">
        <f t="shared" si="1"/>
        <v>0.999999999999996</v>
      </c>
      <c r="I18" s="27">
        <f>[3]LOADSHAPES!K11</f>
        <v>0.92614143483472589</v>
      </c>
      <c r="J18" s="29"/>
    </row>
    <row r="19" spans="1:15" x14ac:dyDescent="0.2">
      <c r="A19" t="s">
        <v>241</v>
      </c>
      <c r="B19" s="27">
        <f>[3]LOADSHAPES!F12</f>
        <v>0.16617328456298808</v>
      </c>
      <c r="C19" s="27">
        <f>[3]LOADSHAPES!G12</f>
        <v>0.42142953891031509</v>
      </c>
      <c r="D19" s="27">
        <f>[3]LOADSHAPES!D12</f>
        <v>9.3408674277720857E-2</v>
      </c>
      <c r="E19" s="27">
        <f>[3]LOADSHAPES!E12</f>
        <v>0.31898850224894476</v>
      </c>
      <c r="F19" s="28">
        <f t="shared" si="1"/>
        <v>0.99999999999996869</v>
      </c>
      <c r="I19" s="27">
        <f>[3]LOADSHAPES!K12</f>
        <v>4.2638765335986433E-3</v>
      </c>
      <c r="J19" s="29"/>
    </row>
    <row r="20" spans="1:15" x14ac:dyDescent="0.2">
      <c r="A20" t="s">
        <v>242</v>
      </c>
      <c r="B20" s="27">
        <f>[3]LOADSHAPES!F13</f>
        <v>0.27257300031599391</v>
      </c>
      <c r="C20" s="27">
        <f>[3]LOADSHAPES!G13</f>
        <v>0.31862407439059559</v>
      </c>
      <c r="D20" s="27">
        <f>[3]LOADSHAPES!D13</f>
        <v>0.19181566026835739</v>
      </c>
      <c r="E20" s="27">
        <f>[3]LOADSHAPES!E13</f>
        <v>0.21698726502505858</v>
      </c>
      <c r="F20" s="28">
        <f t="shared" si="1"/>
        <v>1.0000000000000056</v>
      </c>
      <c r="I20" s="27">
        <f>[3]LOADSHAPES!K13</f>
        <v>0.93486161380060029</v>
      </c>
      <c r="J20" s="29"/>
    </row>
    <row r="21" spans="1:15" x14ac:dyDescent="0.2">
      <c r="A21" t="s">
        <v>243</v>
      </c>
      <c r="B21" s="27">
        <f>[3]LOADSHAPES!F14</f>
        <v>0.26962188351200722</v>
      </c>
      <c r="C21" s="27">
        <f>[3]LOADSHAPES!G14</f>
        <v>0.31796128297355131</v>
      </c>
      <c r="D21" s="27">
        <f>[3]LOADSHAPES!D14</f>
        <v>0.21325158830331564</v>
      </c>
      <c r="E21" s="27">
        <f>[3]LOADSHAPES!E14</f>
        <v>0.19916524521111909</v>
      </c>
      <c r="F21" s="28">
        <f t="shared" si="1"/>
        <v>0.99999999999999323</v>
      </c>
      <c r="I21" s="27">
        <f>[3]LOADSHAPES!K14</f>
        <v>0.89035376279977962</v>
      </c>
      <c r="J21" s="29"/>
    </row>
    <row r="22" spans="1:15" x14ac:dyDescent="0.2">
      <c r="A22" t="s">
        <v>244</v>
      </c>
      <c r="B22" s="27">
        <f>[3]LOADSHAPES!F15</f>
        <v>0.13471120626350042</v>
      </c>
      <c r="C22" s="27">
        <f>[3]LOADSHAPES!G15</f>
        <v>0.18616727605919428</v>
      </c>
      <c r="D22" s="27">
        <f>[3]LOADSHAPES!D15</f>
        <v>0.34464058386922952</v>
      </c>
      <c r="E22" s="27">
        <f>[3]LOADSHAPES!E15</f>
        <v>0.33448093380807681</v>
      </c>
      <c r="F22" s="28">
        <f t="shared" si="1"/>
        <v>1.0000000000000009</v>
      </c>
      <c r="I22" s="27">
        <f>[3]LOADSHAPES!K15</f>
        <v>0.47516941493356024</v>
      </c>
      <c r="J22" s="27">
        <f>[3]LOADSHAPES!L15</f>
        <v>0.91290430834471414</v>
      </c>
    </row>
    <row r="23" spans="1:15" x14ac:dyDescent="0.2">
      <c r="B23" s="27"/>
      <c r="C23" s="27"/>
      <c r="D23" s="27"/>
      <c r="E23" s="27"/>
      <c r="F23" s="28"/>
      <c r="I23" s="27"/>
      <c r="J23" s="29"/>
    </row>
    <row r="28" spans="1:15" x14ac:dyDescent="0.2">
      <c r="B28" t="s">
        <v>249</v>
      </c>
    </row>
    <row r="29" spans="1:15" ht="31.5" x14ac:dyDescent="0.25">
      <c r="A29" s="13"/>
      <c r="B29" s="30" t="s">
        <v>245</v>
      </c>
      <c r="C29" s="30" t="s">
        <v>246</v>
      </c>
      <c r="D29" s="30" t="s">
        <v>247</v>
      </c>
      <c r="E29" s="30" t="s">
        <v>248</v>
      </c>
    </row>
    <row r="30" spans="1:15" x14ac:dyDescent="0.2">
      <c r="A30" s="14" t="s">
        <v>159</v>
      </c>
      <c r="B30" s="16">
        <v>0.29708388671728864</v>
      </c>
      <c r="C30" s="16">
        <v>0.32990791816961496</v>
      </c>
      <c r="D30" s="16">
        <v>0.16785559700498154</v>
      </c>
      <c r="E30" s="16">
        <v>0.20515259810812664</v>
      </c>
    </row>
    <row r="31" spans="1:15" x14ac:dyDescent="0.2">
      <c r="A31" s="14" t="s">
        <v>155</v>
      </c>
      <c r="B31" s="16">
        <v>0.18029899711737937</v>
      </c>
      <c r="C31" s="16">
        <v>0.44135267284442004</v>
      </c>
      <c r="D31" s="16">
        <v>9.3934908724661065E-2</v>
      </c>
      <c r="E31" s="16">
        <v>0.2844134213135085</v>
      </c>
    </row>
    <row r="32" spans="1:15" x14ac:dyDescent="0.2">
      <c r="A32" s="14" t="s">
        <v>156</v>
      </c>
      <c r="B32" s="16">
        <v>0.18029899711737937</v>
      </c>
      <c r="C32" s="16">
        <v>0.44135267284442004</v>
      </c>
      <c r="D32" s="16">
        <v>9.3934908724661065E-2</v>
      </c>
      <c r="E32" s="16">
        <v>0.2844134213135085</v>
      </c>
    </row>
    <row r="33" spans="1:5" x14ac:dyDescent="0.2">
      <c r="A33" s="14" t="s">
        <v>160</v>
      </c>
      <c r="B33" s="16">
        <v>0.37977755852036865</v>
      </c>
      <c r="C33" s="16">
        <v>0.21441432484643452</v>
      </c>
      <c r="D33" s="16">
        <v>0.25786341834811854</v>
      </c>
      <c r="E33" s="16">
        <v>0.14794469828509066</v>
      </c>
    </row>
    <row r="34" spans="1:5" x14ac:dyDescent="0.2">
      <c r="A34" s="14" t="s">
        <v>161</v>
      </c>
      <c r="B34" s="16">
        <v>0.31426334535685896</v>
      </c>
      <c r="C34" s="16">
        <v>0.26419129476751424</v>
      </c>
      <c r="D34" s="16">
        <v>0.22843509316305424</v>
      </c>
      <c r="E34" s="16">
        <v>0.19311026671259612</v>
      </c>
    </row>
    <row r="35" spans="1:5" x14ac:dyDescent="0.2">
      <c r="A35" s="14" t="s">
        <v>162</v>
      </c>
      <c r="B35" s="16">
        <v>0.29094066466442003</v>
      </c>
      <c r="C35" s="16">
        <v>0.28960621953245613</v>
      </c>
      <c r="D35" s="16">
        <v>0.21001519879020558</v>
      </c>
      <c r="E35" s="16">
        <v>0.20943791701292036</v>
      </c>
    </row>
    <row r="36" spans="1:5" x14ac:dyDescent="0.2">
      <c r="A36" s="14" t="s">
        <v>163</v>
      </c>
      <c r="B36" s="16">
        <v>0.42091640380931472</v>
      </c>
      <c r="C36" s="16">
        <v>0.15951248886943728</v>
      </c>
      <c r="D36" s="16">
        <v>0.3043022340007584</v>
      </c>
      <c r="E36" s="16">
        <v>0.11526887332050655</v>
      </c>
    </row>
    <row r="37" spans="1:5" x14ac:dyDescent="0.2">
      <c r="A37" s="14" t="s">
        <v>164</v>
      </c>
      <c r="B37" s="16">
        <v>0.32136049442339559</v>
      </c>
      <c r="C37" s="16">
        <v>0.25699181997917692</v>
      </c>
      <c r="D37" s="16">
        <v>0.23361511956158074</v>
      </c>
      <c r="E37" s="16">
        <v>0.18803256603584381</v>
      </c>
    </row>
    <row r="38" spans="1:5" x14ac:dyDescent="0.2">
      <c r="A38" s="14" t="s">
        <v>165</v>
      </c>
      <c r="B38" s="16">
        <v>0.35547576555638916</v>
      </c>
      <c r="C38" s="16">
        <v>0.22326266997691879</v>
      </c>
      <c r="D38" s="16">
        <v>0.25843011217698381</v>
      </c>
      <c r="E38" s="16">
        <v>0.16283145228973184</v>
      </c>
    </row>
    <row r="39" spans="1:5" x14ac:dyDescent="0.2">
      <c r="A39" s="14" t="s">
        <v>166</v>
      </c>
      <c r="B39" s="16">
        <v>0.39384932612926749</v>
      </c>
      <c r="C39" s="16">
        <v>0.18521383510164571</v>
      </c>
      <c r="D39" s="16">
        <v>0.28635312063149249</v>
      </c>
      <c r="E39" s="16">
        <v>0.13458371813758549</v>
      </c>
    </row>
    <row r="40" spans="1:5" x14ac:dyDescent="0.2">
      <c r="A40" s="14" t="s">
        <v>167</v>
      </c>
      <c r="B40" s="16">
        <v>0.45796957771775237</v>
      </c>
      <c r="C40" s="16">
        <v>0.22640594862583513</v>
      </c>
      <c r="D40" s="16">
        <v>0.20176692379172953</v>
      </c>
      <c r="E40" s="16">
        <v>0.11385754986469096</v>
      </c>
    </row>
    <row r="41" spans="1:5" x14ac:dyDescent="0.2">
      <c r="A41" s="14" t="s">
        <v>168</v>
      </c>
      <c r="B41" s="16">
        <v>0.50527456647399482</v>
      </c>
      <c r="C41" s="16">
        <v>7.2182080924855493E-2</v>
      </c>
      <c r="D41" s="16">
        <v>0.36972543352602472</v>
      </c>
      <c r="E41" s="16">
        <v>5.2817919075144409E-2</v>
      </c>
    </row>
    <row r="42" spans="1:5" x14ac:dyDescent="0.2">
      <c r="A42" s="14" t="s">
        <v>169</v>
      </c>
      <c r="B42" s="16">
        <v>0.47546654039452096</v>
      </c>
      <c r="C42" s="16">
        <v>0.10241987503584341</v>
      </c>
      <c r="D42" s="16">
        <v>0.3479693226521689</v>
      </c>
      <c r="E42" s="16">
        <v>7.4144261917485299E-2</v>
      </c>
    </row>
    <row r="43" spans="1:5" x14ac:dyDescent="0.2">
      <c r="A43" s="14" t="s">
        <v>170</v>
      </c>
      <c r="B43" s="16">
        <v>0.34771785719676923</v>
      </c>
      <c r="C43" s="16">
        <v>0.23201042122579565</v>
      </c>
      <c r="D43" s="16">
        <v>0.25472884747849645</v>
      </c>
      <c r="E43" s="16">
        <v>0.1655428740989463</v>
      </c>
    </row>
    <row r="44" spans="1:5" x14ac:dyDescent="0.2">
      <c r="A44" s="14" t="s">
        <v>171</v>
      </c>
      <c r="B44" s="16">
        <v>0.2575840640516846</v>
      </c>
      <c r="C44" s="16">
        <v>0.32344375103759865</v>
      </c>
      <c r="D44" s="16">
        <v>0.18853333252958704</v>
      </c>
      <c r="E44" s="16">
        <v>0.23043885238114092</v>
      </c>
    </row>
    <row r="45" spans="1:5" x14ac:dyDescent="0.2">
      <c r="A45" s="14" t="s">
        <v>172</v>
      </c>
      <c r="B45" s="16">
        <v>0.44281965468843182</v>
      </c>
      <c r="C45" s="16">
        <v>0.13553745906216702</v>
      </c>
      <c r="D45" s="16">
        <v>0.32414120121888756</v>
      </c>
      <c r="E45" s="16">
        <v>9.7501685030520355E-2</v>
      </c>
    </row>
    <row r="46" spans="1:5" x14ac:dyDescent="0.2">
      <c r="A46" s="14" t="s">
        <v>173</v>
      </c>
      <c r="B46" s="16">
        <v>0.18029899711737937</v>
      </c>
      <c r="C46" s="16">
        <v>0.44135267284442004</v>
      </c>
      <c r="D46" s="16">
        <v>9.3934908724661065E-2</v>
      </c>
      <c r="E46" s="16">
        <v>0.2844134213135085</v>
      </c>
    </row>
    <row r="47" spans="1:5" x14ac:dyDescent="0.2">
      <c r="A47" s="14" t="s">
        <v>174</v>
      </c>
      <c r="B47" s="16">
        <v>0.18029899711737937</v>
      </c>
      <c r="C47" s="16">
        <v>0.44135267284442004</v>
      </c>
      <c r="D47" s="16">
        <v>9.3934908724661065E-2</v>
      </c>
      <c r="E47" s="16">
        <v>0.2844134213135085</v>
      </c>
    </row>
    <row r="48" spans="1:5" x14ac:dyDescent="0.2">
      <c r="A48" s="14" t="s">
        <v>175</v>
      </c>
      <c r="B48" s="16">
        <v>0.38371862690351871</v>
      </c>
      <c r="C48" s="16">
        <v>0.293825525588985</v>
      </c>
      <c r="D48" s="16">
        <v>0.18843646550020121</v>
      </c>
      <c r="E48" s="16">
        <v>0.1340193820073011</v>
      </c>
    </row>
    <row r="49" spans="1:5" x14ac:dyDescent="0.2">
      <c r="A49" s="14" t="s">
        <v>143</v>
      </c>
      <c r="B49" s="16">
        <v>0.2498258727116229</v>
      </c>
      <c r="C49" s="16">
        <v>0.30673006685884691</v>
      </c>
      <c r="D49" s="16">
        <v>0.19874999319078102</v>
      </c>
      <c r="E49" s="16">
        <v>0.24469406723873893</v>
      </c>
    </row>
    <row r="50" spans="1:5" x14ac:dyDescent="0.2">
      <c r="A50" s="14" t="s">
        <v>142</v>
      </c>
      <c r="B50" s="16">
        <v>0.33274083520727682</v>
      </c>
      <c r="C50" s="16">
        <v>0.28407897795014986</v>
      </c>
      <c r="D50" s="16">
        <v>0.2058620582734578</v>
      </c>
      <c r="E50" s="16">
        <v>0.17731812856908424</v>
      </c>
    </row>
    <row r="51" spans="1:5" x14ac:dyDescent="0.2">
      <c r="A51" s="14" t="s">
        <v>176</v>
      </c>
      <c r="B51" s="16">
        <v>0.2575840640516846</v>
      </c>
      <c r="C51" s="16">
        <v>0.32344375103759865</v>
      </c>
      <c r="D51" s="16">
        <v>0.18853333252958704</v>
      </c>
      <c r="E51" s="16">
        <v>0.23043885238114092</v>
      </c>
    </row>
    <row r="52" spans="1:5" x14ac:dyDescent="0.2">
      <c r="A52" s="14" t="s">
        <v>177</v>
      </c>
      <c r="B52" s="16">
        <v>0.37042873420969347</v>
      </c>
      <c r="C52" s="16">
        <v>0.20897210190312923</v>
      </c>
      <c r="D52" s="16">
        <v>0.2713049319538231</v>
      </c>
      <c r="E52" s="16">
        <v>0.14929423193334984</v>
      </c>
    </row>
    <row r="53" spans="1:5" x14ac:dyDescent="0.2">
      <c r="A53" s="14" t="s">
        <v>178</v>
      </c>
      <c r="B53" s="16">
        <v>0.2575840640516846</v>
      </c>
      <c r="C53" s="16">
        <v>0.32344375103759865</v>
      </c>
      <c r="D53" s="16">
        <v>0.18853333252958704</v>
      </c>
      <c r="E53" s="16">
        <v>0.23043885238114092</v>
      </c>
    </row>
    <row r="54" spans="1:5" x14ac:dyDescent="0.2">
      <c r="A54" s="14" t="s">
        <v>179</v>
      </c>
      <c r="B54" s="16">
        <v>0.37042873420969347</v>
      </c>
      <c r="C54" s="16">
        <v>0.20897210190312923</v>
      </c>
      <c r="D54" s="16">
        <v>0.2713049319538231</v>
      </c>
      <c r="E54" s="16">
        <v>0.14929423193334984</v>
      </c>
    </row>
    <row r="55" spans="1:5" x14ac:dyDescent="0.2">
      <c r="A55" s="14" t="s">
        <v>180</v>
      </c>
      <c r="B55" s="16">
        <v>0.2575840640516846</v>
      </c>
      <c r="C55" s="16">
        <v>0.32344375103759865</v>
      </c>
      <c r="D55" s="16">
        <v>0.18853333252958704</v>
      </c>
      <c r="E55" s="16">
        <v>0.23043885238114092</v>
      </c>
    </row>
    <row r="56" spans="1:5" x14ac:dyDescent="0.2">
      <c r="A56" s="14" t="s">
        <v>181</v>
      </c>
      <c r="B56" s="16">
        <v>0.2575840640516846</v>
      </c>
      <c r="C56" s="16">
        <v>0.32344375103759865</v>
      </c>
      <c r="D56" s="16">
        <v>0.18853333252958704</v>
      </c>
      <c r="E56" s="16">
        <v>0.23043885238114092</v>
      </c>
    </row>
    <row r="57" spans="1:5" x14ac:dyDescent="0.2">
      <c r="A57" s="14" t="s">
        <v>182</v>
      </c>
      <c r="B57" s="16">
        <v>0.2575840640516846</v>
      </c>
      <c r="C57" s="16">
        <v>0.32344375103759865</v>
      </c>
      <c r="D57" s="16">
        <v>0.18853333252958704</v>
      </c>
      <c r="E57" s="16">
        <v>0.23043885238114092</v>
      </c>
    </row>
    <row r="58" spans="1:5" x14ac:dyDescent="0.2">
      <c r="A58" s="14" t="s">
        <v>183</v>
      </c>
      <c r="B58" s="16">
        <v>0.2575840640516846</v>
      </c>
      <c r="C58" s="16">
        <v>0.32344375103759865</v>
      </c>
      <c r="D58" s="16">
        <v>0.18853333252958704</v>
      </c>
      <c r="E58" s="16">
        <v>0.23043885238114092</v>
      </c>
    </row>
    <row r="59" spans="1:5" x14ac:dyDescent="0.2">
      <c r="A59" s="14" t="s">
        <v>184</v>
      </c>
      <c r="B59" s="16">
        <v>0.2575840640516846</v>
      </c>
      <c r="C59" s="16">
        <v>0.32344375103759865</v>
      </c>
      <c r="D59" s="16">
        <v>0.18853333252958704</v>
      </c>
      <c r="E59" s="16">
        <v>0.23043885238114092</v>
      </c>
    </row>
    <row r="60" spans="1:5" x14ac:dyDescent="0.2">
      <c r="A60" s="14" t="s">
        <v>185</v>
      </c>
      <c r="B60" s="16">
        <v>0.2575840640516846</v>
      </c>
      <c r="C60" s="16">
        <v>0.32344375103759865</v>
      </c>
      <c r="D60" s="16">
        <v>0.18853333252958704</v>
      </c>
      <c r="E60" s="16">
        <v>0.23043885238114092</v>
      </c>
    </row>
  </sheetData>
  <mergeCells count="1">
    <mergeCell ref="I1:J1"/>
  </mergeCells>
  <dataValidations count="1">
    <dataValidation type="list" showInputMessage="1" sqref="A30:A60">
      <formula1>$AD$4:$AD$103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5"/>
  <sheetViews>
    <sheetView tabSelected="1" topLeftCell="A4" workbookViewId="0">
      <selection activeCell="B21" sqref="B21"/>
    </sheetView>
  </sheetViews>
  <sheetFormatPr defaultRowHeight="14.25" x14ac:dyDescent="0.2"/>
  <cols>
    <col min="1" max="1" width="6.125" customWidth="1"/>
    <col min="2" max="2" width="76.25" customWidth="1"/>
    <col min="3" max="4" width="12.875" hidden="1" customWidth="1"/>
    <col min="5" max="5" width="39.625" customWidth="1"/>
    <col min="6" max="6" width="12.25" customWidth="1"/>
    <col min="7" max="7" width="20.875" customWidth="1"/>
    <col min="8" max="8" width="56.5" customWidth="1"/>
    <col min="9" max="10" width="12.875" customWidth="1"/>
    <col min="12" max="12" width="6.125" bestFit="1" customWidth="1"/>
    <col min="13" max="13" width="41" bestFit="1" customWidth="1"/>
    <col min="14" max="15" width="12.875" customWidth="1"/>
    <col min="17" max="17" width="6.125" bestFit="1" customWidth="1"/>
    <col min="18" max="18" width="38.25" bestFit="1" customWidth="1"/>
    <col min="19" max="20" width="12.875" customWidth="1"/>
  </cols>
  <sheetData>
    <row r="1" spans="1:7" x14ac:dyDescent="0.2">
      <c r="A1" s="35" t="s">
        <v>250</v>
      </c>
      <c r="B1" s="35"/>
      <c r="C1" s="35"/>
      <c r="D1" s="35"/>
    </row>
    <row r="2" spans="1:7" s="37" customFormat="1" ht="38.25" x14ac:dyDescent="0.2">
      <c r="A2" s="36" t="s">
        <v>253</v>
      </c>
      <c r="B2" s="36" t="s">
        <v>254</v>
      </c>
      <c r="C2" s="36" t="s">
        <v>255</v>
      </c>
      <c r="D2" s="36" t="s">
        <v>256</v>
      </c>
      <c r="E2" s="37" t="s">
        <v>395</v>
      </c>
      <c r="F2" s="37" t="s">
        <v>397</v>
      </c>
      <c r="G2" s="37" t="s">
        <v>396</v>
      </c>
    </row>
    <row r="3" spans="1:7" x14ac:dyDescent="0.2">
      <c r="A3" s="38">
        <v>1</v>
      </c>
      <c r="B3" s="39" t="s">
        <v>260</v>
      </c>
      <c r="C3" s="40">
        <v>0.4168</v>
      </c>
      <c r="D3" s="40">
        <v>0.32240000000000002</v>
      </c>
      <c r="E3" t="s">
        <v>239</v>
      </c>
      <c r="F3" t="s">
        <v>398</v>
      </c>
      <c r="G3" t="s">
        <v>399</v>
      </c>
    </row>
    <row r="4" spans="1:7" x14ac:dyDescent="0.2">
      <c r="A4" s="38">
        <f>1+A3</f>
        <v>2</v>
      </c>
      <c r="B4" s="39" t="s">
        <v>263</v>
      </c>
      <c r="C4" s="40">
        <v>0.20349999999999999</v>
      </c>
      <c r="D4" s="40">
        <v>0.47970000000000002</v>
      </c>
      <c r="E4" t="s">
        <v>239</v>
      </c>
      <c r="F4" t="s">
        <v>398</v>
      </c>
      <c r="G4" t="s">
        <v>399</v>
      </c>
    </row>
    <row r="5" spans="1:7" x14ac:dyDescent="0.2">
      <c r="A5" s="38">
        <f t="shared" ref="A5:A66" si="0">1+A4</f>
        <v>3</v>
      </c>
      <c r="B5" s="39" t="s">
        <v>266</v>
      </c>
      <c r="C5" s="40">
        <v>0.14360000000000001</v>
      </c>
      <c r="D5" s="40">
        <v>0.59079999999999999</v>
      </c>
      <c r="E5" t="s">
        <v>239</v>
      </c>
      <c r="F5" t="s">
        <v>398</v>
      </c>
      <c r="G5" t="s">
        <v>399</v>
      </c>
    </row>
    <row r="6" spans="1:7" x14ac:dyDescent="0.2">
      <c r="A6" s="38">
        <f t="shared" si="0"/>
        <v>4</v>
      </c>
      <c r="B6" s="39" t="s">
        <v>269</v>
      </c>
      <c r="C6" s="40">
        <v>5.9400000000000001E-2</v>
      </c>
      <c r="D6" s="40">
        <v>0.63670000000000004</v>
      </c>
      <c r="E6" t="s">
        <v>419</v>
      </c>
      <c r="F6" t="s">
        <v>398</v>
      </c>
      <c r="G6" t="s">
        <v>420</v>
      </c>
    </row>
    <row r="7" spans="1:7" x14ac:dyDescent="0.2">
      <c r="A7" s="38">
        <f t="shared" si="0"/>
        <v>5</v>
      </c>
      <c r="B7" s="39" t="s">
        <v>272</v>
      </c>
      <c r="C7" s="40">
        <v>3.5400000000000001E-2</v>
      </c>
      <c r="D7" s="40">
        <v>0.66410000000000002</v>
      </c>
      <c r="E7" t="s">
        <v>239</v>
      </c>
      <c r="F7" t="s">
        <v>398</v>
      </c>
      <c r="G7" t="s">
        <v>399</v>
      </c>
    </row>
    <row r="8" spans="1:7" x14ac:dyDescent="0.2">
      <c r="A8" s="38">
        <f t="shared" si="0"/>
        <v>6</v>
      </c>
      <c r="B8" s="39" t="s">
        <v>275</v>
      </c>
      <c r="C8" s="40">
        <v>7.17E-2</v>
      </c>
      <c r="D8" s="40">
        <v>0.71960000000000002</v>
      </c>
      <c r="E8" t="s">
        <v>239</v>
      </c>
      <c r="F8" t="s">
        <v>398</v>
      </c>
      <c r="G8" t="s">
        <v>399</v>
      </c>
    </row>
    <row r="9" spans="1:7" x14ac:dyDescent="0.2">
      <c r="A9" s="38">
        <f t="shared" si="0"/>
        <v>7</v>
      </c>
      <c r="B9" s="39" t="s">
        <v>278</v>
      </c>
      <c r="C9" s="40">
        <v>7.85E-2</v>
      </c>
      <c r="D9" s="40">
        <v>0.78029999999999999</v>
      </c>
      <c r="E9" t="s">
        <v>239</v>
      </c>
      <c r="F9" t="s">
        <v>398</v>
      </c>
      <c r="G9" t="s">
        <v>399</v>
      </c>
    </row>
    <row r="10" spans="1:7" x14ac:dyDescent="0.2">
      <c r="A10" s="38">
        <f t="shared" si="0"/>
        <v>8</v>
      </c>
      <c r="B10" s="39" t="s">
        <v>281</v>
      </c>
      <c r="C10" s="40">
        <v>5.5E-2</v>
      </c>
      <c r="D10" s="40">
        <v>0.82279999999999998</v>
      </c>
      <c r="E10" t="s">
        <v>239</v>
      </c>
      <c r="F10" t="s">
        <v>398</v>
      </c>
      <c r="G10" t="s">
        <v>399</v>
      </c>
    </row>
    <row r="11" spans="1:7" x14ac:dyDescent="0.2">
      <c r="A11" s="43">
        <f t="shared" si="0"/>
        <v>9</v>
      </c>
      <c r="B11" s="44" t="s">
        <v>284</v>
      </c>
      <c r="C11" s="45">
        <v>3.49E-2</v>
      </c>
      <c r="D11" s="45">
        <v>0.8498</v>
      </c>
      <c r="E11" t="s">
        <v>400</v>
      </c>
      <c r="F11" t="s">
        <v>402</v>
      </c>
    </row>
    <row r="12" spans="1:7" x14ac:dyDescent="0.2">
      <c r="A12" s="43">
        <f t="shared" si="0"/>
        <v>10</v>
      </c>
      <c r="B12" s="44" t="s">
        <v>287</v>
      </c>
      <c r="C12" s="45">
        <v>3.4500000000000003E-2</v>
      </c>
      <c r="D12" s="45">
        <v>0.87649999999999995</v>
      </c>
      <c r="E12" t="s">
        <v>401</v>
      </c>
      <c r="F12" t="s">
        <v>418</v>
      </c>
    </row>
    <row r="13" spans="1:7" x14ac:dyDescent="0.2">
      <c r="A13" s="43">
        <f t="shared" si="0"/>
        <v>11</v>
      </c>
      <c r="B13" s="44" t="s">
        <v>290</v>
      </c>
      <c r="C13" s="45">
        <v>3.0200000000000001E-2</v>
      </c>
      <c r="D13" s="45">
        <v>0.89980000000000004</v>
      </c>
      <c r="E13" t="s">
        <v>239</v>
      </c>
      <c r="F13" t="s">
        <v>398</v>
      </c>
      <c r="G13" t="s">
        <v>399</v>
      </c>
    </row>
    <row r="14" spans="1:7" x14ac:dyDescent="0.2">
      <c r="A14" s="43">
        <f t="shared" si="0"/>
        <v>12</v>
      </c>
      <c r="B14" s="44" t="s">
        <v>293</v>
      </c>
      <c r="C14" s="45">
        <v>4.0000000000000001E-3</v>
      </c>
      <c r="D14" s="45">
        <v>0.90290000000000004</v>
      </c>
      <c r="E14" t="s">
        <v>239</v>
      </c>
      <c r="F14" t="s">
        <v>398</v>
      </c>
      <c r="G14" t="s">
        <v>399</v>
      </c>
    </row>
    <row r="15" spans="1:7" x14ac:dyDescent="0.2">
      <c r="A15" s="43">
        <f t="shared" si="0"/>
        <v>13</v>
      </c>
      <c r="B15" s="44" t="s">
        <v>296</v>
      </c>
      <c r="C15" s="45">
        <v>1.67E-2</v>
      </c>
      <c r="D15" s="45">
        <v>0.91590000000000005</v>
      </c>
      <c r="E15" t="s">
        <v>400</v>
      </c>
      <c r="F15" t="s">
        <v>402</v>
      </c>
    </row>
    <row r="16" spans="1:7" x14ac:dyDescent="0.2">
      <c r="A16" s="46">
        <f t="shared" si="0"/>
        <v>14</v>
      </c>
      <c r="B16" t="s">
        <v>299</v>
      </c>
      <c r="C16" s="42">
        <v>0</v>
      </c>
      <c r="D16" s="42">
        <v>0.91590000000000005</v>
      </c>
    </row>
    <row r="17" spans="1:20" x14ac:dyDescent="0.2">
      <c r="A17" s="43">
        <f t="shared" si="0"/>
        <v>15</v>
      </c>
      <c r="B17" s="44" t="s">
        <v>302</v>
      </c>
      <c r="C17" s="45">
        <v>1.32E-2</v>
      </c>
      <c r="D17" s="45">
        <v>0.92610000000000003</v>
      </c>
      <c r="E17" t="s">
        <v>239</v>
      </c>
      <c r="F17" t="s">
        <v>398</v>
      </c>
      <c r="G17" t="s">
        <v>399</v>
      </c>
    </row>
    <row r="18" spans="1:20" x14ac:dyDescent="0.2">
      <c r="A18" s="46">
        <f t="shared" si="0"/>
        <v>16</v>
      </c>
      <c r="B18" t="s">
        <v>305</v>
      </c>
      <c r="C18" s="42">
        <v>5.0000000000000001E-3</v>
      </c>
      <c r="D18" s="42">
        <v>0.93</v>
      </c>
      <c r="E18" t="s">
        <v>242</v>
      </c>
      <c r="F18" t="s">
        <v>398</v>
      </c>
      <c r="G18" t="s">
        <v>403</v>
      </c>
    </row>
    <row r="19" spans="1:20" x14ac:dyDescent="0.2">
      <c r="A19" s="46">
        <f t="shared" si="0"/>
        <v>17</v>
      </c>
      <c r="B19" t="s">
        <v>308</v>
      </c>
      <c r="C19" s="42">
        <v>0.01</v>
      </c>
      <c r="D19" s="42">
        <v>0.93769999999999998</v>
      </c>
      <c r="E19" t="s">
        <v>235</v>
      </c>
      <c r="F19" t="s">
        <v>398</v>
      </c>
    </row>
    <row r="20" spans="1:20" x14ac:dyDescent="0.2">
      <c r="A20" s="43">
        <f t="shared" si="0"/>
        <v>18</v>
      </c>
      <c r="B20" s="44" t="s">
        <v>311</v>
      </c>
      <c r="C20" s="45">
        <v>9.7000000000000003E-3</v>
      </c>
      <c r="D20" s="45">
        <v>0.94520000000000004</v>
      </c>
      <c r="E20" t="s">
        <v>239</v>
      </c>
      <c r="F20" t="s">
        <v>398</v>
      </c>
      <c r="G20" t="s">
        <v>399</v>
      </c>
      <c r="Q20" s="41"/>
      <c r="S20" s="41"/>
      <c r="T20" s="41"/>
    </row>
    <row r="21" spans="1:20" x14ac:dyDescent="0.2">
      <c r="A21" s="46">
        <f t="shared" si="0"/>
        <v>19</v>
      </c>
      <c r="B21" t="s">
        <v>314</v>
      </c>
      <c r="C21" s="42">
        <v>8.9999999999999993E-3</v>
      </c>
      <c r="D21" s="42">
        <v>0.95209999999999995</v>
      </c>
      <c r="Q21" s="41"/>
      <c r="S21" s="41"/>
      <c r="T21" s="41"/>
    </row>
    <row r="22" spans="1:20" x14ac:dyDescent="0.2">
      <c r="A22" s="46">
        <f t="shared" si="0"/>
        <v>20</v>
      </c>
      <c r="B22" t="s">
        <v>317</v>
      </c>
      <c r="C22" s="42">
        <v>8.0000000000000002E-3</v>
      </c>
      <c r="D22" s="42">
        <v>0.95830000000000004</v>
      </c>
      <c r="E22" t="s">
        <v>241</v>
      </c>
      <c r="F22" t="s">
        <v>398</v>
      </c>
      <c r="Q22" s="41"/>
      <c r="S22" s="41"/>
      <c r="T22" s="41"/>
    </row>
    <row r="23" spans="1:20" x14ac:dyDescent="0.2">
      <c r="A23" s="46">
        <f t="shared" si="0"/>
        <v>21</v>
      </c>
      <c r="B23" t="s">
        <v>320</v>
      </c>
      <c r="C23" s="42">
        <v>7.4999999999999997E-3</v>
      </c>
      <c r="D23" s="42">
        <v>0.96409999999999996</v>
      </c>
      <c r="S23" s="41"/>
      <c r="T23" s="41"/>
    </row>
    <row r="24" spans="1:20" x14ac:dyDescent="0.2">
      <c r="A24" s="46">
        <f t="shared" si="0"/>
        <v>22</v>
      </c>
      <c r="B24" t="s">
        <v>323</v>
      </c>
      <c r="C24" s="42">
        <v>6.0000000000000001E-3</v>
      </c>
      <c r="D24" s="42">
        <v>0.96870000000000001</v>
      </c>
      <c r="E24" t="s">
        <v>404</v>
      </c>
      <c r="F24" t="s">
        <v>402</v>
      </c>
      <c r="S24" s="41"/>
      <c r="T24" s="41"/>
    </row>
    <row r="25" spans="1:20" x14ac:dyDescent="0.2">
      <c r="A25" s="43">
        <f t="shared" si="0"/>
        <v>23</v>
      </c>
      <c r="B25" s="44" t="s">
        <v>326</v>
      </c>
      <c r="C25" s="45">
        <v>4.0000000000000001E-3</v>
      </c>
      <c r="D25" s="45">
        <v>0.9718</v>
      </c>
      <c r="E25" t="s">
        <v>405</v>
      </c>
      <c r="S25" s="41"/>
      <c r="T25" s="41"/>
    </row>
    <row r="26" spans="1:20" x14ac:dyDescent="0.2">
      <c r="A26" s="46">
        <f t="shared" si="0"/>
        <v>24</v>
      </c>
      <c r="B26" t="s">
        <v>329</v>
      </c>
      <c r="C26" s="42">
        <v>4.0000000000000001E-3</v>
      </c>
      <c r="D26" s="42">
        <v>0.97489999999999999</v>
      </c>
      <c r="S26" s="41"/>
      <c r="T26" s="41"/>
    </row>
    <row r="27" spans="1:20" x14ac:dyDescent="0.2">
      <c r="A27" s="46">
        <f t="shared" si="0"/>
        <v>25</v>
      </c>
      <c r="B27" t="s">
        <v>332</v>
      </c>
      <c r="C27" s="42">
        <v>3.8999999999999998E-3</v>
      </c>
      <c r="D27" s="42">
        <v>0.97789999999999999</v>
      </c>
      <c r="E27" t="s">
        <v>406</v>
      </c>
      <c r="F27" t="s">
        <v>402</v>
      </c>
      <c r="S27" s="41"/>
      <c r="T27" s="41"/>
    </row>
    <row r="28" spans="1:20" x14ac:dyDescent="0.2">
      <c r="A28" s="43">
        <f t="shared" si="0"/>
        <v>26</v>
      </c>
      <c r="B28" s="44" t="s">
        <v>335</v>
      </c>
      <c r="C28" s="45">
        <v>3.5000000000000001E-3</v>
      </c>
      <c r="D28" s="45">
        <v>0.98060000000000003</v>
      </c>
      <c r="E28" t="s">
        <v>241</v>
      </c>
      <c r="F28" t="s">
        <v>398</v>
      </c>
      <c r="S28" s="41"/>
      <c r="T28" s="41"/>
    </row>
    <row r="29" spans="1:20" x14ac:dyDescent="0.2">
      <c r="A29" s="43">
        <f t="shared" si="0"/>
        <v>27</v>
      </c>
      <c r="B29" s="44" t="s">
        <v>338</v>
      </c>
      <c r="C29" s="45">
        <v>3.3999999999999998E-3</v>
      </c>
      <c r="D29" s="45">
        <v>0.98319999999999996</v>
      </c>
      <c r="E29" t="s">
        <v>400</v>
      </c>
      <c r="F29" t="s">
        <v>402</v>
      </c>
      <c r="S29" s="41"/>
      <c r="T29" s="41"/>
    </row>
    <row r="30" spans="1:20" x14ac:dyDescent="0.2">
      <c r="A30" s="43">
        <f t="shared" si="0"/>
        <v>28</v>
      </c>
      <c r="B30" s="44" t="s">
        <v>341</v>
      </c>
      <c r="C30" s="45">
        <v>3.0999999999999999E-3</v>
      </c>
      <c r="D30" s="45">
        <v>0.98570000000000002</v>
      </c>
      <c r="E30" t="s">
        <v>240</v>
      </c>
      <c r="F30" t="s">
        <v>398</v>
      </c>
      <c r="G30" t="s">
        <v>407</v>
      </c>
      <c r="S30" s="41"/>
      <c r="T30" s="41"/>
    </row>
    <row r="31" spans="1:20" x14ac:dyDescent="0.2">
      <c r="A31" s="43">
        <f t="shared" si="0"/>
        <v>29</v>
      </c>
      <c r="B31" s="44" t="s">
        <v>344</v>
      </c>
      <c r="C31" s="45">
        <v>3.0000000000000001E-3</v>
      </c>
      <c r="D31" s="45">
        <v>0.98799999999999999</v>
      </c>
      <c r="E31" t="s">
        <v>239</v>
      </c>
      <c r="F31" t="s">
        <v>398</v>
      </c>
      <c r="G31" t="s">
        <v>399</v>
      </c>
    </row>
    <row r="32" spans="1:20" x14ac:dyDescent="0.2">
      <c r="A32" s="46">
        <f t="shared" si="0"/>
        <v>30</v>
      </c>
      <c r="B32" t="s">
        <v>347</v>
      </c>
      <c r="C32" s="42">
        <v>2E-3</v>
      </c>
      <c r="D32" s="42">
        <v>0.98950000000000005</v>
      </c>
      <c r="E32" t="s">
        <v>235</v>
      </c>
      <c r="F32" t="s">
        <v>398</v>
      </c>
    </row>
    <row r="33" spans="1:7" x14ac:dyDescent="0.2">
      <c r="A33" s="46">
        <f t="shared" si="0"/>
        <v>31</v>
      </c>
      <c r="B33" t="s">
        <v>350</v>
      </c>
      <c r="C33" s="42">
        <v>2E-3</v>
      </c>
      <c r="D33" s="42">
        <v>0.99109999999999998</v>
      </c>
      <c r="E33" t="s">
        <v>243</v>
      </c>
      <c r="F33" t="s">
        <v>398</v>
      </c>
    </row>
    <row r="34" spans="1:7" x14ac:dyDescent="0.2">
      <c r="A34" s="46">
        <f t="shared" si="0"/>
        <v>32</v>
      </c>
      <c r="B34" t="s">
        <v>353</v>
      </c>
      <c r="C34" s="42">
        <v>2E-3</v>
      </c>
      <c r="D34" s="42">
        <v>0.99260000000000004</v>
      </c>
      <c r="E34" t="s">
        <v>404</v>
      </c>
      <c r="F34" t="s">
        <v>402</v>
      </c>
    </row>
    <row r="35" spans="1:7" x14ac:dyDescent="0.2">
      <c r="A35" s="46">
        <f t="shared" si="0"/>
        <v>33</v>
      </c>
      <c r="B35" t="s">
        <v>355</v>
      </c>
      <c r="C35" s="42">
        <v>1.4E-3</v>
      </c>
      <c r="D35" s="42">
        <v>0.99370000000000003</v>
      </c>
      <c r="E35" t="s">
        <v>235</v>
      </c>
      <c r="F35" t="s">
        <v>398</v>
      </c>
    </row>
    <row r="36" spans="1:7" x14ac:dyDescent="0.2">
      <c r="A36" s="46">
        <f t="shared" si="0"/>
        <v>34</v>
      </c>
      <c r="B36" t="s">
        <v>357</v>
      </c>
      <c r="C36" s="42">
        <v>1.1000000000000001E-3</v>
      </c>
      <c r="D36" s="42">
        <v>0.99460000000000004</v>
      </c>
      <c r="E36" t="s">
        <v>235</v>
      </c>
      <c r="F36" t="s">
        <v>398</v>
      </c>
    </row>
    <row r="37" spans="1:7" x14ac:dyDescent="0.2">
      <c r="A37" s="43">
        <f t="shared" si="0"/>
        <v>35</v>
      </c>
      <c r="B37" s="44" t="s">
        <v>359</v>
      </c>
      <c r="C37" s="45">
        <v>1E-3</v>
      </c>
      <c r="D37" s="45">
        <v>0.99529999999999996</v>
      </c>
      <c r="E37" t="s">
        <v>239</v>
      </c>
      <c r="F37" t="s">
        <v>398</v>
      </c>
      <c r="G37" t="s">
        <v>399</v>
      </c>
    </row>
    <row r="38" spans="1:7" x14ac:dyDescent="0.2">
      <c r="A38" s="43">
        <f t="shared" si="0"/>
        <v>36</v>
      </c>
      <c r="B38" s="44" t="s">
        <v>361</v>
      </c>
      <c r="C38" s="45">
        <v>1E-3</v>
      </c>
      <c r="D38" s="45">
        <v>0.99609999999999999</v>
      </c>
      <c r="E38" t="s">
        <v>241</v>
      </c>
      <c r="F38" t="s">
        <v>398</v>
      </c>
    </row>
    <row r="39" spans="1:7" x14ac:dyDescent="0.2">
      <c r="A39" s="46">
        <f t="shared" si="0"/>
        <v>37</v>
      </c>
      <c r="B39" t="s">
        <v>295</v>
      </c>
      <c r="C39" s="42">
        <v>8.9999999999999998E-4</v>
      </c>
      <c r="D39" s="42">
        <v>0.99680000000000002</v>
      </c>
      <c r="E39" t="s">
        <v>244</v>
      </c>
      <c r="F39" t="s">
        <v>398</v>
      </c>
      <c r="G39" t="s">
        <v>413</v>
      </c>
    </row>
    <row r="40" spans="1:7" x14ac:dyDescent="0.2">
      <c r="A40" s="43">
        <f t="shared" si="0"/>
        <v>38</v>
      </c>
      <c r="B40" s="44" t="s">
        <v>364</v>
      </c>
      <c r="C40" s="45">
        <v>5.9999999999999995E-4</v>
      </c>
      <c r="D40" s="45">
        <v>0.99719999999999998</v>
      </c>
      <c r="E40" t="s">
        <v>239</v>
      </c>
      <c r="F40" t="s">
        <v>398</v>
      </c>
      <c r="G40" t="s">
        <v>399</v>
      </c>
    </row>
    <row r="41" spans="1:7" x14ac:dyDescent="0.2">
      <c r="A41" s="46">
        <f t="shared" si="0"/>
        <v>39</v>
      </c>
      <c r="B41" t="s">
        <v>366</v>
      </c>
      <c r="C41" s="42">
        <v>4.0000000000000002E-4</v>
      </c>
      <c r="D41" s="42">
        <v>0.99750000000000005</v>
      </c>
      <c r="E41" t="s">
        <v>234</v>
      </c>
      <c r="F41" t="s">
        <v>398</v>
      </c>
      <c r="G41" t="s">
        <v>410</v>
      </c>
    </row>
    <row r="42" spans="1:7" x14ac:dyDescent="0.2">
      <c r="A42" s="46">
        <f t="shared" si="0"/>
        <v>40</v>
      </c>
      <c r="B42" t="s">
        <v>368</v>
      </c>
      <c r="C42" s="42">
        <v>2.9999999999999997E-4</v>
      </c>
      <c r="D42" s="42">
        <v>0.99780000000000002</v>
      </c>
      <c r="E42" t="s">
        <v>406</v>
      </c>
      <c r="F42" t="s">
        <v>402</v>
      </c>
    </row>
    <row r="43" spans="1:7" x14ac:dyDescent="0.2">
      <c r="A43" s="46">
        <f t="shared" si="0"/>
        <v>41</v>
      </c>
      <c r="B43" t="s">
        <v>370</v>
      </c>
      <c r="C43" s="42">
        <v>2.9999999999999997E-4</v>
      </c>
      <c r="D43" s="42">
        <v>0.998</v>
      </c>
      <c r="E43" t="s">
        <v>235</v>
      </c>
      <c r="F43" t="s">
        <v>398</v>
      </c>
    </row>
    <row r="44" spans="1:7" x14ac:dyDescent="0.2">
      <c r="A44" s="46">
        <f t="shared" si="0"/>
        <v>42</v>
      </c>
      <c r="B44" t="s">
        <v>372</v>
      </c>
      <c r="C44" s="42">
        <v>2.9999999999999997E-4</v>
      </c>
      <c r="D44" s="42">
        <v>0.99829999999999997</v>
      </c>
      <c r="E44" t="s">
        <v>242</v>
      </c>
      <c r="F44" t="s">
        <v>398</v>
      </c>
    </row>
    <row r="45" spans="1:7" x14ac:dyDescent="0.2">
      <c r="A45" s="46">
        <f t="shared" si="0"/>
        <v>43</v>
      </c>
      <c r="B45" t="s">
        <v>374</v>
      </c>
      <c r="C45" s="42">
        <v>2.9999999999999997E-4</v>
      </c>
      <c r="D45" s="42">
        <v>0.99850000000000005</v>
      </c>
      <c r="E45" t="s">
        <v>242</v>
      </c>
      <c r="F45" t="s">
        <v>398</v>
      </c>
    </row>
    <row r="46" spans="1:7" x14ac:dyDescent="0.2">
      <c r="A46" s="46">
        <f t="shared" si="0"/>
        <v>44</v>
      </c>
      <c r="B46" t="s">
        <v>375</v>
      </c>
      <c r="C46" s="42">
        <v>2.9999999999999997E-4</v>
      </c>
      <c r="D46" s="42">
        <v>0.99870000000000003</v>
      </c>
      <c r="E46" t="s">
        <v>242</v>
      </c>
      <c r="F46" t="s">
        <v>398</v>
      </c>
    </row>
    <row r="47" spans="1:7" x14ac:dyDescent="0.2">
      <c r="A47" s="46">
        <f t="shared" si="0"/>
        <v>45</v>
      </c>
      <c r="B47" t="s">
        <v>376</v>
      </c>
      <c r="C47" s="42">
        <v>2.9999999999999997E-4</v>
      </c>
      <c r="D47" s="42">
        <v>0.999</v>
      </c>
    </row>
    <row r="48" spans="1:7" x14ac:dyDescent="0.2">
      <c r="A48" s="46">
        <f t="shared" si="0"/>
        <v>46</v>
      </c>
      <c r="B48" t="s">
        <v>377</v>
      </c>
      <c r="C48" s="42">
        <v>2.9999999999999997E-4</v>
      </c>
      <c r="D48" s="42">
        <v>0.99919999999999998</v>
      </c>
      <c r="E48" t="s">
        <v>237</v>
      </c>
      <c r="F48" t="s">
        <v>398</v>
      </c>
    </row>
    <row r="49" spans="1:7" x14ac:dyDescent="0.2">
      <c r="A49" s="46">
        <f t="shared" si="0"/>
        <v>47</v>
      </c>
      <c r="B49" t="s">
        <v>378</v>
      </c>
      <c r="C49" s="42">
        <v>2.9999999999999997E-4</v>
      </c>
      <c r="D49" s="42">
        <v>0.99939999999999996</v>
      </c>
      <c r="E49" t="s">
        <v>239</v>
      </c>
      <c r="F49" t="s">
        <v>398</v>
      </c>
      <c r="G49" t="s">
        <v>399</v>
      </c>
    </row>
    <row r="50" spans="1:7" x14ac:dyDescent="0.2">
      <c r="A50" s="46">
        <f t="shared" si="0"/>
        <v>48</v>
      </c>
      <c r="B50" t="s">
        <v>379</v>
      </c>
      <c r="C50" s="42">
        <v>2.9999999999999997E-4</v>
      </c>
      <c r="D50" s="42">
        <v>0.99960000000000004</v>
      </c>
      <c r="E50" t="s">
        <v>242</v>
      </c>
      <c r="F50" t="s">
        <v>398</v>
      </c>
    </row>
    <row r="51" spans="1:7" x14ac:dyDescent="0.2">
      <c r="A51" s="46">
        <f t="shared" si="0"/>
        <v>49</v>
      </c>
      <c r="B51" t="s">
        <v>380</v>
      </c>
      <c r="C51" s="42">
        <v>2.0000000000000001E-4</v>
      </c>
      <c r="D51" s="42">
        <v>0.99980000000000002</v>
      </c>
      <c r="E51" t="s">
        <v>408</v>
      </c>
    </row>
    <row r="52" spans="1:7" x14ac:dyDescent="0.2">
      <c r="A52" s="46">
        <f t="shared" si="0"/>
        <v>50</v>
      </c>
      <c r="B52" t="s">
        <v>381</v>
      </c>
      <c r="C52" s="42">
        <v>2.0000000000000001E-4</v>
      </c>
      <c r="D52" s="42">
        <v>0.99990000000000001</v>
      </c>
      <c r="E52" t="s">
        <v>408</v>
      </c>
    </row>
    <row r="53" spans="1:7" x14ac:dyDescent="0.2">
      <c r="A53" s="46">
        <f t="shared" si="0"/>
        <v>51</v>
      </c>
      <c r="B53" t="s">
        <v>382</v>
      </c>
      <c r="C53" s="42">
        <v>1E-4</v>
      </c>
      <c r="D53" s="42">
        <v>1</v>
      </c>
      <c r="E53" t="s">
        <v>242</v>
      </c>
      <c r="F53" t="s">
        <v>398</v>
      </c>
    </row>
    <row r="54" spans="1:7" x14ac:dyDescent="0.2">
      <c r="A54" s="46">
        <f t="shared" si="0"/>
        <v>52</v>
      </c>
      <c r="B54" t="s">
        <v>383</v>
      </c>
      <c r="C54" s="42">
        <v>0</v>
      </c>
      <c r="D54" s="42">
        <v>1</v>
      </c>
      <c r="E54" t="s">
        <v>242</v>
      </c>
      <c r="F54" t="s">
        <v>398</v>
      </c>
    </row>
    <row r="55" spans="1:7" x14ac:dyDescent="0.2">
      <c r="A55" s="43">
        <f t="shared" si="0"/>
        <v>53</v>
      </c>
      <c r="B55" s="44" t="s">
        <v>384</v>
      </c>
      <c r="C55" s="45">
        <v>0</v>
      </c>
      <c r="D55" s="45">
        <v>1</v>
      </c>
      <c r="E55" t="s">
        <v>400</v>
      </c>
      <c r="F55" t="s">
        <v>402</v>
      </c>
    </row>
    <row r="56" spans="1:7" x14ac:dyDescent="0.2">
      <c r="A56" s="43">
        <f t="shared" si="0"/>
        <v>54</v>
      </c>
      <c r="B56" s="44" t="s">
        <v>385</v>
      </c>
      <c r="C56" s="45">
        <v>0</v>
      </c>
      <c r="D56" s="45">
        <v>1</v>
      </c>
      <c r="E56" t="s">
        <v>400</v>
      </c>
      <c r="F56" t="s">
        <v>402</v>
      </c>
    </row>
    <row r="57" spans="1:7" x14ac:dyDescent="0.2">
      <c r="A57" s="43">
        <f t="shared" si="0"/>
        <v>55</v>
      </c>
      <c r="B57" s="44" t="s">
        <v>386</v>
      </c>
      <c r="C57" s="45">
        <v>0</v>
      </c>
      <c r="D57" s="45">
        <v>1</v>
      </c>
      <c r="E57" t="s">
        <v>400</v>
      </c>
      <c r="F57" t="s">
        <v>402</v>
      </c>
    </row>
    <row r="58" spans="1:7" x14ac:dyDescent="0.2">
      <c r="A58" s="46">
        <f t="shared" si="0"/>
        <v>56</v>
      </c>
      <c r="B58" t="s">
        <v>387</v>
      </c>
      <c r="C58" s="42">
        <v>0</v>
      </c>
      <c r="D58" s="42">
        <v>1</v>
      </c>
      <c r="E58" t="s">
        <v>243</v>
      </c>
      <c r="F58" t="s">
        <v>398</v>
      </c>
    </row>
    <row r="59" spans="1:7" x14ac:dyDescent="0.2">
      <c r="A59" s="46">
        <f t="shared" si="0"/>
        <v>57</v>
      </c>
      <c r="B59" t="s">
        <v>388</v>
      </c>
      <c r="C59" s="42">
        <v>0</v>
      </c>
      <c r="D59" s="42">
        <v>1</v>
      </c>
      <c r="E59" t="s">
        <v>421</v>
      </c>
      <c r="F59" t="s">
        <v>402</v>
      </c>
    </row>
    <row r="60" spans="1:7" x14ac:dyDescent="0.2">
      <c r="A60" s="46">
        <f t="shared" si="0"/>
        <v>58</v>
      </c>
      <c r="B60" t="s">
        <v>389</v>
      </c>
      <c r="C60" s="42">
        <v>0</v>
      </c>
      <c r="D60" s="42">
        <v>1</v>
      </c>
      <c r="E60" t="s">
        <v>409</v>
      </c>
      <c r="F60" t="s">
        <v>402</v>
      </c>
    </row>
    <row r="61" spans="1:7" x14ac:dyDescent="0.2">
      <c r="A61" s="46">
        <f t="shared" si="0"/>
        <v>59</v>
      </c>
      <c r="B61" t="s">
        <v>390</v>
      </c>
      <c r="C61" s="42">
        <v>0</v>
      </c>
      <c r="D61" s="42">
        <v>1</v>
      </c>
      <c r="E61" t="s">
        <v>242</v>
      </c>
      <c r="F61" t="s">
        <v>398</v>
      </c>
    </row>
    <row r="62" spans="1:7" x14ac:dyDescent="0.2">
      <c r="A62" s="46">
        <f t="shared" si="0"/>
        <v>60</v>
      </c>
      <c r="B62" t="s">
        <v>391</v>
      </c>
      <c r="D62" s="50">
        <v>1</v>
      </c>
      <c r="E62" t="s">
        <v>422</v>
      </c>
      <c r="F62" t="s">
        <v>402</v>
      </c>
    </row>
    <row r="63" spans="1:7" x14ac:dyDescent="0.2">
      <c r="A63" s="43">
        <f t="shared" si="0"/>
        <v>61</v>
      </c>
      <c r="B63" s="44" t="s">
        <v>392</v>
      </c>
      <c r="C63" s="44"/>
      <c r="D63" s="51">
        <v>1</v>
      </c>
      <c r="E63" t="s">
        <v>401</v>
      </c>
      <c r="F63" t="s">
        <v>418</v>
      </c>
    </row>
    <row r="64" spans="1:7" x14ac:dyDescent="0.2">
      <c r="A64" s="46">
        <f t="shared" si="0"/>
        <v>62</v>
      </c>
      <c r="B64" t="s">
        <v>341</v>
      </c>
      <c r="D64" s="50">
        <v>1</v>
      </c>
      <c r="E64" t="s">
        <v>240</v>
      </c>
      <c r="F64" t="s">
        <v>398</v>
      </c>
    </row>
    <row r="65" spans="1:6" x14ac:dyDescent="0.2">
      <c r="A65" s="46">
        <f t="shared" si="0"/>
        <v>63</v>
      </c>
      <c r="B65" t="s">
        <v>393</v>
      </c>
      <c r="D65" s="50">
        <v>1</v>
      </c>
      <c r="E65" t="s">
        <v>409</v>
      </c>
      <c r="F65" t="s">
        <v>402</v>
      </c>
    </row>
    <row r="66" spans="1:6" x14ac:dyDescent="0.2">
      <c r="A66" s="46">
        <f t="shared" si="0"/>
        <v>64</v>
      </c>
      <c r="B66" t="s">
        <v>394</v>
      </c>
      <c r="D66" s="50">
        <v>1</v>
      </c>
      <c r="E66" t="s">
        <v>235</v>
      </c>
      <c r="F66" t="s">
        <v>398</v>
      </c>
    </row>
    <row r="67" spans="1:6" x14ac:dyDescent="0.2">
      <c r="A67" s="41"/>
      <c r="C67" s="42"/>
      <c r="D67" s="42"/>
    </row>
    <row r="68" spans="1:6" x14ac:dyDescent="0.2">
      <c r="A68" s="35" t="s">
        <v>251</v>
      </c>
      <c r="B68" s="35"/>
      <c r="C68" s="35"/>
      <c r="D68" s="35"/>
    </row>
    <row r="69" spans="1:6" ht="38.25" x14ac:dyDescent="0.2">
      <c r="A69" s="36" t="s">
        <v>253</v>
      </c>
      <c r="B69" s="36" t="s">
        <v>257</v>
      </c>
      <c r="C69" s="36" t="s">
        <v>258</v>
      </c>
      <c r="D69" s="36" t="s">
        <v>259</v>
      </c>
    </row>
    <row r="70" spans="1:6" x14ac:dyDescent="0.2">
      <c r="A70" s="38">
        <v>1</v>
      </c>
      <c r="B70" s="39" t="s">
        <v>261</v>
      </c>
      <c r="C70" s="40">
        <v>0.248</v>
      </c>
      <c r="D70" s="40">
        <v>0.17699999999999999</v>
      </c>
    </row>
    <row r="71" spans="1:6" x14ac:dyDescent="0.2">
      <c r="A71" s="38">
        <v>2</v>
      </c>
      <c r="B71" s="39" t="s">
        <v>264</v>
      </c>
      <c r="C71" s="40">
        <v>0.185</v>
      </c>
      <c r="D71" s="40">
        <v>0.308</v>
      </c>
    </row>
    <row r="72" spans="1:6" x14ac:dyDescent="0.2">
      <c r="A72" s="38">
        <v>3</v>
      </c>
      <c r="B72" s="39" t="s">
        <v>267</v>
      </c>
      <c r="C72" s="40">
        <v>0.16300000000000001</v>
      </c>
      <c r="D72" s="40">
        <v>0.42399999999999999</v>
      </c>
    </row>
    <row r="73" spans="1:6" x14ac:dyDescent="0.2">
      <c r="A73" s="38">
        <v>4</v>
      </c>
      <c r="B73" s="39" t="s">
        <v>270</v>
      </c>
      <c r="C73" s="40">
        <v>0.16</v>
      </c>
      <c r="D73" s="40">
        <v>0.53800000000000003</v>
      </c>
    </row>
    <row r="74" spans="1:6" x14ac:dyDescent="0.2">
      <c r="A74" s="38">
        <v>5</v>
      </c>
      <c r="B74" s="39" t="s">
        <v>273</v>
      </c>
      <c r="C74" s="40">
        <v>0.115</v>
      </c>
      <c r="D74" s="40">
        <v>0.62</v>
      </c>
    </row>
    <row r="75" spans="1:6" x14ac:dyDescent="0.2">
      <c r="A75" s="38">
        <v>6</v>
      </c>
      <c r="B75" s="39" t="s">
        <v>276</v>
      </c>
      <c r="C75" s="40">
        <v>0.11</v>
      </c>
      <c r="D75" s="40">
        <v>0.69799999999999995</v>
      </c>
    </row>
    <row r="76" spans="1:6" x14ac:dyDescent="0.2">
      <c r="A76" s="38">
        <v>7</v>
      </c>
      <c r="B76" s="39" t="s">
        <v>279</v>
      </c>
      <c r="C76" s="40">
        <v>7.4999999999999997E-2</v>
      </c>
      <c r="D76" s="40">
        <v>0.752</v>
      </c>
    </row>
    <row r="77" spans="1:6" x14ac:dyDescent="0.2">
      <c r="A77" s="38">
        <v>8</v>
      </c>
      <c r="B77" s="39" t="s">
        <v>282</v>
      </c>
      <c r="C77" s="40">
        <v>0.06</v>
      </c>
      <c r="D77" s="40">
        <v>0.79500000000000004</v>
      </c>
    </row>
    <row r="78" spans="1:6" x14ac:dyDescent="0.2">
      <c r="A78" s="38">
        <v>9</v>
      </c>
      <c r="B78" s="39" t="s">
        <v>285</v>
      </c>
      <c r="C78" s="40">
        <v>5.3999999999999999E-2</v>
      </c>
      <c r="D78" s="40">
        <v>0.83299999999999996</v>
      </c>
    </row>
    <row r="79" spans="1:6" x14ac:dyDescent="0.2">
      <c r="A79" s="41">
        <v>10</v>
      </c>
      <c r="B79" t="s">
        <v>288</v>
      </c>
      <c r="C79" s="42">
        <v>2.5999999999999999E-2</v>
      </c>
      <c r="D79" s="42">
        <v>0.85199999999999998</v>
      </c>
    </row>
    <row r="80" spans="1:6" x14ac:dyDescent="0.2">
      <c r="A80" s="41">
        <v>11</v>
      </c>
      <c r="B80" t="s">
        <v>291</v>
      </c>
      <c r="C80" s="42">
        <v>2.3E-2</v>
      </c>
      <c r="D80" s="42">
        <v>0.86799999999999999</v>
      </c>
    </row>
    <row r="81" spans="1:4" x14ac:dyDescent="0.2">
      <c r="A81" s="41">
        <v>12</v>
      </c>
      <c r="B81" t="s">
        <v>294</v>
      </c>
      <c r="C81" s="42">
        <v>2.1000000000000001E-2</v>
      </c>
      <c r="D81" s="42">
        <v>0.88300000000000001</v>
      </c>
    </row>
    <row r="82" spans="1:4" x14ac:dyDescent="0.2">
      <c r="A82" s="41">
        <v>13</v>
      </c>
      <c r="B82" t="s">
        <v>297</v>
      </c>
      <c r="C82" s="42">
        <v>1.7999999999999999E-2</v>
      </c>
      <c r="D82" s="42">
        <v>0.89500000000000002</v>
      </c>
    </row>
    <row r="83" spans="1:4" x14ac:dyDescent="0.2">
      <c r="A83" s="41">
        <v>14</v>
      </c>
      <c r="B83" t="s">
        <v>300</v>
      </c>
      <c r="C83" s="42">
        <v>1.7000000000000001E-2</v>
      </c>
      <c r="D83" s="42">
        <v>0.90800000000000003</v>
      </c>
    </row>
    <row r="84" spans="1:4" x14ac:dyDescent="0.2">
      <c r="A84" s="47">
        <v>15</v>
      </c>
      <c r="B84" s="4" t="s">
        <v>303</v>
      </c>
      <c r="C84" s="48">
        <v>1.7000000000000001E-2</v>
      </c>
      <c r="D84" s="48">
        <v>0.92</v>
      </c>
    </row>
    <row r="85" spans="1:4" x14ac:dyDescent="0.2">
      <c r="A85" s="41">
        <v>16</v>
      </c>
      <c r="B85" t="s">
        <v>306</v>
      </c>
      <c r="C85" s="42">
        <v>1.7000000000000001E-2</v>
      </c>
      <c r="D85" s="42">
        <v>0.93200000000000005</v>
      </c>
    </row>
    <row r="86" spans="1:4" x14ac:dyDescent="0.2">
      <c r="A86" s="41">
        <v>17</v>
      </c>
      <c r="B86" t="s">
        <v>309</v>
      </c>
      <c r="C86" s="42">
        <v>1.7000000000000001E-2</v>
      </c>
      <c r="D86" s="42">
        <v>0.94399999999999995</v>
      </c>
    </row>
    <row r="87" spans="1:4" x14ac:dyDescent="0.2">
      <c r="A87" s="41">
        <v>18</v>
      </c>
      <c r="B87" t="s">
        <v>312</v>
      </c>
      <c r="C87" s="42">
        <v>1.2999999999999999E-2</v>
      </c>
      <c r="D87" s="42">
        <v>0.95299999999999996</v>
      </c>
    </row>
    <row r="88" spans="1:4" x14ac:dyDescent="0.2">
      <c r="A88" s="41">
        <f>+A87+1</f>
        <v>19</v>
      </c>
      <c r="B88" t="s">
        <v>315</v>
      </c>
      <c r="C88" s="42">
        <v>1.0999999999999999E-2</v>
      </c>
      <c r="D88" s="42">
        <v>0.96099999999999997</v>
      </c>
    </row>
    <row r="89" spans="1:4" x14ac:dyDescent="0.2">
      <c r="A89" s="41">
        <f t="shared" ref="A89:A100" si="1">+A88+1</f>
        <v>20</v>
      </c>
      <c r="B89" t="s">
        <v>318</v>
      </c>
      <c r="C89" s="42">
        <v>8.9999999999999993E-3</v>
      </c>
      <c r="D89" s="42">
        <v>0.96799999999999997</v>
      </c>
    </row>
    <row r="90" spans="1:4" x14ac:dyDescent="0.2">
      <c r="A90" s="41">
        <f t="shared" si="1"/>
        <v>21</v>
      </c>
      <c r="B90" t="s">
        <v>321</v>
      </c>
      <c r="C90" s="42">
        <v>6.0000000000000001E-3</v>
      </c>
      <c r="D90" s="42">
        <v>0.97299999999999998</v>
      </c>
    </row>
    <row r="91" spans="1:4" x14ac:dyDescent="0.2">
      <c r="A91" s="41">
        <f t="shared" si="1"/>
        <v>22</v>
      </c>
      <c r="B91" t="s">
        <v>324</v>
      </c>
      <c r="C91" s="42">
        <v>6.0000000000000001E-3</v>
      </c>
      <c r="D91" s="42">
        <v>0.97699999999999998</v>
      </c>
    </row>
    <row r="92" spans="1:4" x14ac:dyDescent="0.2">
      <c r="A92" s="41">
        <f t="shared" si="1"/>
        <v>23</v>
      </c>
      <c r="B92" t="s">
        <v>327</v>
      </c>
      <c r="C92" s="42">
        <v>6.0000000000000001E-3</v>
      </c>
      <c r="D92" s="42">
        <v>0.98099999999999998</v>
      </c>
    </row>
    <row r="93" spans="1:4" x14ac:dyDescent="0.2">
      <c r="A93" s="41">
        <f t="shared" si="1"/>
        <v>24</v>
      </c>
      <c r="B93" t="s">
        <v>330</v>
      </c>
      <c r="C93" s="42">
        <v>5.0000000000000001E-3</v>
      </c>
      <c r="D93" s="42">
        <v>0.98399999999999999</v>
      </c>
    </row>
    <row r="94" spans="1:4" x14ac:dyDescent="0.2">
      <c r="A94" s="46">
        <f t="shared" si="1"/>
        <v>25</v>
      </c>
      <c r="B94" s="7" t="s">
        <v>333</v>
      </c>
      <c r="C94" s="49">
        <v>5.0000000000000001E-3</v>
      </c>
      <c r="D94" s="49">
        <v>0.98799999999999999</v>
      </c>
    </row>
    <row r="95" spans="1:4" x14ac:dyDescent="0.2">
      <c r="A95" s="46">
        <f t="shared" si="1"/>
        <v>26</v>
      </c>
      <c r="B95" s="7" t="s">
        <v>336</v>
      </c>
      <c r="C95" s="49">
        <v>4.0000000000000001E-3</v>
      </c>
      <c r="D95" s="49">
        <v>0.99099999999999999</v>
      </c>
    </row>
    <row r="96" spans="1:4" x14ac:dyDescent="0.2">
      <c r="A96" s="46">
        <f t="shared" si="1"/>
        <v>27</v>
      </c>
      <c r="B96" s="7" t="s">
        <v>339</v>
      </c>
      <c r="C96" s="49">
        <v>4.0000000000000001E-3</v>
      </c>
      <c r="D96" s="49">
        <v>0.99399999999999999</v>
      </c>
    </row>
    <row r="97" spans="1:6" x14ac:dyDescent="0.2">
      <c r="A97" s="46">
        <f t="shared" si="1"/>
        <v>28</v>
      </c>
      <c r="B97" s="7" t="s">
        <v>342</v>
      </c>
      <c r="C97" s="49">
        <v>4.0000000000000001E-3</v>
      </c>
      <c r="D97" s="49">
        <v>0.997</v>
      </c>
    </row>
    <row r="98" spans="1:6" x14ac:dyDescent="0.2">
      <c r="A98" s="41">
        <f t="shared" si="1"/>
        <v>29</v>
      </c>
      <c r="B98" t="s">
        <v>345</v>
      </c>
      <c r="C98" s="42">
        <v>2E-3</v>
      </c>
      <c r="D98" s="42">
        <v>0.998</v>
      </c>
    </row>
    <row r="99" spans="1:6" x14ac:dyDescent="0.2">
      <c r="A99" s="41">
        <f t="shared" si="1"/>
        <v>30</v>
      </c>
      <c r="B99" t="s">
        <v>348</v>
      </c>
      <c r="C99" s="42">
        <v>2E-3</v>
      </c>
      <c r="D99" s="42">
        <v>0.999</v>
      </c>
    </row>
    <row r="100" spans="1:6" x14ac:dyDescent="0.2">
      <c r="A100" s="41">
        <f t="shared" si="1"/>
        <v>31</v>
      </c>
      <c r="B100" t="s">
        <v>351</v>
      </c>
      <c r="C100" s="42">
        <v>1E-3</v>
      </c>
      <c r="D100" s="42">
        <v>1</v>
      </c>
    </row>
    <row r="102" spans="1:6" x14ac:dyDescent="0.2">
      <c r="A102" s="35" t="s">
        <v>252</v>
      </c>
      <c r="B102" s="35"/>
      <c r="C102" s="35"/>
      <c r="D102" s="35"/>
    </row>
    <row r="103" spans="1:6" ht="38.25" x14ac:dyDescent="0.2">
      <c r="A103" s="36" t="s">
        <v>253</v>
      </c>
      <c r="B103" s="36" t="s">
        <v>257</v>
      </c>
      <c r="C103" s="36" t="s">
        <v>258</v>
      </c>
      <c r="D103" s="36" t="s">
        <v>259</v>
      </c>
    </row>
    <row r="104" spans="1:6" x14ac:dyDescent="0.2">
      <c r="A104" s="38">
        <v>1</v>
      </c>
      <c r="B104" s="39" t="s">
        <v>262</v>
      </c>
      <c r="C104" s="40">
        <v>0.42230000000000001</v>
      </c>
      <c r="D104" s="40">
        <v>0.39600000000000002</v>
      </c>
      <c r="E104" t="s">
        <v>232</v>
      </c>
      <c r="F104" t="s">
        <v>398</v>
      </c>
    </row>
    <row r="105" spans="1:6" x14ac:dyDescent="0.2">
      <c r="A105" s="38">
        <v>2</v>
      </c>
      <c r="B105" s="39" t="s">
        <v>265</v>
      </c>
      <c r="C105" s="40">
        <v>0.10489999999999999</v>
      </c>
      <c r="D105" s="40">
        <v>0.49399999999999999</v>
      </c>
      <c r="E105" t="s">
        <v>229</v>
      </c>
      <c r="F105" t="s">
        <v>398</v>
      </c>
    </row>
    <row r="106" spans="1:6" x14ac:dyDescent="0.2">
      <c r="A106" s="38">
        <v>3</v>
      </c>
      <c r="B106" s="39" t="s">
        <v>268</v>
      </c>
      <c r="C106" s="40">
        <v>7.7700000000000005E-2</v>
      </c>
      <c r="D106" s="40">
        <v>0.56699999999999995</v>
      </c>
      <c r="E106" t="s">
        <v>227</v>
      </c>
      <c r="F106" t="s">
        <v>398</v>
      </c>
    </row>
    <row r="107" spans="1:6" x14ac:dyDescent="0.2">
      <c r="A107" s="38">
        <v>4</v>
      </c>
      <c r="B107" s="39" t="s">
        <v>271</v>
      </c>
      <c r="C107" s="40">
        <v>7.2800000000000004E-2</v>
      </c>
      <c r="D107" s="40">
        <v>0.63500000000000001</v>
      </c>
      <c r="E107" t="s">
        <v>143</v>
      </c>
      <c r="F107" t="s">
        <v>398</v>
      </c>
    </row>
    <row r="108" spans="1:6" x14ac:dyDescent="0.2">
      <c r="A108" s="38">
        <v>5</v>
      </c>
      <c r="B108" s="39" t="s">
        <v>274</v>
      </c>
      <c r="C108" s="40">
        <v>7.0300000000000001E-2</v>
      </c>
      <c r="D108" s="40">
        <v>0.70099999999999996</v>
      </c>
      <c r="E108" t="s">
        <v>232</v>
      </c>
      <c r="F108" t="s">
        <v>398</v>
      </c>
    </row>
    <row r="109" spans="1:6" x14ac:dyDescent="0.2">
      <c r="A109" s="38">
        <v>6</v>
      </c>
      <c r="B109" s="39" t="s">
        <v>277</v>
      </c>
      <c r="C109" s="40">
        <v>0.06</v>
      </c>
      <c r="D109" s="40">
        <v>0.75700000000000001</v>
      </c>
      <c r="E109" t="s">
        <v>233</v>
      </c>
      <c r="F109" t="s">
        <v>398</v>
      </c>
    </row>
    <row r="110" spans="1:6" x14ac:dyDescent="0.2">
      <c r="A110" s="38">
        <f>1+A109</f>
        <v>7</v>
      </c>
      <c r="B110" s="39" t="s">
        <v>280</v>
      </c>
      <c r="C110" s="40">
        <v>4.9000000000000002E-2</v>
      </c>
      <c r="D110" s="40">
        <v>0.80300000000000005</v>
      </c>
      <c r="E110" t="s">
        <v>233</v>
      </c>
      <c r="F110" t="s">
        <v>398</v>
      </c>
    </row>
    <row r="111" spans="1:6" x14ac:dyDescent="0.2">
      <c r="A111" s="41">
        <f t="shared" ref="A111:A145" si="2">1+A110</f>
        <v>8</v>
      </c>
      <c r="B111" t="s">
        <v>283</v>
      </c>
      <c r="C111" s="42">
        <v>2.8000000000000001E-2</v>
      </c>
      <c r="D111" s="42">
        <v>0.82899999999999996</v>
      </c>
      <c r="E111" t="s">
        <v>142</v>
      </c>
      <c r="F111" t="s">
        <v>398</v>
      </c>
    </row>
    <row r="112" spans="1:6" x14ac:dyDescent="0.2">
      <c r="A112" s="41">
        <f t="shared" si="2"/>
        <v>9</v>
      </c>
      <c r="B112" t="s">
        <v>286</v>
      </c>
      <c r="C112" s="42">
        <v>2.2700000000000001E-2</v>
      </c>
      <c r="D112" s="42">
        <v>0.85</v>
      </c>
      <c r="E112" t="s">
        <v>227</v>
      </c>
      <c r="F112" t="s">
        <v>398</v>
      </c>
    </row>
    <row r="113" spans="1:7" x14ac:dyDescent="0.2">
      <c r="A113" s="41">
        <f t="shared" si="2"/>
        <v>10</v>
      </c>
      <c r="B113" t="s">
        <v>289</v>
      </c>
      <c r="C113" s="42">
        <v>2.1700000000000001E-2</v>
      </c>
      <c r="D113" s="42">
        <v>0.871</v>
      </c>
      <c r="E113" t="s">
        <v>232</v>
      </c>
      <c r="F113" t="s">
        <v>398</v>
      </c>
      <c r="G113" t="s">
        <v>411</v>
      </c>
    </row>
    <row r="114" spans="1:7" x14ac:dyDescent="0.2">
      <c r="A114" s="41">
        <f t="shared" si="2"/>
        <v>11</v>
      </c>
      <c r="B114" t="s">
        <v>292</v>
      </c>
      <c r="C114" s="42">
        <v>1.9199999999999998E-2</v>
      </c>
      <c r="D114" s="42">
        <v>0.88900000000000001</v>
      </c>
      <c r="E114" t="s">
        <v>233</v>
      </c>
      <c r="F114" t="s">
        <v>398</v>
      </c>
    </row>
    <row r="115" spans="1:7" x14ac:dyDescent="0.2">
      <c r="A115" s="41">
        <f t="shared" si="2"/>
        <v>12</v>
      </c>
      <c r="B115" t="s">
        <v>295</v>
      </c>
      <c r="C115" s="42">
        <v>1.7999999999999999E-2</v>
      </c>
      <c r="D115" s="42">
        <v>0.90600000000000003</v>
      </c>
      <c r="E115" t="s">
        <v>233</v>
      </c>
      <c r="F115" t="s">
        <v>398</v>
      </c>
    </row>
    <row r="116" spans="1:7" x14ac:dyDescent="0.2">
      <c r="A116" s="41">
        <f t="shared" si="2"/>
        <v>13</v>
      </c>
      <c r="B116" t="s">
        <v>298</v>
      </c>
      <c r="C116" s="42">
        <v>1.46E-2</v>
      </c>
      <c r="D116" s="42">
        <v>0.91900000000000004</v>
      </c>
      <c r="E116" t="s">
        <v>229</v>
      </c>
      <c r="F116" t="s">
        <v>398</v>
      </c>
    </row>
    <row r="117" spans="1:7" x14ac:dyDescent="0.2">
      <c r="A117" s="41">
        <f t="shared" si="2"/>
        <v>14</v>
      </c>
      <c r="B117" t="s">
        <v>301</v>
      </c>
      <c r="C117" s="42">
        <v>1.4200000000000001E-2</v>
      </c>
      <c r="D117" s="42">
        <v>0.93300000000000005</v>
      </c>
      <c r="E117" t="s">
        <v>232</v>
      </c>
      <c r="F117" t="s">
        <v>398</v>
      </c>
    </row>
    <row r="118" spans="1:7" x14ac:dyDescent="0.2">
      <c r="A118" s="41">
        <f t="shared" si="2"/>
        <v>15</v>
      </c>
      <c r="B118" t="s">
        <v>304</v>
      </c>
      <c r="C118" s="42">
        <v>1.3100000000000001E-2</v>
      </c>
      <c r="D118" s="42">
        <v>0.94499999999999995</v>
      </c>
      <c r="E118" t="s">
        <v>227</v>
      </c>
      <c r="F118" t="s">
        <v>398</v>
      </c>
    </row>
    <row r="119" spans="1:7" x14ac:dyDescent="0.2">
      <c r="A119" s="41">
        <f t="shared" si="2"/>
        <v>16</v>
      </c>
      <c r="B119" t="s">
        <v>307</v>
      </c>
      <c r="C119" s="42">
        <v>1.0999999999999999E-2</v>
      </c>
      <c r="D119" s="42">
        <v>0.95499999999999996</v>
      </c>
      <c r="E119" t="s">
        <v>414</v>
      </c>
      <c r="F119" t="s">
        <v>402</v>
      </c>
    </row>
    <row r="120" spans="1:7" x14ac:dyDescent="0.2">
      <c r="A120" s="41">
        <f t="shared" si="2"/>
        <v>17</v>
      </c>
      <c r="B120" t="s">
        <v>310</v>
      </c>
      <c r="C120" s="42">
        <v>8.0000000000000002E-3</v>
      </c>
      <c r="D120" s="42">
        <v>0.96299999999999997</v>
      </c>
      <c r="E120" t="s">
        <v>232</v>
      </c>
      <c r="F120" t="s">
        <v>398</v>
      </c>
      <c r="G120" t="s">
        <v>410</v>
      </c>
    </row>
    <row r="121" spans="1:7" x14ac:dyDescent="0.2">
      <c r="A121" s="41">
        <f t="shared" si="2"/>
        <v>18</v>
      </c>
      <c r="B121" t="s">
        <v>313</v>
      </c>
      <c r="C121" s="42">
        <v>5.1999999999999998E-3</v>
      </c>
      <c r="D121" s="42">
        <v>0.96699999999999997</v>
      </c>
      <c r="E121" t="s">
        <v>412</v>
      </c>
      <c r="F121" t="s">
        <v>418</v>
      </c>
    </row>
    <row r="122" spans="1:7" x14ac:dyDescent="0.2">
      <c r="A122" s="41">
        <f t="shared" si="2"/>
        <v>19</v>
      </c>
      <c r="B122" t="s">
        <v>316</v>
      </c>
      <c r="C122" s="42">
        <v>4.3E-3</v>
      </c>
      <c r="D122" s="42">
        <v>0.97099999999999997</v>
      </c>
      <c r="E122" t="s">
        <v>233</v>
      </c>
      <c r="F122" t="s">
        <v>398</v>
      </c>
    </row>
    <row r="123" spans="1:7" x14ac:dyDescent="0.2">
      <c r="A123" s="41">
        <f t="shared" si="2"/>
        <v>20</v>
      </c>
      <c r="B123" t="s">
        <v>319</v>
      </c>
      <c r="C123" s="42">
        <v>4.1999999999999997E-3</v>
      </c>
      <c r="D123" s="42">
        <v>0.97499999999999998</v>
      </c>
      <c r="E123" t="s">
        <v>233</v>
      </c>
      <c r="F123" t="s">
        <v>398</v>
      </c>
    </row>
    <row r="124" spans="1:7" x14ac:dyDescent="0.2">
      <c r="A124" s="41">
        <f t="shared" si="2"/>
        <v>21</v>
      </c>
      <c r="B124" t="s">
        <v>322</v>
      </c>
      <c r="C124" s="42">
        <v>3.0000000000000001E-3</v>
      </c>
      <c r="D124" s="42">
        <v>0.97799999999999998</v>
      </c>
      <c r="E124" t="s">
        <v>227</v>
      </c>
      <c r="F124" t="s">
        <v>398</v>
      </c>
    </row>
    <row r="125" spans="1:7" x14ac:dyDescent="0.2">
      <c r="A125" s="41">
        <f t="shared" si="2"/>
        <v>22</v>
      </c>
      <c r="B125" t="s">
        <v>325</v>
      </c>
      <c r="C125" s="42">
        <v>2.8999999999999998E-3</v>
      </c>
      <c r="D125" s="42">
        <v>0.98099999999999998</v>
      </c>
      <c r="E125" t="s">
        <v>229</v>
      </c>
      <c r="F125" t="s">
        <v>398</v>
      </c>
    </row>
    <row r="126" spans="1:7" x14ac:dyDescent="0.2">
      <c r="A126" s="41">
        <f t="shared" si="2"/>
        <v>23</v>
      </c>
      <c r="B126" t="s">
        <v>328</v>
      </c>
      <c r="C126" s="42">
        <v>2.8E-3</v>
      </c>
      <c r="D126" s="42">
        <v>0.98399999999999999</v>
      </c>
      <c r="E126" t="s">
        <v>233</v>
      </c>
      <c r="F126" t="s">
        <v>398</v>
      </c>
    </row>
    <row r="127" spans="1:7" x14ac:dyDescent="0.2">
      <c r="A127" s="41">
        <f t="shared" si="2"/>
        <v>24</v>
      </c>
      <c r="B127" t="s">
        <v>331</v>
      </c>
      <c r="C127" s="42">
        <v>2.7000000000000001E-3</v>
      </c>
      <c r="D127" s="42">
        <v>0.98599999999999999</v>
      </c>
      <c r="E127" t="s">
        <v>415</v>
      </c>
      <c r="F127" t="s">
        <v>398</v>
      </c>
    </row>
    <row r="128" spans="1:7" x14ac:dyDescent="0.2">
      <c r="A128" s="41">
        <f t="shared" si="2"/>
        <v>25</v>
      </c>
      <c r="B128" t="s">
        <v>334</v>
      </c>
      <c r="C128" s="42">
        <v>2.3E-3</v>
      </c>
      <c r="D128" s="42">
        <v>0.98799999999999999</v>
      </c>
      <c r="E128" t="s">
        <v>232</v>
      </c>
      <c r="F128" t="s">
        <v>398</v>
      </c>
    </row>
    <row r="129" spans="1:7" x14ac:dyDescent="0.2">
      <c r="A129" s="41">
        <f t="shared" si="2"/>
        <v>26</v>
      </c>
      <c r="B129" t="s">
        <v>337</v>
      </c>
      <c r="C129" s="42">
        <v>2E-3</v>
      </c>
      <c r="D129" s="42">
        <v>0.99</v>
      </c>
      <c r="E129" t="s">
        <v>228</v>
      </c>
      <c r="F129" t="s">
        <v>398</v>
      </c>
    </row>
    <row r="130" spans="1:7" x14ac:dyDescent="0.2">
      <c r="A130" s="41">
        <f t="shared" si="2"/>
        <v>27</v>
      </c>
      <c r="B130" t="s">
        <v>340</v>
      </c>
      <c r="C130" s="42">
        <v>1.8E-3</v>
      </c>
      <c r="D130" s="42">
        <v>0.99199999999999999</v>
      </c>
      <c r="E130" t="s">
        <v>416</v>
      </c>
      <c r="F130" t="s">
        <v>402</v>
      </c>
    </row>
    <row r="131" spans="1:7" x14ac:dyDescent="0.2">
      <c r="A131" s="41">
        <f t="shared" si="2"/>
        <v>28</v>
      </c>
      <c r="B131" t="s">
        <v>343</v>
      </c>
      <c r="C131" s="42">
        <v>1.5E-3</v>
      </c>
      <c r="D131" s="42">
        <v>0.99299999999999999</v>
      </c>
      <c r="E131" t="s">
        <v>231</v>
      </c>
      <c r="F131" t="s">
        <v>398</v>
      </c>
    </row>
    <row r="132" spans="1:7" x14ac:dyDescent="0.2">
      <c r="A132" s="41">
        <f t="shared" si="2"/>
        <v>29</v>
      </c>
      <c r="B132" t="s">
        <v>346</v>
      </c>
      <c r="C132" s="42">
        <v>1.1999999999999999E-3</v>
      </c>
      <c r="D132" s="42">
        <v>0.99399999999999999</v>
      </c>
      <c r="E132" t="s">
        <v>415</v>
      </c>
      <c r="F132" t="s">
        <v>398</v>
      </c>
    </row>
    <row r="133" spans="1:7" x14ac:dyDescent="0.2">
      <c r="A133" s="41">
        <f t="shared" si="2"/>
        <v>30</v>
      </c>
      <c r="B133" t="s">
        <v>349</v>
      </c>
      <c r="C133" s="42">
        <v>8.9999999999999998E-4</v>
      </c>
      <c r="D133" s="42">
        <v>0.995</v>
      </c>
      <c r="E133" t="s">
        <v>227</v>
      </c>
      <c r="F133" t="s">
        <v>398</v>
      </c>
    </row>
    <row r="134" spans="1:7" x14ac:dyDescent="0.2">
      <c r="A134" s="41">
        <f t="shared" si="2"/>
        <v>31</v>
      </c>
      <c r="B134" t="s">
        <v>352</v>
      </c>
      <c r="C134" s="42">
        <v>8.9999999999999998E-4</v>
      </c>
      <c r="D134" s="42">
        <v>0.996</v>
      </c>
      <c r="E134" t="s">
        <v>233</v>
      </c>
      <c r="F134" t="s">
        <v>398</v>
      </c>
    </row>
    <row r="135" spans="1:7" x14ac:dyDescent="0.2">
      <c r="A135" s="41">
        <f t="shared" si="2"/>
        <v>32</v>
      </c>
      <c r="B135" t="s">
        <v>354</v>
      </c>
      <c r="C135" s="42">
        <v>8.9999999999999998E-4</v>
      </c>
      <c r="D135" s="42">
        <v>0.997</v>
      </c>
      <c r="E135" t="s">
        <v>415</v>
      </c>
      <c r="F135" t="s">
        <v>398</v>
      </c>
    </row>
    <row r="136" spans="1:7" x14ac:dyDescent="0.2">
      <c r="A136" s="41">
        <f t="shared" si="2"/>
        <v>33</v>
      </c>
      <c r="B136" t="s">
        <v>356</v>
      </c>
      <c r="C136" s="42">
        <v>8.0000000000000004E-4</v>
      </c>
      <c r="D136" s="42">
        <v>0.998</v>
      </c>
      <c r="E136" t="s">
        <v>233</v>
      </c>
      <c r="F136" t="s">
        <v>398</v>
      </c>
    </row>
    <row r="137" spans="1:7" x14ac:dyDescent="0.2">
      <c r="A137" s="41">
        <f t="shared" si="2"/>
        <v>34</v>
      </c>
      <c r="B137" t="s">
        <v>358</v>
      </c>
      <c r="C137" s="42">
        <v>6.9999999999999999E-4</v>
      </c>
      <c r="D137" s="42">
        <v>0.998</v>
      </c>
      <c r="E137" t="s">
        <v>233</v>
      </c>
      <c r="F137" t="s">
        <v>398</v>
      </c>
    </row>
    <row r="138" spans="1:7" x14ac:dyDescent="0.2">
      <c r="A138" s="41">
        <f t="shared" si="2"/>
        <v>35</v>
      </c>
      <c r="B138" t="s">
        <v>360</v>
      </c>
      <c r="C138" s="42">
        <v>5.0000000000000001E-4</v>
      </c>
      <c r="D138" s="42">
        <v>0.999</v>
      </c>
      <c r="E138" t="s">
        <v>232</v>
      </c>
      <c r="F138" t="s">
        <v>398</v>
      </c>
    </row>
    <row r="139" spans="1:7" x14ac:dyDescent="0.2">
      <c r="A139" s="41">
        <f t="shared" si="2"/>
        <v>36</v>
      </c>
      <c r="B139" t="s">
        <v>362</v>
      </c>
      <c r="C139" s="42">
        <v>4.0000000000000002E-4</v>
      </c>
      <c r="D139" s="42">
        <v>0.999</v>
      </c>
      <c r="E139" t="s">
        <v>412</v>
      </c>
      <c r="F139" t="s">
        <v>418</v>
      </c>
    </row>
    <row r="140" spans="1:7" x14ac:dyDescent="0.2">
      <c r="A140" s="41">
        <f t="shared" si="2"/>
        <v>37</v>
      </c>
      <c r="B140" t="s">
        <v>363</v>
      </c>
      <c r="C140" s="42">
        <v>4.0000000000000002E-4</v>
      </c>
      <c r="D140" s="42">
        <v>0.999</v>
      </c>
      <c r="E140" t="s">
        <v>233</v>
      </c>
      <c r="F140" t="s">
        <v>398</v>
      </c>
    </row>
    <row r="141" spans="1:7" x14ac:dyDescent="0.2">
      <c r="A141" s="41">
        <f t="shared" si="2"/>
        <v>38</v>
      </c>
      <c r="B141" t="s">
        <v>365</v>
      </c>
      <c r="C141" s="42">
        <v>2.0000000000000001E-4</v>
      </c>
      <c r="D141" s="42">
        <v>1</v>
      </c>
      <c r="E141" t="s">
        <v>417</v>
      </c>
      <c r="F141" t="s">
        <v>402</v>
      </c>
    </row>
    <row r="142" spans="1:7" x14ac:dyDescent="0.2">
      <c r="A142" s="41">
        <f t="shared" si="2"/>
        <v>39</v>
      </c>
      <c r="B142" t="s">
        <v>367</v>
      </c>
      <c r="C142" s="42">
        <v>2.0000000000000001E-4</v>
      </c>
      <c r="D142" s="42">
        <v>1</v>
      </c>
      <c r="E142" t="s">
        <v>233</v>
      </c>
      <c r="F142" t="s">
        <v>398</v>
      </c>
    </row>
    <row r="143" spans="1:7" x14ac:dyDescent="0.2">
      <c r="A143" s="41">
        <f t="shared" si="2"/>
        <v>40</v>
      </c>
      <c r="B143" t="s">
        <v>369</v>
      </c>
      <c r="C143" s="42">
        <v>1E-4</v>
      </c>
      <c r="D143" s="42">
        <v>1</v>
      </c>
      <c r="E143" t="s">
        <v>232</v>
      </c>
      <c r="F143" t="s">
        <v>398</v>
      </c>
      <c r="G143" t="s">
        <v>411</v>
      </c>
    </row>
    <row r="144" spans="1:7" x14ac:dyDescent="0.2">
      <c r="A144" s="41">
        <f t="shared" si="2"/>
        <v>41</v>
      </c>
      <c r="B144" t="s">
        <v>371</v>
      </c>
      <c r="C144" s="42">
        <v>1E-4</v>
      </c>
      <c r="D144" s="42">
        <v>1</v>
      </c>
      <c r="E144" t="s">
        <v>232</v>
      </c>
      <c r="F144" t="s">
        <v>398</v>
      </c>
    </row>
    <row r="145" spans="1:6" x14ac:dyDescent="0.2">
      <c r="A145" s="41">
        <f t="shared" si="2"/>
        <v>42</v>
      </c>
      <c r="B145" t="s">
        <v>373</v>
      </c>
      <c r="C145" s="42">
        <v>0</v>
      </c>
      <c r="D145" s="42">
        <v>1</v>
      </c>
      <c r="E145" t="s">
        <v>233</v>
      </c>
      <c r="F145" t="s">
        <v>398</v>
      </c>
    </row>
  </sheetData>
  <autoFilter ref="A2:G145"/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'Loadshapes from Ameren'!$A$3:$A$22</xm:f>
          </x14:formula1>
          <xm:sqref>E3:E146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62805C-570C-460F-A931-C2203A919FDD}"/>
</file>

<file path=customXml/itemProps2.xml><?xml version="1.0" encoding="utf-8"?>
<ds:datastoreItem xmlns:ds="http://schemas.openxmlformats.org/officeDocument/2006/customXml" ds:itemID="{BF353976-263E-4FB3-8096-BDCB74452449}"/>
</file>

<file path=customXml/itemProps3.xml><?xml version="1.0" encoding="utf-8"?>
<ds:datastoreItem xmlns:ds="http://schemas.openxmlformats.org/officeDocument/2006/customXml" ds:itemID="{FDCAC501-492D-4867-B82C-C4C71CC945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Assignment</vt:lpstr>
      <vt:lpstr>Loadshapes from EVT adj</vt:lpstr>
      <vt:lpstr>Loadshapes from Ameren</vt:lpstr>
      <vt:lpstr>All Measure Loadshapes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Damon Lane</dc:creator>
  <cp:lastModifiedBy>Samuel Dent</cp:lastModifiedBy>
  <dcterms:created xsi:type="dcterms:W3CDTF">2012-01-17T17:00:15Z</dcterms:created>
  <dcterms:modified xsi:type="dcterms:W3CDTF">2012-02-21T17:53:13Z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