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8145"/>
  </bookViews>
  <sheets>
    <sheet name="Research" sheetId="1" r:id="rId1"/>
    <sheet name="Sheet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I31" i="1"/>
  <c r="J31" i="1" s="1"/>
  <c r="G31" i="1"/>
  <c r="G27" i="1"/>
  <c r="H17" i="1"/>
  <c r="H16" i="1"/>
  <c r="H7" i="1"/>
  <c r="H8" i="1"/>
  <c r="H9" i="1"/>
  <c r="H10" i="1"/>
  <c r="H11" i="1"/>
  <c r="H6" i="1"/>
  <c r="D21" i="1" l="1"/>
  <c r="E21" i="1" s="1"/>
  <c r="H14" i="1" l="1"/>
  <c r="D20" i="1" l="1"/>
  <c r="E20" i="1" s="1"/>
  <c r="H27" i="1" l="1"/>
  <c r="I27" i="1" s="1"/>
  <c r="J27" i="1" s="1"/>
</calcChain>
</file>

<file path=xl/sharedStrings.xml><?xml version="1.0" encoding="utf-8"?>
<sst xmlns="http://schemas.openxmlformats.org/spreadsheetml/2006/main" count="85" uniqueCount="53">
  <si>
    <t>Number of Post-Treatment Savings Analysis Months</t>
  </si>
  <si>
    <t>Key Findings About Savings Decay</t>
  </si>
  <si>
    <t>25-28</t>
  </si>
  <si>
    <t>24-25</t>
  </si>
  <si>
    <t>Upper Midwest</t>
  </si>
  <si>
    <t>West Coast</t>
  </si>
  <si>
    <t>CL&amp;P</t>
  </si>
  <si>
    <t>SMUD</t>
  </si>
  <si>
    <t>Puget Sound Energy</t>
  </si>
  <si>
    <t>Reference</t>
  </si>
  <si>
    <t>http://www.cadmusgroup.com/wp-content/uploads/2014/11/Cadmus_Home_Energy_Reports_Winter2014.pdf</t>
  </si>
  <si>
    <t>Persistence Studies</t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</si>
  <si>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21%</t>
    </r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</si>
  <si>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18%</t>
    </r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</si>
  <si>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15%</t>
    </r>
  </si>
  <si>
    <r>
      <t xml:space="preserve">Savings decay of </t>
    </r>
    <r>
      <rPr>
        <sz val="11"/>
        <color rgb="FFFF0000"/>
        <rFont val="Calibri"/>
        <family val="2"/>
        <scheme val="minor"/>
      </rPr>
      <t>83%</t>
    </r>
    <r>
      <rPr>
        <sz val="11"/>
        <color theme="1"/>
        <rFont val="Calibri"/>
        <family val="2"/>
        <scheme val="minor"/>
      </rPr>
      <t xml:space="preserve"> five months after treatment stopped</t>
    </r>
  </si>
  <si>
    <r>
      <t xml:space="preserve">Savings decay of </t>
    </r>
    <r>
      <rPr>
        <sz val="11"/>
        <color rgb="FFFF0000"/>
        <rFont val="Calibri"/>
        <family val="2"/>
        <scheme val="minor"/>
      </rPr>
      <t>32%</t>
    </r>
    <r>
      <rPr>
        <sz val="11"/>
        <color theme="1"/>
        <rFont val="Calibri"/>
        <family val="2"/>
        <scheme val="minor"/>
      </rPr>
      <t xml:space="preserve"> one year after treatment stopped</t>
    </r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</si>
  <si>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11%</t>
    </r>
  </si>
  <si>
    <t>Electric or Gas?</t>
  </si>
  <si>
    <t>Electric</t>
  </si>
  <si>
    <t>Gas</t>
  </si>
  <si>
    <t>MASS</t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</si>
  <si>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33%</t>
    </r>
  </si>
  <si>
    <r>
      <t xml:space="preserve">Average annual savings decay of </t>
    </r>
    <r>
      <rPr>
        <sz val="11"/>
        <color rgb="FFFF0000"/>
        <rFont val="Calibri"/>
        <family val="2"/>
        <scheme val="minor"/>
      </rPr>
      <t>64%</t>
    </r>
  </si>
  <si>
    <t>http://ma-eeac.org/wordpress/wp-content/uploads/Home-Energy-Report-Savings-Decay-Analysis-Final-Report1.pdf</t>
  </si>
  <si>
    <t>Persistence Average</t>
  </si>
  <si>
    <t>http://ilsagfiles.org/SAG_files/Evaluation_Documents/Draft%20Reports%20for%20Comment/Nicor%20Gas/Nicor_Gas_HER_Persistence_Study_Part_1_Draft_2015-07-02.pdf</t>
  </si>
  <si>
    <r>
      <t xml:space="preserve">Decay rate of </t>
    </r>
    <r>
      <rPr>
        <sz val="11"/>
        <color rgb="FFFF0000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>% in the first six months after treatment.</t>
    </r>
  </si>
  <si>
    <t>Average Savings Decay</t>
  </si>
  <si>
    <t>Number of Months in Program Before Terminated</t>
  </si>
  <si>
    <t>Illinois (ComEd)</t>
  </si>
  <si>
    <t>Illinois (Nicor)</t>
  </si>
  <si>
    <t>Program Year</t>
  </si>
  <si>
    <t>Utility/Location</t>
  </si>
  <si>
    <t>http://ilsagfiles.org/SAG_files/Evaluation_Documents/ComEd/ComEd%20EPY6%20Evaluation%20Reports/ComEd_HER_PY6_Evaluation_Report_2015-01-14_Final.pdf</t>
  </si>
  <si>
    <t>???</t>
  </si>
  <si>
    <t>Various Waves</t>
  </si>
  <si>
    <t>Bimonthly</t>
  </si>
  <si>
    <t>No conclusion in this report.</t>
  </si>
  <si>
    <t>Average Annual savings decay</t>
  </si>
  <si>
    <t>Frequency of Reports when in program</t>
  </si>
  <si>
    <t>n/a</t>
  </si>
  <si>
    <t>Monthly &amp; quarterly</t>
  </si>
  <si>
    <t>Persistence             (= 100% - decay)</t>
  </si>
  <si>
    <t>Recommended 5-year persistence schedules</t>
  </si>
  <si>
    <t>1 Year After Program year</t>
  </si>
  <si>
    <t>2 Year After Program year</t>
  </si>
  <si>
    <t>3 Year After Program year</t>
  </si>
  <si>
    <t>4 Year After Program year</t>
  </si>
  <si>
    <t>IL TRM Version 5</t>
  </si>
  <si>
    <t>VEIC Persistence analysis</t>
  </si>
  <si>
    <t xml:space="preserve">Behavior Savings Persistence: Electric </t>
  </si>
  <si>
    <t>Behavior Savings Persistence: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</si>
</sst>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9" fontId="0" fillId="4" borderId="1" xfId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 applyAlignment="1">
      <alignment wrapText="1"/>
    </xf>
    <xf numFmtId="0" fontId="0" fillId="0" borderId="0" xfId="0" applyFill="1" applyAlignment="1">
      <alignment wrapText="1"/>
    </xf>
    <xf numFmtId="9" fontId="0" fillId="5" borderId="1" xfId="0" applyNumberFormat="1" applyFill="1" applyBorder="1"/>
    <xf numFmtId="9" fontId="0" fillId="5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9" fontId="0" fillId="0" borderId="0" xfId="0" applyNumberFormat="1" applyBorder="1"/>
    <xf numFmtId="9" fontId="0" fillId="0" borderId="1" xfId="0" applyNumberFormat="1" applyBorder="1" applyAlignment="1">
      <alignment horizontal="center" wrapText="1"/>
    </xf>
    <xf numFmtId="0" fontId="6" fillId="0" borderId="0" xfId="0" applyFont="1"/>
    <xf numFmtId="0" fontId="0" fillId="0" borderId="0" xfId="0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tabSelected="1" topLeftCell="B1" zoomScale="90" zoomScaleNormal="90" workbookViewId="0">
      <selection activeCell="D27" sqref="D27"/>
    </sheetView>
  </sheetViews>
  <sheetFormatPr defaultRowHeight="15" x14ac:dyDescent="0.25"/>
  <cols>
    <col min="3" max="3" width="17.7109375" customWidth="1"/>
    <col min="4" max="4" width="18.42578125" customWidth="1"/>
    <col min="5" max="10" width="17.7109375" customWidth="1"/>
    <col min="11" max="11" width="49.28515625" bestFit="1" customWidth="1"/>
  </cols>
  <sheetData>
    <row r="1" spans="2:11" ht="18.75" x14ac:dyDescent="0.3">
      <c r="B1" s="22" t="s">
        <v>49</v>
      </c>
    </row>
    <row r="2" spans="2:11" ht="18.75" x14ac:dyDescent="0.3">
      <c r="B2" s="22" t="s">
        <v>50</v>
      </c>
    </row>
    <row r="4" spans="2:11" ht="26.25" x14ac:dyDescent="0.4">
      <c r="C4" s="27" t="s">
        <v>11</v>
      </c>
      <c r="D4" s="28"/>
      <c r="E4" s="28"/>
      <c r="F4" s="28"/>
      <c r="G4" s="28"/>
      <c r="H4" s="28"/>
      <c r="I4" s="28"/>
      <c r="J4" s="29"/>
    </row>
    <row r="5" spans="2:11" ht="60" x14ac:dyDescent="0.25">
      <c r="C5" s="2" t="s">
        <v>33</v>
      </c>
      <c r="D5" s="2" t="s">
        <v>40</v>
      </c>
      <c r="E5" s="2" t="s">
        <v>29</v>
      </c>
      <c r="F5" s="2" t="s">
        <v>0</v>
      </c>
      <c r="G5" s="2" t="s">
        <v>39</v>
      </c>
      <c r="H5" s="2" t="s">
        <v>43</v>
      </c>
      <c r="I5" s="2" t="s">
        <v>9</v>
      </c>
      <c r="J5" s="2" t="s">
        <v>18</v>
      </c>
      <c r="K5" s="2" t="s">
        <v>1</v>
      </c>
    </row>
    <row r="6" spans="2:11" x14ac:dyDescent="0.25">
      <c r="C6" s="1" t="s">
        <v>4</v>
      </c>
      <c r="D6" s="1" t="s">
        <v>42</v>
      </c>
      <c r="E6" s="3" t="s">
        <v>3</v>
      </c>
      <c r="F6" s="3">
        <v>26</v>
      </c>
      <c r="G6" s="5">
        <v>0.21</v>
      </c>
      <c r="H6" s="4">
        <f>1-G6</f>
        <v>0.79</v>
      </c>
      <c r="I6" s="1" t="s">
        <v>10</v>
      </c>
      <c r="J6" s="8" t="s">
        <v>19</v>
      </c>
      <c r="K6" s="1" t="s">
        <v>12</v>
      </c>
    </row>
    <row r="7" spans="2:11" x14ac:dyDescent="0.25">
      <c r="C7" s="1" t="s">
        <v>5</v>
      </c>
      <c r="D7" s="1" t="s">
        <v>42</v>
      </c>
      <c r="E7" s="3">
        <v>24</v>
      </c>
      <c r="F7" s="3">
        <v>29</v>
      </c>
      <c r="G7" s="5">
        <v>0.18</v>
      </c>
      <c r="H7" s="4">
        <f t="shared" ref="H7:H11" si="0">1-G7</f>
        <v>0.82000000000000006</v>
      </c>
      <c r="I7" s="1" t="s">
        <v>10</v>
      </c>
      <c r="J7" s="8" t="s">
        <v>19</v>
      </c>
      <c r="K7" s="1" t="s">
        <v>13</v>
      </c>
    </row>
    <row r="8" spans="2:11" x14ac:dyDescent="0.25">
      <c r="C8" s="1" t="s">
        <v>5</v>
      </c>
      <c r="D8" s="1" t="s">
        <v>42</v>
      </c>
      <c r="E8" s="3" t="s">
        <v>2</v>
      </c>
      <c r="F8" s="3">
        <v>34</v>
      </c>
      <c r="G8" s="11">
        <v>0.15</v>
      </c>
      <c r="H8" s="4">
        <f t="shared" si="0"/>
        <v>0.85</v>
      </c>
      <c r="I8" s="1" t="s">
        <v>10</v>
      </c>
      <c r="J8" s="8" t="s">
        <v>19</v>
      </c>
      <c r="K8" s="1" t="s">
        <v>14</v>
      </c>
    </row>
    <row r="9" spans="2:11" x14ac:dyDescent="0.25">
      <c r="C9" s="1" t="s">
        <v>7</v>
      </c>
      <c r="D9" s="1" t="s">
        <v>42</v>
      </c>
      <c r="E9" s="3">
        <v>27</v>
      </c>
      <c r="F9" s="3">
        <v>12</v>
      </c>
      <c r="G9" s="11">
        <v>0.32</v>
      </c>
      <c r="H9" s="4">
        <f t="shared" si="0"/>
        <v>0.67999999999999994</v>
      </c>
      <c r="I9" s="1" t="s">
        <v>10</v>
      </c>
      <c r="J9" s="8" t="s">
        <v>19</v>
      </c>
      <c r="K9" s="1" t="s">
        <v>16</v>
      </c>
    </row>
    <row r="10" spans="2:11" x14ac:dyDescent="0.25">
      <c r="C10" s="1" t="s">
        <v>8</v>
      </c>
      <c r="D10" s="1" t="s">
        <v>42</v>
      </c>
      <c r="E10" s="3">
        <v>24</v>
      </c>
      <c r="F10" s="3">
        <v>36</v>
      </c>
      <c r="G10" s="11">
        <v>0.11</v>
      </c>
      <c r="H10" s="4">
        <f t="shared" si="0"/>
        <v>0.89</v>
      </c>
      <c r="I10" s="1" t="s">
        <v>10</v>
      </c>
      <c r="J10" s="8" t="s">
        <v>19</v>
      </c>
      <c r="K10" s="1" t="s">
        <v>17</v>
      </c>
    </row>
    <row r="11" spans="2:11" x14ac:dyDescent="0.25">
      <c r="C11" s="1" t="s">
        <v>21</v>
      </c>
      <c r="D11" s="1" t="s">
        <v>42</v>
      </c>
      <c r="E11" s="18">
        <v>26</v>
      </c>
      <c r="F11" s="18">
        <v>15</v>
      </c>
      <c r="G11" s="11">
        <v>0.33</v>
      </c>
      <c r="H11" s="4">
        <f t="shared" si="0"/>
        <v>0.66999999999999993</v>
      </c>
      <c r="I11" s="1" t="s">
        <v>24</v>
      </c>
      <c r="J11" s="8" t="s">
        <v>19</v>
      </c>
      <c r="K11" s="7" t="s">
        <v>22</v>
      </c>
    </row>
    <row r="12" spans="2:11" ht="6" customHeight="1" x14ac:dyDescent="0.25">
      <c r="C12" s="1"/>
      <c r="D12" s="1"/>
      <c r="E12" s="18"/>
      <c r="F12" s="18"/>
      <c r="G12" s="11"/>
      <c r="H12" s="5"/>
      <c r="I12" s="1"/>
      <c r="J12" s="8"/>
      <c r="K12" s="7"/>
    </row>
    <row r="13" spans="2:11" x14ac:dyDescent="0.25">
      <c r="C13" s="1" t="s">
        <v>30</v>
      </c>
      <c r="D13" s="1" t="s">
        <v>37</v>
      </c>
      <c r="E13" s="18" t="s">
        <v>36</v>
      </c>
      <c r="F13" s="18" t="s">
        <v>36</v>
      </c>
      <c r="G13" s="6" t="s">
        <v>41</v>
      </c>
      <c r="H13" s="6" t="s">
        <v>35</v>
      </c>
      <c r="I13" s="1" t="s">
        <v>34</v>
      </c>
      <c r="J13" s="8" t="s">
        <v>19</v>
      </c>
      <c r="K13" s="1" t="s">
        <v>38</v>
      </c>
    </row>
    <row r="14" spans="2:11" x14ac:dyDescent="0.25">
      <c r="B14" s="15"/>
      <c r="C14" s="1" t="s">
        <v>6</v>
      </c>
      <c r="D14" s="1" t="s">
        <v>42</v>
      </c>
      <c r="E14" s="3">
        <v>6</v>
      </c>
      <c r="F14" s="3">
        <v>6</v>
      </c>
      <c r="G14" s="6">
        <v>83</v>
      </c>
      <c r="H14" s="10">
        <f>1-0.83</f>
        <v>0.17000000000000004</v>
      </c>
      <c r="I14" s="1" t="s">
        <v>10</v>
      </c>
      <c r="J14" s="8" t="s">
        <v>19</v>
      </c>
      <c r="K14" s="1" t="s">
        <v>15</v>
      </c>
    </row>
    <row r="15" spans="2:11" x14ac:dyDescent="0.25">
      <c r="C15" s="12"/>
      <c r="D15" s="12"/>
      <c r="E15" s="19"/>
      <c r="F15" s="19"/>
      <c r="G15" s="16"/>
      <c r="H15" s="17"/>
      <c r="I15" s="12"/>
      <c r="J15" s="12"/>
      <c r="K15" s="16"/>
    </row>
    <row r="16" spans="2:11" x14ac:dyDescent="0.25">
      <c r="C16" s="1" t="s">
        <v>21</v>
      </c>
      <c r="D16" s="1" t="s">
        <v>42</v>
      </c>
      <c r="E16" s="18">
        <v>15</v>
      </c>
      <c r="F16" s="18">
        <v>17</v>
      </c>
      <c r="G16" s="11">
        <v>0.64</v>
      </c>
      <c r="H16" s="4">
        <f t="shared" ref="H16:H17" si="1">1-G16</f>
        <v>0.36</v>
      </c>
      <c r="I16" t="s">
        <v>24</v>
      </c>
      <c r="J16" s="9" t="s">
        <v>20</v>
      </c>
      <c r="K16" s="7" t="s">
        <v>23</v>
      </c>
    </row>
    <row r="17" spans="3:11" x14ac:dyDescent="0.25">
      <c r="C17" s="1" t="s">
        <v>31</v>
      </c>
      <c r="D17" s="1" t="s">
        <v>37</v>
      </c>
      <c r="E17" s="18">
        <v>12</v>
      </c>
      <c r="F17" s="18">
        <v>6</v>
      </c>
      <c r="G17" s="11">
        <v>0.5</v>
      </c>
      <c r="H17" s="4">
        <f t="shared" si="1"/>
        <v>0.5</v>
      </c>
      <c r="I17" s="1" t="s">
        <v>26</v>
      </c>
      <c r="J17" s="9" t="s">
        <v>20</v>
      </c>
      <c r="K17" s="1" t="s">
        <v>27</v>
      </c>
    </row>
    <row r="19" spans="3:11" ht="30" x14ac:dyDescent="0.25">
      <c r="D19" s="13" t="s">
        <v>25</v>
      </c>
      <c r="E19" s="14" t="s">
        <v>28</v>
      </c>
    </row>
    <row r="20" spans="3:11" x14ac:dyDescent="0.25">
      <c r="C20" s="8" t="s">
        <v>19</v>
      </c>
      <c r="D20" s="7">
        <f>AVERAGE(H6:H11)</f>
        <v>0.78333333333333321</v>
      </c>
      <c r="E20" s="7">
        <f>1-D20</f>
        <v>0.21666666666666679</v>
      </c>
    </row>
    <row r="21" spans="3:11" x14ac:dyDescent="0.25">
      <c r="C21" s="9" t="s">
        <v>20</v>
      </c>
      <c r="D21" s="7">
        <f>AVERAGE(H16:H17)</f>
        <v>0.43</v>
      </c>
      <c r="E21" s="7">
        <f>1-D21</f>
        <v>0.57000000000000006</v>
      </c>
    </row>
    <row r="22" spans="3:11" ht="15.75" thickBot="1" x14ac:dyDescent="0.3">
      <c r="C22" s="23"/>
      <c r="D22" s="20"/>
      <c r="E22" s="20"/>
    </row>
    <row r="23" spans="3:11" ht="15.75" thickBot="1" x14ac:dyDescent="0.3">
      <c r="C23" s="23"/>
      <c r="D23" s="20"/>
      <c r="E23" s="20"/>
      <c r="G23" s="30" t="s">
        <v>44</v>
      </c>
      <c r="H23" s="31"/>
      <c r="I23" s="32"/>
    </row>
    <row r="25" spans="3:11" x14ac:dyDescent="0.25">
      <c r="F25" s="33" t="s">
        <v>51</v>
      </c>
      <c r="G25" s="34"/>
      <c r="H25" s="34"/>
      <c r="I25" s="34"/>
      <c r="J25" s="35"/>
    </row>
    <row r="26" spans="3:11" ht="30" x14ac:dyDescent="0.25">
      <c r="F26" s="2" t="s">
        <v>32</v>
      </c>
      <c r="G26" s="2" t="s">
        <v>45</v>
      </c>
      <c r="H26" s="2" t="s">
        <v>46</v>
      </c>
      <c r="I26" s="2" t="s">
        <v>47</v>
      </c>
      <c r="J26" s="2" t="s">
        <v>48</v>
      </c>
    </row>
    <row r="27" spans="3:11" x14ac:dyDescent="0.25">
      <c r="F27" s="21">
        <v>1</v>
      </c>
      <c r="G27" s="21">
        <f>F27*$D$20</f>
        <v>0.78333333333333321</v>
      </c>
      <c r="H27" s="21">
        <f>G27*$D$20</f>
        <v>0.61361111111111089</v>
      </c>
      <c r="I27" s="21">
        <f t="shared" ref="I27:J27" si="2">H27*$D$20</f>
        <v>0.4806620370370368</v>
      </c>
      <c r="J27" s="21">
        <f t="shared" si="2"/>
        <v>0.37651859567901208</v>
      </c>
    </row>
    <row r="29" spans="3:11" x14ac:dyDescent="0.25">
      <c r="F29" s="24" t="s">
        <v>52</v>
      </c>
      <c r="G29" s="25"/>
      <c r="H29" s="25"/>
      <c r="I29" s="25"/>
      <c r="J29" s="26"/>
    </row>
    <row r="30" spans="3:11" ht="30" x14ac:dyDescent="0.25">
      <c r="F30" s="2" t="s">
        <v>32</v>
      </c>
      <c r="G30" s="2" t="s">
        <v>45</v>
      </c>
      <c r="H30" s="2" t="s">
        <v>46</v>
      </c>
      <c r="I30" s="2" t="s">
        <v>47</v>
      </c>
      <c r="J30" s="2" t="s">
        <v>48</v>
      </c>
    </row>
    <row r="31" spans="3:11" x14ac:dyDescent="0.25">
      <c r="F31" s="21">
        <v>1</v>
      </c>
      <c r="G31" s="21">
        <f>F31*$D$21</f>
        <v>0.43</v>
      </c>
      <c r="H31" s="21">
        <f t="shared" ref="H31:J31" si="3">G31*$D$21</f>
        <v>0.18489999999999998</v>
      </c>
      <c r="I31" s="21">
        <f t="shared" si="3"/>
        <v>7.9506999999999994E-2</v>
      </c>
      <c r="J31" s="21">
        <f t="shared" si="3"/>
        <v>3.4188009999999998E-2</v>
      </c>
    </row>
  </sheetData>
  <mergeCells count="4">
    <mergeCell ref="F29:J29"/>
    <mergeCell ref="C4:J4"/>
    <mergeCell ref="G23:I23"/>
    <mergeCell ref="F25:J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2" sqref="H32"/>
    </sheetView>
  </sheetViews>
  <sheetFormatPr defaultRowHeight="15" x14ac:dyDescent="0.25"/>
  <cols>
    <col min="8" max="8" width="25.5703125" customWidth="1"/>
    <col min="9" max="9" width="22.5703125" customWidth="1"/>
    <col min="10" max="10" width="24.28515625" customWidth="1"/>
    <col min="11" max="11" width="19.5703125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FA9A54-0473-4E1E-9B95-FF08E2C4AFCD}"/>
</file>

<file path=customXml/itemProps2.xml><?xml version="1.0" encoding="utf-8"?>
<ds:datastoreItem xmlns:ds="http://schemas.openxmlformats.org/officeDocument/2006/customXml" ds:itemID="{14D4182F-FCC9-4AE4-AC09-FC34C57AA01C}"/>
</file>

<file path=customXml/itemProps3.xml><?xml version="1.0" encoding="utf-8"?>
<ds:datastoreItem xmlns:ds="http://schemas.openxmlformats.org/officeDocument/2006/customXml" ds:itemID="{B60CF93E-73E7-4A15-A7F7-D19D54112F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Research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Plotzker</dc:creator>
  <cp:lastModifiedBy>Cheryl Jenkins</cp:lastModifiedBy>
  <dcterms:created xsi:type="dcterms:W3CDTF">2015-12-16T16:38:41Z</dcterms:created>
  <dcterms:modified xsi:type="dcterms:W3CDTF">2015-12-18T20:34:16Z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