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8460" windowHeight="2460"/>
  </bookViews>
  <sheets>
    <sheet name="Commercial CFLs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H3" i="4" l="1"/>
  <c r="I3" i="4"/>
  <c r="J3" i="4"/>
  <c r="K3" i="4"/>
  <c r="L3" i="4"/>
  <c r="H4" i="4"/>
</calcChain>
</file>

<file path=xl/sharedStrings.xml><?xml version="1.0" encoding="utf-8"?>
<sst xmlns="http://schemas.openxmlformats.org/spreadsheetml/2006/main" count="36" uniqueCount="25">
  <si>
    <t>TRM Recommendation</t>
  </si>
  <si>
    <t>EPY5</t>
  </si>
  <si>
    <t>n/a</t>
  </si>
  <si>
    <t>EPY4</t>
  </si>
  <si>
    <t>ISR</t>
  </si>
  <si>
    <t>Bulbs</t>
  </si>
  <si>
    <t>Linear FL</t>
  </si>
  <si>
    <t>LEDs/HID</t>
  </si>
  <si>
    <t>CFLs</t>
  </si>
  <si>
    <t>Evaluation Program Year</t>
  </si>
  <si>
    <t>% never installed</t>
  </si>
  <si>
    <t>% future installs installed in year 3</t>
  </si>
  <si>
    <t>% future installs installed in year 2</t>
  </si>
  <si>
    <t>Ameren</t>
  </si>
  <si>
    <t>ComEd</t>
  </si>
  <si>
    <t>Final</t>
  </si>
  <si>
    <t>3rd year</t>
  </si>
  <si>
    <t>2nd year</t>
  </si>
  <si>
    <t>Weighted average 1st year ISR</t>
  </si>
  <si>
    <t>3 year bulb sales</t>
  </si>
  <si>
    <t>Bulb Sales</t>
  </si>
  <si>
    <t>1st year ISR</t>
  </si>
  <si>
    <t>PY5</t>
  </si>
  <si>
    <t>PY4</t>
  </si>
  <si>
    <t>PY3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</si>
</sst>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29784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rgb="FFA29784"/>
      </bottom>
      <diagonal/>
    </border>
    <border>
      <left/>
      <right style="medium">
        <color rgb="FFA29784"/>
      </right>
      <top/>
      <bottom style="medium">
        <color rgb="FFA29784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9" fontId="2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wrapText="1"/>
    </xf>
    <xf numFmtId="9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9" fontId="5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0" xfId="2" applyNumberFormat="1" applyFont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8" fillId="3" borderId="13" xfId="2" applyNumberFormat="1" applyFont="1" applyFill="1" applyBorder="1" applyAlignment="1">
      <alignment horizontal="center" vertical="center"/>
    </xf>
    <xf numFmtId="164" fontId="8" fillId="3" borderId="14" xfId="2" applyNumberFormat="1" applyFont="1" applyFill="1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165" fontId="0" fillId="0" borderId="16" xfId="1" applyNumberFormat="1" applyFont="1" applyBorder="1" applyAlignment="1">
      <alignment horizontal="center" vertical="center"/>
    </xf>
    <xf numFmtId="165" fontId="8" fillId="0" borderId="17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J13" sqref="J13"/>
    </sheetView>
  </sheetViews>
  <sheetFormatPr defaultRowHeight="15" x14ac:dyDescent="0.25"/>
  <cols>
    <col min="3" max="6" width="12" customWidth="1"/>
    <col min="7" max="7" width="10.5703125" customWidth="1"/>
    <col min="8" max="8" width="16.85546875" customWidth="1"/>
    <col min="9" max="9" width="11.7109375" customWidth="1"/>
  </cols>
  <sheetData>
    <row r="1" spans="1:12" s="18" customFormat="1" ht="15.75" thickBot="1" x14ac:dyDescent="0.3">
      <c r="B1" s="47" t="s">
        <v>24</v>
      </c>
      <c r="C1" s="46"/>
      <c r="D1" s="47" t="s">
        <v>23</v>
      </c>
      <c r="E1" s="48"/>
      <c r="F1" s="47" t="s">
        <v>22</v>
      </c>
      <c r="G1" s="46"/>
    </row>
    <row r="2" spans="1:12" s="18" customFormat="1" ht="45.75" thickBot="1" x14ac:dyDescent="0.3">
      <c r="B2" s="43" t="s">
        <v>21</v>
      </c>
      <c r="C2" s="40" t="s">
        <v>20</v>
      </c>
      <c r="D2" s="43" t="s">
        <v>21</v>
      </c>
      <c r="E2" s="45" t="s">
        <v>20</v>
      </c>
      <c r="F2" s="43" t="s">
        <v>21</v>
      </c>
      <c r="G2" s="40" t="s">
        <v>20</v>
      </c>
      <c r="H2" s="44" t="s">
        <v>19</v>
      </c>
      <c r="I2" s="43" t="s">
        <v>18</v>
      </c>
      <c r="J2" s="42" t="s">
        <v>17</v>
      </c>
      <c r="K2" s="41" t="s">
        <v>16</v>
      </c>
      <c r="L2" s="40" t="s">
        <v>15</v>
      </c>
    </row>
    <row r="3" spans="1:12" s="18" customFormat="1" x14ac:dyDescent="0.25">
      <c r="A3" s="39" t="s">
        <v>14</v>
      </c>
      <c r="B3" s="35"/>
      <c r="C3" s="38"/>
      <c r="D3" s="37">
        <v>0.73</v>
      </c>
      <c r="E3" s="36">
        <v>575252</v>
      </c>
      <c r="F3" s="35">
        <v>0.78</v>
      </c>
      <c r="G3" s="34">
        <v>597438</v>
      </c>
      <c r="H3" s="33">
        <f>C3+E3+G3</f>
        <v>1172690</v>
      </c>
      <c r="I3" s="32">
        <f>((B3*C3)+(D3*E3)+(F3*G3)+(B4*C4)+(D4*E4)+(F4*G4))/SUM(C3,E3,G3,C4,E4,G4)</f>
        <v>0.75547297239679712</v>
      </c>
      <c r="J3" s="31">
        <f>(1-$J$10-$I$3)*J8</f>
        <v>0.12124459490572956</v>
      </c>
      <c r="K3" s="31">
        <f>(1-$J$10-$I$3)*J9</f>
        <v>0.10328243269747332</v>
      </c>
      <c r="L3" s="30">
        <f>I3+J3+K3</f>
        <v>0.98</v>
      </c>
    </row>
    <row r="4" spans="1:12" s="18" customFormat="1" ht="15.75" thickBot="1" x14ac:dyDescent="0.3">
      <c r="A4" s="29" t="s">
        <v>13</v>
      </c>
      <c r="B4" s="27"/>
      <c r="C4" s="26"/>
      <c r="D4" s="27"/>
      <c r="E4" s="28"/>
      <c r="F4" s="27"/>
      <c r="G4" s="26"/>
      <c r="H4" s="25">
        <f>C4+E4+G4</f>
        <v>0</v>
      </c>
      <c r="I4" s="24"/>
      <c r="J4" s="23"/>
      <c r="K4" s="23"/>
      <c r="L4" s="22"/>
    </row>
    <row r="5" spans="1:12" s="18" customFormat="1" x14ac:dyDescent="0.25"/>
    <row r="6" spans="1:12" s="18" customFormat="1" x14ac:dyDescent="0.25"/>
    <row r="7" spans="1:12" s="18" customFormat="1" x14ac:dyDescent="0.25"/>
    <row r="8" spans="1:12" s="18" customFormat="1" x14ac:dyDescent="0.25">
      <c r="I8" s="19" t="s">
        <v>12</v>
      </c>
      <c r="J8" s="18">
        <v>0.54</v>
      </c>
    </row>
    <row r="9" spans="1:12" s="18" customFormat="1" x14ac:dyDescent="0.25">
      <c r="I9" s="19" t="s">
        <v>11</v>
      </c>
      <c r="J9" s="18">
        <v>0.46</v>
      </c>
      <c r="K9" s="21"/>
      <c r="L9" s="20"/>
    </row>
    <row r="10" spans="1:12" s="18" customFormat="1" x14ac:dyDescent="0.25">
      <c r="I10" s="19" t="s">
        <v>10</v>
      </c>
      <c r="J10" s="18">
        <v>0.02</v>
      </c>
    </row>
    <row r="12" spans="1:12" ht="22.5" customHeight="1" thickBot="1" x14ac:dyDescent="0.3">
      <c r="A12" s="17" t="s">
        <v>9</v>
      </c>
      <c r="B12" s="16" t="s">
        <v>8</v>
      </c>
      <c r="C12" s="14"/>
      <c r="D12" s="16" t="s">
        <v>7</v>
      </c>
      <c r="E12" s="14"/>
      <c r="F12" s="16" t="s">
        <v>6</v>
      </c>
      <c r="G12" s="15"/>
    </row>
    <row r="13" spans="1:12" ht="15.75" thickBot="1" x14ac:dyDescent="0.3">
      <c r="A13" s="14"/>
      <c r="B13" s="13" t="s">
        <v>5</v>
      </c>
      <c r="C13" s="13" t="s">
        <v>4</v>
      </c>
      <c r="D13" s="13" t="s">
        <v>5</v>
      </c>
      <c r="E13" s="13" t="s">
        <v>4</v>
      </c>
      <c r="F13" s="13" t="s">
        <v>5</v>
      </c>
      <c r="G13" s="12" t="s">
        <v>4</v>
      </c>
    </row>
    <row r="14" spans="1:12" ht="15.75" thickBot="1" x14ac:dyDescent="0.3">
      <c r="A14" s="9" t="s">
        <v>3</v>
      </c>
      <c r="B14" s="7">
        <v>575252</v>
      </c>
      <c r="C14" s="8">
        <v>0.73</v>
      </c>
      <c r="D14" s="11" t="s">
        <v>2</v>
      </c>
      <c r="E14" s="11" t="s">
        <v>2</v>
      </c>
      <c r="F14" s="11" t="s">
        <v>2</v>
      </c>
      <c r="G14" s="10" t="s">
        <v>2</v>
      </c>
    </row>
    <row r="15" spans="1:12" ht="15.75" thickBot="1" x14ac:dyDescent="0.3">
      <c r="A15" s="9" t="s">
        <v>1</v>
      </c>
      <c r="B15" s="7">
        <v>597438</v>
      </c>
      <c r="C15" s="8">
        <v>0.78</v>
      </c>
      <c r="D15" s="7">
        <v>214754</v>
      </c>
      <c r="E15" s="8">
        <v>0.91</v>
      </c>
      <c r="F15" s="7">
        <v>503627</v>
      </c>
      <c r="G15" s="6">
        <v>0.96</v>
      </c>
    </row>
    <row r="16" spans="1:12" ht="39" thickBot="1" x14ac:dyDescent="0.3">
      <c r="A16" s="5" t="s">
        <v>0</v>
      </c>
      <c r="B16" s="2"/>
      <c r="C16" s="3">
        <v>0.75</v>
      </c>
      <c r="D16" s="4"/>
      <c r="E16" s="3">
        <v>0.91</v>
      </c>
      <c r="F16" s="2"/>
      <c r="G16" s="1">
        <v>0.96</v>
      </c>
    </row>
  </sheetData>
  <mergeCells count="11">
    <mergeCell ref="B1:C1"/>
    <mergeCell ref="D1:E1"/>
    <mergeCell ref="F1:G1"/>
    <mergeCell ref="I3:I4"/>
    <mergeCell ref="J3:J4"/>
    <mergeCell ref="K3:K4"/>
    <mergeCell ref="L3:L4"/>
    <mergeCell ref="A12:A13"/>
    <mergeCell ref="B12:C12"/>
    <mergeCell ref="D12:E12"/>
    <mergeCell ref="F12:G1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09CA93-45F5-4E9E-9FA1-21897A04FCB2}"/>
</file>

<file path=customXml/itemProps2.xml><?xml version="1.0" encoding="utf-8"?>
<ds:datastoreItem xmlns:ds="http://schemas.openxmlformats.org/officeDocument/2006/customXml" ds:itemID="{F78E2E99-1C8F-48DF-BD90-F16C01AC79B6}"/>
</file>

<file path=customXml/itemProps3.xml><?xml version="1.0" encoding="utf-8"?>
<ds:datastoreItem xmlns:ds="http://schemas.openxmlformats.org/officeDocument/2006/customXml" ds:itemID="{96E80ECC-E84A-4624-8A79-64E9BC8CAF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Commercial CFLs</vt:lpstr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2013-12-05T09:54:24Z</dcterms:created>
  <dcterms:modified xsi:type="dcterms:W3CDTF">2013-12-05T10:14:23Z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