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4620" windowHeight="24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0" i="1" l="1"/>
  <c r="G9" i="1"/>
  <c r="G8" i="1"/>
  <c r="G6" i="1"/>
  <c r="E20" i="1" l="1"/>
  <c r="D20" i="1"/>
  <c r="E19" i="1"/>
  <c r="D19" i="1"/>
  <c r="E18" i="1"/>
  <c r="D18" i="1"/>
  <c r="E11" i="1"/>
  <c r="F11" i="1" s="1"/>
  <c r="E7" i="1"/>
  <c r="F7" i="1" s="1"/>
  <c r="E5" i="1"/>
  <c r="E6" i="1" l="1"/>
  <c r="F6" i="1" s="1"/>
  <c r="E8" i="1"/>
  <c r="F8" i="1" s="1"/>
  <c r="E9" i="1"/>
  <c r="F9" i="1" s="1"/>
  <c r="E10" i="1" l="1"/>
  <c r="F10" i="1" s="1"/>
</calcChain>
</file>

<file path=xl/sharedStrings.xml><?xml version="1.0" encoding="utf-8"?>
<sst xmlns="http://schemas.openxmlformats.org/spreadsheetml/2006/main" count="26" uniqueCount="15">
  <si>
    <t>AFUE</t>
  </si>
  <si>
    <t>Incremental Cost</t>
  </si>
  <si>
    <t>(June 2012 – May 2013)</t>
  </si>
  <si>
    <t>(June 2013 on)</t>
  </si>
  <si>
    <t>Incremental Install Cost</t>
  </si>
  <si>
    <t>Measure Type</t>
  </si>
  <si>
    <t>Incr. Cost</t>
  </si>
  <si>
    <t>AFUE 85% (Energy Star Minimum)</t>
  </si>
  <si>
    <t>AFUE 90%</t>
  </si>
  <si>
    <t>AFUE 95%</t>
  </si>
  <si>
    <t>FURNACES</t>
  </si>
  <si>
    <t>Old Table</t>
  </si>
  <si>
    <t>New Table</t>
  </si>
  <si>
    <t>Cost from EERE Techcnical Document study</t>
  </si>
  <si>
    <t>BOILERS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</si>
</sst>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6" fontId="1" fillId="0" borderId="6" xfId="0" applyNumberFormat="1" applyFont="1" applyBorder="1" applyAlignment="1">
      <alignment horizontal="center" vertical="center" wrapText="1"/>
    </xf>
    <xf numFmtId="6" fontId="1" fillId="0" borderId="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6" fontId="1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6" fontId="1" fillId="0" borderId="1" xfId="0" applyNumberFormat="1" applyFont="1" applyBorder="1" applyAlignment="1">
      <alignment horizontal="center" vertical="center" wrapText="1"/>
    </xf>
    <xf numFmtId="6" fontId="1" fillId="0" borderId="4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B13" workbookViewId="0">
      <selection activeCell="E25" sqref="E25"/>
    </sheetView>
  </sheetViews>
  <sheetFormatPr defaultRowHeight="15" x14ac:dyDescent="0.25"/>
  <cols>
    <col min="2" max="2" width="12" customWidth="1"/>
    <col min="3" max="3" width="11.85546875" customWidth="1"/>
    <col min="5" max="5" width="11.42578125" customWidth="1"/>
    <col min="6" max="6" width="11.7109375" customWidth="1"/>
    <col min="7" max="7" width="9.85546875" bestFit="1" customWidth="1"/>
  </cols>
  <sheetData>
    <row r="1" spans="1:9" x14ac:dyDescent="0.25">
      <c r="A1" t="s">
        <v>10</v>
      </c>
    </row>
    <row r="2" spans="1:9" ht="15.75" thickBot="1" x14ac:dyDescent="0.3">
      <c r="B2" t="s">
        <v>11</v>
      </c>
      <c r="E2" t="s">
        <v>12</v>
      </c>
    </row>
    <row r="3" spans="1:9" ht="25.5" x14ac:dyDescent="0.25">
      <c r="A3" s="14" t="s">
        <v>0</v>
      </c>
      <c r="B3" s="2" t="s">
        <v>1</v>
      </c>
      <c r="C3" s="2" t="s">
        <v>1</v>
      </c>
      <c r="E3" s="1" t="s">
        <v>4</v>
      </c>
      <c r="F3" s="2" t="s">
        <v>4</v>
      </c>
      <c r="H3" t="s">
        <v>13</v>
      </c>
    </row>
    <row r="4" spans="1:9" ht="26.25" thickBot="1" x14ac:dyDescent="0.3">
      <c r="A4" s="15"/>
      <c r="B4" s="3" t="s">
        <v>2</v>
      </c>
      <c r="C4" s="3" t="s">
        <v>3</v>
      </c>
      <c r="E4" s="10" t="s">
        <v>2</v>
      </c>
      <c r="F4" s="3" t="s">
        <v>3</v>
      </c>
      <c r="H4">
        <v>0.8</v>
      </c>
      <c r="I4" s="6">
        <v>2011</v>
      </c>
    </row>
    <row r="5" spans="1:9" ht="15.75" thickBot="1" x14ac:dyDescent="0.3">
      <c r="A5" s="4">
        <v>0.9</v>
      </c>
      <c r="B5" s="5">
        <v>304</v>
      </c>
      <c r="C5" s="5">
        <v>0</v>
      </c>
      <c r="E5" s="9">
        <f>I5-I4</f>
        <v>630</v>
      </c>
      <c r="F5" s="5">
        <v>0</v>
      </c>
      <c r="H5">
        <v>0.9</v>
      </c>
      <c r="I5" s="6">
        <v>2641</v>
      </c>
    </row>
    <row r="6" spans="1:9" ht="15.75" thickBot="1" x14ac:dyDescent="0.3">
      <c r="A6" s="4">
        <v>0.91</v>
      </c>
      <c r="B6" s="5">
        <v>394</v>
      </c>
      <c r="C6" s="5">
        <v>90</v>
      </c>
      <c r="E6" s="9">
        <f>(E7-E5)/2+E5</f>
        <v>716</v>
      </c>
      <c r="F6" s="5">
        <f>E6-$E$5</f>
        <v>86</v>
      </c>
      <c r="G6">
        <f>(I5+I7)/2</f>
        <v>2727</v>
      </c>
    </row>
    <row r="7" spans="1:9" ht="15.75" thickBot="1" x14ac:dyDescent="0.3">
      <c r="A7" s="4">
        <v>0.92</v>
      </c>
      <c r="B7" s="5">
        <v>477</v>
      </c>
      <c r="C7" s="5">
        <v>173</v>
      </c>
      <c r="E7" s="9">
        <f>I7-I4</f>
        <v>802</v>
      </c>
      <c r="F7" s="5">
        <f t="shared" ref="F7:F11" si="0">E7-$E$5</f>
        <v>172</v>
      </c>
      <c r="H7">
        <v>0.92</v>
      </c>
      <c r="I7" s="6">
        <v>2813</v>
      </c>
    </row>
    <row r="8" spans="1:9" ht="15.75" thickBot="1" x14ac:dyDescent="0.3">
      <c r="A8" s="4">
        <v>0.93</v>
      </c>
      <c r="B8" s="5">
        <v>567</v>
      </c>
      <c r="C8" s="5">
        <v>263</v>
      </c>
      <c r="E8" s="9">
        <f>($E$11-$E$7)/4+E7</f>
        <v>1038.25</v>
      </c>
      <c r="F8" s="5">
        <f t="shared" si="0"/>
        <v>408.25</v>
      </c>
      <c r="G8" s="16">
        <f>(($I$11-$I$7)/4)+I7</f>
        <v>3049.25</v>
      </c>
    </row>
    <row r="9" spans="1:9" ht="15.75" thickBot="1" x14ac:dyDescent="0.3">
      <c r="A9" s="4">
        <v>0.94</v>
      </c>
      <c r="B9" s="5">
        <v>657</v>
      </c>
      <c r="C9" s="5">
        <v>353</v>
      </c>
      <c r="E9" s="9">
        <f t="shared" ref="E9:E10" si="1">($E$11-$E$7)/4+E8</f>
        <v>1274.5</v>
      </c>
      <c r="F9" s="5">
        <f t="shared" si="0"/>
        <v>644.5</v>
      </c>
      <c r="G9" s="16">
        <f>(($I$11-$I$7)/4)+G8</f>
        <v>3285.5</v>
      </c>
    </row>
    <row r="10" spans="1:9" ht="15.75" thickBot="1" x14ac:dyDescent="0.3">
      <c r="A10" s="4">
        <v>0.95</v>
      </c>
      <c r="B10" s="5">
        <v>754</v>
      </c>
      <c r="C10" s="5">
        <v>450</v>
      </c>
      <c r="E10" s="9">
        <f t="shared" si="1"/>
        <v>1510.75</v>
      </c>
      <c r="F10" s="5">
        <f t="shared" si="0"/>
        <v>880.75</v>
      </c>
      <c r="G10" s="16">
        <f>(($I$11-$I$7)/4)+G9</f>
        <v>3521.75</v>
      </c>
    </row>
    <row r="11" spans="1:9" ht="15.75" thickBot="1" x14ac:dyDescent="0.3">
      <c r="A11" s="4">
        <v>0.96</v>
      </c>
      <c r="B11" s="5">
        <v>851</v>
      </c>
      <c r="C11" s="5">
        <v>547</v>
      </c>
      <c r="E11" s="9">
        <f>I11-I4</f>
        <v>1747</v>
      </c>
      <c r="F11" s="5">
        <f t="shared" si="0"/>
        <v>1117</v>
      </c>
      <c r="H11">
        <v>0.96</v>
      </c>
      <c r="I11" s="6">
        <v>3758</v>
      </c>
    </row>
    <row r="14" spans="1:9" x14ac:dyDescent="0.25">
      <c r="A14" t="s">
        <v>14</v>
      </c>
    </row>
    <row r="15" spans="1:9" ht="15.75" thickBot="1" x14ac:dyDescent="0.3">
      <c r="D15" t="s">
        <v>12</v>
      </c>
    </row>
    <row r="16" spans="1:9" ht="39" thickBot="1" x14ac:dyDescent="0.3">
      <c r="A16" t="s">
        <v>11</v>
      </c>
      <c r="D16" s="1" t="s">
        <v>4</v>
      </c>
      <c r="E16" s="2" t="s">
        <v>4</v>
      </c>
      <c r="G16" t="s">
        <v>13</v>
      </c>
    </row>
    <row r="17" spans="1:8" ht="51.75" thickBot="1" x14ac:dyDescent="0.3">
      <c r="A17" s="7" t="s">
        <v>5</v>
      </c>
      <c r="B17" s="8" t="s">
        <v>6</v>
      </c>
      <c r="D17" s="10" t="s">
        <v>2</v>
      </c>
      <c r="E17" s="3" t="s">
        <v>3</v>
      </c>
      <c r="G17">
        <v>0.8</v>
      </c>
      <c r="H17" s="6">
        <v>3334</v>
      </c>
    </row>
    <row r="18" spans="1:8" ht="51.75" thickBot="1" x14ac:dyDescent="0.3">
      <c r="A18" s="11" t="s">
        <v>7</v>
      </c>
      <c r="B18" s="5">
        <v>216</v>
      </c>
      <c r="D18" s="12">
        <f>H22-H17</f>
        <v>934</v>
      </c>
      <c r="E18" s="13">
        <f>H22-H19</f>
        <v>725</v>
      </c>
      <c r="G18">
        <v>0.81</v>
      </c>
      <c r="H18" s="6">
        <v>3401</v>
      </c>
    </row>
    <row r="19" spans="1:8" ht="15.75" thickBot="1" x14ac:dyDescent="0.3">
      <c r="A19" s="11" t="s">
        <v>8</v>
      </c>
      <c r="B19" s="5">
        <v>422</v>
      </c>
      <c r="D19" s="9">
        <f>H24-H17</f>
        <v>1481</v>
      </c>
      <c r="E19" s="5">
        <f>H24-H19</f>
        <v>1272</v>
      </c>
      <c r="G19">
        <v>0.82</v>
      </c>
      <c r="H19" s="6">
        <v>3543</v>
      </c>
    </row>
    <row r="20" spans="1:8" ht="15.75" thickBot="1" x14ac:dyDescent="0.3">
      <c r="A20" s="11" t="s">
        <v>9</v>
      </c>
      <c r="B20" s="5">
        <v>628</v>
      </c>
      <c r="D20" s="9">
        <f>AVERAGE(H24:H25)-H17</f>
        <v>1993.5</v>
      </c>
      <c r="E20" s="5">
        <f>AVERAGE(H24:H25)-H19</f>
        <v>1784.5</v>
      </c>
      <c r="G20">
        <v>0.83</v>
      </c>
      <c r="H20" s="6">
        <v>3803</v>
      </c>
    </row>
    <row r="21" spans="1:8" x14ac:dyDescent="0.25">
      <c r="G21">
        <v>0.84</v>
      </c>
      <c r="H21" s="6">
        <v>3787</v>
      </c>
    </row>
    <row r="22" spans="1:8" x14ac:dyDescent="0.25">
      <c r="G22">
        <v>0.85</v>
      </c>
      <c r="H22" s="6">
        <v>4268</v>
      </c>
    </row>
    <row r="23" spans="1:8" x14ac:dyDescent="0.25">
      <c r="G23">
        <v>0.86</v>
      </c>
      <c r="H23" s="6">
        <v>5131</v>
      </c>
    </row>
    <row r="24" spans="1:8" x14ac:dyDescent="0.25">
      <c r="G24">
        <v>0.91</v>
      </c>
      <c r="H24" s="6">
        <v>4815</v>
      </c>
    </row>
    <row r="25" spans="1:8" x14ac:dyDescent="0.25">
      <c r="G25">
        <v>0.99</v>
      </c>
      <c r="H25" s="6">
        <v>5840</v>
      </c>
    </row>
  </sheetData>
  <mergeCells count="1">
    <mergeCell ref="A3:A4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2012-11-20T10:36:27Z</dcterms:created>
  <dcterms:modified xsi:type="dcterms:W3CDTF">2012-12-13T12:04:39Z</dcterms:modified>
</cp:coreProperties>
</file>