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740" windowHeight="76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7" i="1" l="1"/>
  <c r="C27" i="1"/>
  <c r="D27" i="1"/>
  <c r="E27" i="1"/>
  <c r="E6" i="1"/>
  <c r="D6" i="1"/>
  <c r="D8" i="1" l="1"/>
</calcChain>
</file>

<file path=xl/sharedStrings.xml><?xml version="1.0" encoding="utf-8"?>
<sst xmlns="http://schemas.openxmlformats.org/spreadsheetml/2006/main" count="16" uniqueCount="16">
  <si>
    <t>Temperature Adjusment Factor</t>
  </si>
  <si>
    <t xml:space="preserve">Temperature adjustment factor based on Blasnik, Michael, "Measurement and Verification of Residential Refrigerator Energy Use, Final Report, 2003-2004 Metering Study", July 29, 2004 (p. 47).  </t>
  </si>
  <si>
    <t>Factor</t>
  </si>
  <si>
    <t>%</t>
  </si>
  <si>
    <t>w/o A/C</t>
  </si>
  <si>
    <t>with A/C</t>
  </si>
  <si>
    <t>wtd avg</t>
  </si>
  <si>
    <t>Load Shape Adjustment Factor</t>
  </si>
  <si>
    <r>
      <t xml:space="preserve">Daily load shape adjustment factor also based on Blasnik, Michael, "Measurement and Verification of Residential Refrigerator Energy Use, Final Report, 2003-2004 Metering Study", July 29, 2004 (p. 48, using the average Existing Units Summer Profile for </t>
    </r>
    <r>
      <rPr>
        <b/>
        <u/>
        <sz val="10"/>
        <color indexed="60"/>
        <rFont val="Garamond"/>
        <family val="1"/>
      </rPr>
      <t>hours 13 through 17)</t>
    </r>
  </si>
  <si>
    <t>Hour</t>
  </si>
  <si>
    <t>Average of hours 13-17</t>
  </si>
  <si>
    <t xml:space="preserve">Existing unit </t>
  </si>
  <si>
    <t>New Unit</t>
  </si>
  <si>
    <t xml:space="preserve">Existing unit Summer </t>
  </si>
  <si>
    <t>load shape data (Ratio of hour's load to daily average load)</t>
  </si>
  <si>
    <t>Estimate of New Summer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</si>
</sst>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Garamond"/>
      <family val="1"/>
    </font>
    <font>
      <sz val="10"/>
      <name val="Garamond"/>
      <family val="1"/>
    </font>
    <font>
      <b/>
      <u/>
      <sz val="10"/>
      <color indexed="60"/>
      <name val="Garamond"/>
      <family val="1"/>
    </font>
    <font>
      <sz val="12"/>
      <name val="Garamond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1" xfId="0" applyBorder="1"/>
    <xf numFmtId="2" fontId="0" fillId="0" borderId="1" xfId="0" applyNumberFormat="1" applyBorder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/>
    <xf numFmtId="0" fontId="2" fillId="0" borderId="0" xfId="0" applyFont="1" applyFill="1" applyBorder="1" applyAlignment="1">
      <alignment horizontal="left" vertical="center" wrapText="1"/>
    </xf>
    <xf numFmtId="0" fontId="0" fillId="0" borderId="2" xfId="0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7"/>
  <sheetViews>
    <sheetView tabSelected="1" topLeftCell="A12" workbookViewId="0">
      <selection activeCell="F27" sqref="F27"/>
    </sheetView>
  </sheetViews>
  <sheetFormatPr defaultRowHeight="15" x14ac:dyDescent="0.25"/>
  <cols>
    <col min="3" max="3" width="12.42578125" customWidth="1"/>
    <col min="5" max="5" width="23.7109375" customWidth="1"/>
  </cols>
  <sheetData>
    <row r="2" spans="2:8" x14ac:dyDescent="0.25">
      <c r="B2" s="1" t="s">
        <v>0</v>
      </c>
    </row>
    <row r="3" spans="2:8" x14ac:dyDescent="0.25">
      <c r="B3" t="s">
        <v>1</v>
      </c>
    </row>
    <row r="5" spans="2:8" x14ac:dyDescent="0.25">
      <c r="C5" s="2"/>
      <c r="D5" s="2" t="s">
        <v>2</v>
      </c>
      <c r="E5" s="2" t="s">
        <v>3</v>
      </c>
    </row>
    <row r="6" spans="2:8" x14ac:dyDescent="0.25">
      <c r="C6" s="2" t="s">
        <v>4</v>
      </c>
      <c r="D6" s="2">
        <f>1+0.0265*(76.5+(0.4*(90-70))-71)</f>
        <v>1.35775</v>
      </c>
      <c r="E6" s="2">
        <f>1-E7</f>
        <v>0.33999999999999997</v>
      </c>
    </row>
    <row r="7" spans="2:8" x14ac:dyDescent="0.25">
      <c r="C7" s="2" t="s">
        <v>5</v>
      </c>
      <c r="D7" s="2">
        <v>1.1879999999999999</v>
      </c>
      <c r="E7" s="2">
        <v>0.66</v>
      </c>
    </row>
    <row r="8" spans="2:8" x14ac:dyDescent="0.25">
      <c r="C8" s="2" t="s">
        <v>6</v>
      </c>
      <c r="D8" s="3">
        <f>SUMPRODUCT(E6:E7,D6:D7)</f>
        <v>1.2457149999999999</v>
      </c>
      <c r="E8" s="2"/>
    </row>
    <row r="10" spans="2:8" x14ac:dyDescent="0.25">
      <c r="B10" s="1" t="s">
        <v>7</v>
      </c>
      <c r="C10" s="4"/>
    </row>
    <row r="11" spans="2:8" ht="47.25" customHeight="1" x14ac:dyDescent="0.25">
      <c r="B11" s="5"/>
      <c r="C11" s="6" t="s">
        <v>8</v>
      </c>
      <c r="D11" s="6"/>
      <c r="E11" s="6"/>
      <c r="F11" s="6"/>
      <c r="G11" s="6"/>
      <c r="H11" s="6"/>
    </row>
    <row r="12" spans="2:8" ht="47.25" customHeight="1" x14ac:dyDescent="0.25">
      <c r="B12" s="5"/>
      <c r="C12" s="11" t="s">
        <v>14</v>
      </c>
      <c r="D12" s="11"/>
      <c r="E12" s="11"/>
      <c r="F12" s="9"/>
      <c r="G12" s="9"/>
      <c r="H12" s="9"/>
    </row>
    <row r="13" spans="2:8" x14ac:dyDescent="0.25">
      <c r="B13" s="10" t="s">
        <v>9</v>
      </c>
      <c r="C13" s="12" t="s">
        <v>11</v>
      </c>
      <c r="D13" s="12" t="s">
        <v>12</v>
      </c>
      <c r="E13" s="13" t="s">
        <v>13</v>
      </c>
    </row>
    <row r="14" spans="2:8" x14ac:dyDescent="0.25">
      <c r="B14" s="10">
        <v>12</v>
      </c>
      <c r="C14" s="12">
        <v>1.006</v>
      </c>
      <c r="D14" s="12">
        <v>1.089</v>
      </c>
      <c r="E14" s="14">
        <v>1.002</v>
      </c>
    </row>
    <row r="15" spans="2:8" x14ac:dyDescent="0.25">
      <c r="B15" s="10">
        <v>13</v>
      </c>
      <c r="C15" s="12">
        <v>1.0089999999999999</v>
      </c>
      <c r="D15" s="12">
        <v>1.0189999999999999</v>
      </c>
      <c r="E15" s="14">
        <v>1.0129999999999999</v>
      </c>
    </row>
    <row r="16" spans="2:8" x14ac:dyDescent="0.25">
      <c r="B16" s="10">
        <v>14</v>
      </c>
      <c r="C16" s="12">
        <v>1.02</v>
      </c>
      <c r="D16" s="12">
        <v>1.034</v>
      </c>
      <c r="E16" s="14">
        <v>1.032</v>
      </c>
    </row>
    <row r="17" spans="2:6" x14ac:dyDescent="0.25">
      <c r="B17" s="10">
        <v>15</v>
      </c>
      <c r="C17" s="12">
        <v>1.022</v>
      </c>
      <c r="D17" s="12">
        <v>1.0329999999999999</v>
      </c>
      <c r="E17" s="14">
        <v>1.042</v>
      </c>
    </row>
    <row r="18" spans="2:6" x14ac:dyDescent="0.25">
      <c r="B18" s="10">
        <v>16</v>
      </c>
      <c r="C18" s="12">
        <v>1.04</v>
      </c>
      <c r="D18" s="12">
        <v>1.085</v>
      </c>
      <c r="E18" s="14">
        <v>1.0589999999999999</v>
      </c>
    </row>
    <row r="19" spans="2:6" x14ac:dyDescent="0.25">
      <c r="B19" s="10">
        <v>17</v>
      </c>
      <c r="C19" s="12">
        <v>1.0620000000000001</v>
      </c>
      <c r="D19" s="12">
        <v>1.1859999999999999</v>
      </c>
      <c r="E19" s="14">
        <v>1.075</v>
      </c>
    </row>
    <row r="20" spans="2:6" x14ac:dyDescent="0.25">
      <c r="B20" s="10">
        <v>18</v>
      </c>
      <c r="C20" s="12">
        <v>1.085</v>
      </c>
      <c r="D20" s="12">
        <v>1.2410000000000001</v>
      </c>
      <c r="E20" s="14">
        <v>1.0880000000000001</v>
      </c>
    </row>
    <row r="21" spans="2:6" x14ac:dyDescent="0.25">
      <c r="B21" s="10">
        <v>19</v>
      </c>
      <c r="C21" s="12">
        <v>1.0669999999999999</v>
      </c>
      <c r="D21" s="12">
        <v>1.1930000000000001</v>
      </c>
      <c r="E21" s="14">
        <v>1.075</v>
      </c>
    </row>
    <row r="22" spans="2:6" x14ac:dyDescent="0.25">
      <c r="B22" s="10">
        <v>20</v>
      </c>
      <c r="C22" s="12">
        <v>1.0620000000000001</v>
      </c>
      <c r="D22" s="12">
        <v>1.141</v>
      </c>
      <c r="E22" s="14">
        <v>1.0640000000000001</v>
      </c>
    </row>
    <row r="23" spans="2:6" x14ac:dyDescent="0.25">
      <c r="B23" s="10">
        <v>21</v>
      </c>
      <c r="C23" s="12">
        <v>1.0429999999999999</v>
      </c>
      <c r="D23" s="12">
        <v>1.079</v>
      </c>
      <c r="E23" s="14">
        <v>1.0529999999999999</v>
      </c>
    </row>
    <row r="24" spans="2:6" x14ac:dyDescent="0.25">
      <c r="B24" s="10">
        <v>22</v>
      </c>
      <c r="C24" s="12">
        <v>1.02</v>
      </c>
      <c r="D24" s="12">
        <v>1</v>
      </c>
      <c r="E24" s="14">
        <v>1.0429999999999999</v>
      </c>
    </row>
    <row r="25" spans="2:6" x14ac:dyDescent="0.25">
      <c r="B25" s="10">
        <v>23</v>
      </c>
      <c r="C25" s="12">
        <v>1.006</v>
      </c>
      <c r="D25" s="12">
        <v>0.94799999999999995</v>
      </c>
      <c r="E25" s="14">
        <v>1.0169999999999999</v>
      </c>
    </row>
    <row r="26" spans="2:6" x14ac:dyDescent="0.25">
      <c r="F26" t="s">
        <v>15</v>
      </c>
    </row>
    <row r="27" spans="2:6" ht="45" x14ac:dyDescent="0.25">
      <c r="B27" s="7" t="s">
        <v>10</v>
      </c>
      <c r="C27" s="8">
        <f t="shared" ref="C27:D27" si="0">AVERAGE(C15:C18)</f>
        <v>1.02275</v>
      </c>
      <c r="D27" s="8">
        <f t="shared" si="0"/>
        <v>1.0427499999999998</v>
      </c>
      <c r="E27" s="8">
        <f>AVERAGE(E15:E18)</f>
        <v>1.0365</v>
      </c>
      <c r="F27" s="15">
        <f>D27*E27/C27</f>
        <v>1.0567688829137127</v>
      </c>
    </row>
  </sheetData>
  <mergeCells count="2">
    <mergeCell ref="C11:H11"/>
    <mergeCell ref="C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2012-02-08T16:04:06Z</dcterms:created>
  <dcterms:modified xsi:type="dcterms:W3CDTF">2012-02-08T16:12:59Z</dcterms:modified>
</cp:coreProperties>
</file>