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U:\JensDocuments\Energy Efficiency\EM&amp;V\IL EE Policy Manual\Policy Manual Version 2.0\Draft Policy Manual Edits to Accomodate SB2814\"/>
    </mc:Choice>
  </mc:AlternateContent>
  <bookViews>
    <workbookView xWindow="0" yWindow="0" windowWidth="21570" windowHeight="13800"/>
  </bookViews>
  <sheets>
    <sheet name="Program-Level Adjustments Tab" sheetId="6" r:id="rId1"/>
    <sheet name="Measure-Level Adjustments Tab" sheetId="5" r:id="rId2"/>
  </sheets>
  <externalReferences>
    <externalReference r:id="rId3"/>
    <externalReference r:id="rId4"/>
    <externalReference r:id="rId5"/>
    <externalReference r:id="rId6"/>
    <externalReference r:id="rId7"/>
    <externalReference r:id="rId8"/>
    <externalReference r:id="rId9"/>
  </externalReferences>
  <definedNames>
    <definedName name="\A" localSheetId="0">#REF!</definedName>
    <definedName name="\A">#REF!</definedName>
    <definedName name="\AA" localSheetId="0">#REF!</definedName>
    <definedName name="\AA">#REF!</definedName>
    <definedName name="\B" localSheetId="0">#REF!</definedName>
    <definedName name="\B">#REF!</definedName>
    <definedName name="\C" localSheetId="0">#REF!</definedName>
    <definedName name="\C">#REF!</definedName>
    <definedName name="\D" localSheetId="0">#REF!</definedName>
    <definedName name="\D">#REF!</definedName>
    <definedName name="\I" localSheetId="0">#REF!</definedName>
    <definedName name="\I">#REF!</definedName>
    <definedName name="\J" localSheetId="0">#REF!</definedName>
    <definedName name="\J">#REF!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X" localSheetId="0">#REF!</definedName>
    <definedName name="\X">#REF!</definedName>
    <definedName name="_A" localSheetId="0">#REF!</definedName>
    <definedName name="_A">#REF!</definedName>
    <definedName name="_B" localSheetId="0">#REF!</definedName>
    <definedName name="_B">#REF!</definedName>
    <definedName name="_C" localSheetId="0">#REF!</definedName>
    <definedName name="_C">#REF!</definedName>
    <definedName name="_guide">#REF!</definedName>
    <definedName name="Bob" localSheetId="0">#REF!</definedName>
    <definedName name="Bob">#REF!</definedName>
    <definedName name="building_codes" localSheetId="0">'[1]BenCost Input Summary'!#REF!</definedName>
    <definedName name="building_codes">'[1]BenCost Input Summary'!#REF!</definedName>
    <definedName name="building_codes_measures" localSheetId="0">'[1]BenCost Input Summary'!#REF!</definedName>
    <definedName name="building_codes_measures">'[1]BenCost Input Summary'!#REF!</definedName>
    <definedName name="building_tuneup" localSheetId="0">'[1]BenCost Input Summary'!#REF!</definedName>
    <definedName name="building_tuneup">'[1]BenCost Input Summary'!#REF!</definedName>
    <definedName name="CI_BC" localSheetId="0">'[1]BenCost Input Summary'!#REF!</definedName>
    <definedName name="CI_BC">'[1]BenCost Input Summary'!#REF!</definedName>
    <definedName name="ci_bc_total" localSheetId="0">'[1]BenCost Input Summary'!#REF!</definedName>
    <definedName name="ci_bc_total">'[1]BenCost Input Summary'!#REF!</definedName>
    <definedName name="CI_Custom" localSheetId="0">'[1]BenCost Input Summary'!#REF!</definedName>
    <definedName name="CI_Custom">'[1]BenCost Input Summary'!#REF!</definedName>
    <definedName name="ci_custom_measures" localSheetId="0">'[1]BenCost Input Summary'!#REF!</definedName>
    <definedName name="ci_custom_measures">'[1]BenCost Input Summary'!#REF!</definedName>
    <definedName name="ci_custom_total" localSheetId="0">'[1]BenCost Input Summary'!#REF!</definedName>
    <definedName name="ci_custom_total">'[1]BenCost Input Summary'!#REF!</definedName>
    <definedName name="CI_NC" localSheetId="0">'[1]BenCost Input Summary'!#REF!</definedName>
    <definedName name="CI_NC">'[1]BenCost Input Summary'!#REF!</definedName>
    <definedName name="ci_nc_total" localSheetId="0">'[1]BenCost Input Summary'!#REF!</definedName>
    <definedName name="ci_nc_total">'[1]BenCost Input Summary'!#REF!</definedName>
    <definedName name="CI_RC" localSheetId="0">'[1]BenCost Input Summary'!#REF!</definedName>
    <definedName name="CI_RC">'[1]BenCost Input Summary'!#REF!</definedName>
    <definedName name="CI_RC_Measures" localSheetId="0">'[1]BenCost Input Summary'!#REF!</definedName>
    <definedName name="CI_RC_Measures">'[1]BenCost Input Summary'!#REF!</definedName>
    <definedName name="ci_rc_total" localSheetId="0">'[1]BenCost Input Summary'!#REF!</definedName>
    <definedName name="ci_rc_total">'[1]BenCost Input Summary'!#REF!</definedName>
    <definedName name="commodity_cost">'[2]GENERAL INPUTS'!$B$17</definedName>
    <definedName name="demand_cost">'[2]GENERAL INPUTS'!$B$19</definedName>
    <definedName name="E_Commodity_Cost_annual">'[3]E-General Inputs'!$B$20</definedName>
    <definedName name="E_Demand_Cost">'[3]E-General Inputs'!$B$25</definedName>
    <definedName name="E_Environmental_Damage_Factor">'[3]E-General Inputs'!$B$32</definedName>
    <definedName name="E_Escalation_Rate">'[3]E-General Inputs'!$C$18</definedName>
    <definedName name="E_General_Input_Data_Year">'[3]E-General Inputs'!$B$41</definedName>
    <definedName name="E_Participant_Discount_Rate">'[3]E-General Inputs'!$B$35</definedName>
    <definedName name="E_Project_Analysis_Year_1">'[3]E-General Inputs'!$B$43</definedName>
    <definedName name="E_Retail_Rate_residential">'[3]E-General Inputs'!$B$11</definedName>
    <definedName name="E_Social_Discount_Rate">'[3]E-General Inputs'!$B$39</definedName>
    <definedName name="E_Utility_Discount_Rate">'[3]E-General Inputs'!$B$37</definedName>
    <definedName name="E_Variable_O_M">'[3]E-General Inputs'!$B$29</definedName>
    <definedName name="ElecIncentPivotTbl" localSheetId="0">#REF!</definedName>
    <definedName name="ElecIncentPivotTbl">#REF!</definedName>
    <definedName name="escalation_rate">'[2]GENERAL INPUTS'!$D$11</definedName>
    <definedName name="ESourceBTU_kWh">'[4]General Inputs'!$E$26</definedName>
    <definedName name="ESysLoss">'[4]General Inputs'!$E$24</definedName>
    <definedName name="Ex_Ante_kW" localSheetId="0">#REF!</definedName>
    <definedName name="Ex_Ante_kW">#REF!</definedName>
    <definedName name="Ex_ante_kWh" localSheetId="0">#REF!</definedName>
    <definedName name="Ex_ante_kWh">#REF!</definedName>
    <definedName name="gas_damage_escalation">'[2]GENERAL INPUTS'!$D$29</definedName>
    <definedName name="gas_environmental_damage">'[2]GENERAL INPUTS'!$B$29</definedName>
    <definedName name="General_Input_Data_Year">'[2]GENERAL INPUTS'!$B$40</definedName>
    <definedName name="george" localSheetId="0">#REF!</definedName>
    <definedName name="george">#REF!</definedName>
    <definedName name="GSysLoss">'[4]General Inputs'!$E$25</definedName>
    <definedName name="Guidelines">#REF!</definedName>
    <definedName name="harry" localSheetId="0">#REF!</definedName>
    <definedName name="harry">#REF!</definedName>
    <definedName name="jj">#REF!</definedName>
    <definedName name="LoadshapeNames">[5]Loadshapes!$B$4:$B$137</definedName>
    <definedName name="lookup_building_codes" localSheetId="0">'[1]BenCost Input Summary'!#REF!</definedName>
    <definedName name="lookup_building_codes">'[1]BenCost Input Summary'!#REF!</definedName>
    <definedName name="lookup_buliding_tuneup" localSheetId="0">'[1]BenCost Input Summary'!#REF!</definedName>
    <definedName name="lookup_buliding_tuneup">'[1]BenCost Input Summary'!#REF!</definedName>
    <definedName name="Lookup_CI_RC" localSheetId="0">'[1]BenCost Input Summary'!#REF!</definedName>
    <definedName name="Lookup_CI_RC">'[1]BenCost Input Summary'!#REF!</definedName>
    <definedName name="lookup_process_tuneup" localSheetId="0">'[1]BenCost Input Summary'!#REF!</definedName>
    <definedName name="lookup_process_tuneup">'[1]BenCost Input Summary'!#REF!</definedName>
    <definedName name="LU_facilitytype">[6]HOO!$A$2:$C$17</definedName>
    <definedName name="Measures" localSheetId="0">#REF!</definedName>
    <definedName name="Measures">#REF!</definedName>
    <definedName name="Million">1000000</definedName>
    <definedName name="N" localSheetId="0">#REF!</definedName>
    <definedName name="N">#REF!</definedName>
    <definedName name="non_gas_damage_escalation">'[2]GENERAL INPUTS'!$D$31</definedName>
    <definedName name="non_gas_escalation">'[2]GENERAL INPUTS'!$D$14</definedName>
    <definedName name="Non_Gas_Fuel_Cost">'[2]GENERAL INPUTS'!$B$25</definedName>
    <definedName name="Non_Gas_Fuel_Environmental_Damage_Factor">'[2]GENERAL INPUTS'!$B$31</definedName>
    <definedName name="Non_Gas_Fuel_Loss_Factor">'[2]GENERAL INPUTS'!$B$27</definedName>
    <definedName name="Non_Gas_Fuel_Retail_Rate">'[2]GENERAL INPUTS'!$B$14</definedName>
    <definedName name="P">"P"</definedName>
    <definedName name="PAdmDR">'[4]General Inputs'!$D$35</definedName>
    <definedName name="participant_discount_comm">'[2]GENERAL INPUTS'!$B$34</definedName>
    <definedName name="participant_discount_res">'[2]GENERAL INPUTS'!$B$33</definedName>
    <definedName name="peak_reduction_factor">'[2]GENERAL INPUTS'!$B$21</definedName>
    <definedName name="_xlnm.Print_Area" localSheetId="1">'Measure-Level Adjustments Tab'!$A$1:$BC$20</definedName>
    <definedName name="_xlnm.Print_Area" localSheetId="0">'Program-Level Adjustments Tab'!$A$1:$T$25</definedName>
    <definedName name="_xlnm.Print_Titles" localSheetId="1">'Measure-Level Adjustments Tab'!$A:$B</definedName>
    <definedName name="_xlnm.Print_Titles" localSheetId="0">'Program-Level Adjustments Tab'!$A:$A</definedName>
    <definedName name="process_tuneup" localSheetId="0">'[1]BenCost Input Summary'!#REF!</definedName>
    <definedName name="process_tuneup">'[1]BenCost Input Summary'!#REF!</definedName>
    <definedName name="Program_Area" localSheetId="0">#REF!</definedName>
    <definedName name="Program_Area">#REF!</definedName>
    <definedName name="ProgramCodes">'[7]Program Data'!$B$13:$B$42</definedName>
    <definedName name="Project_Analysis_Year_1">'[2]GENERAL INPUTS'!$B$42</definedName>
    <definedName name="Project_Analysis_Year_2">'[2]GENERAL INPUTS'!$B$43</definedName>
    <definedName name="Project_Analysis_Year_3">'[2]GENERAL INPUTS'!$B$44</definedName>
    <definedName name="retail_rate_commercial">'[2]GENERAL INPUTS'!$B$12</definedName>
    <definedName name="retail_rate_residential">'[2]GENERAL INPUTS'!$B$11</definedName>
    <definedName name="societal_discount">'[2]GENERAL INPUTS'!$B$38</definedName>
    <definedName name="Thousand">1000</definedName>
    <definedName name="Total_Incremental_Cost" localSheetId="0">#REF!</definedName>
    <definedName name="Total_Incremental_Cost">#REF!</definedName>
    <definedName name="utility_discount">'[2]GENERAL INPUTS'!$B$36</definedName>
    <definedName name="variable_OM">'[2]GENERAL INPUTS'!$B$23</definedName>
  </definedNames>
  <calcPr calcId="152511"/>
</workbook>
</file>

<file path=xl/calcChain.xml><?xml version="1.0" encoding="utf-8"?>
<calcChain xmlns="http://schemas.openxmlformats.org/spreadsheetml/2006/main">
  <c r="T25" i="6" l="1"/>
  <c r="S25" i="6"/>
  <c r="R25" i="6"/>
  <c r="P25" i="6"/>
  <c r="O25" i="6"/>
  <c r="N25" i="6"/>
  <c r="L25" i="6"/>
  <c r="K25" i="6"/>
  <c r="J25" i="6"/>
  <c r="H25" i="6"/>
  <c r="G25" i="6"/>
  <c r="F25" i="6"/>
  <c r="D25" i="6"/>
  <c r="C25" i="6"/>
  <c r="B25" i="6"/>
  <c r="T10" i="6"/>
  <c r="S10" i="6"/>
  <c r="R10" i="6"/>
  <c r="J10" i="6"/>
  <c r="J9" i="6"/>
  <c r="P10" i="6"/>
  <c r="N10" i="6"/>
  <c r="O10" i="6"/>
  <c r="O9" i="6"/>
  <c r="N9" i="6"/>
  <c r="L10" i="6"/>
  <c r="K10" i="6"/>
  <c r="H10" i="6"/>
  <c r="G10" i="6"/>
  <c r="F10" i="6"/>
  <c r="D10" i="6"/>
  <c r="C10" i="6"/>
  <c r="B10" i="6"/>
  <c r="A10" i="6"/>
  <c r="BA20" i="5"/>
  <c r="AZ20" i="5"/>
  <c r="AY20" i="5"/>
  <c r="AX20" i="5"/>
  <c r="AW20" i="5"/>
  <c r="BA10" i="5"/>
  <c r="AZ10" i="5"/>
  <c r="AY10" i="5"/>
  <c r="AX10" i="5"/>
  <c r="AW10" i="5"/>
  <c r="X20" i="5"/>
  <c r="W20" i="5"/>
  <c r="V20" i="5"/>
  <c r="U20" i="5"/>
  <c r="T20" i="5"/>
  <c r="X10" i="5"/>
  <c r="W10" i="5"/>
  <c r="V10" i="5"/>
  <c r="U10" i="5"/>
  <c r="T10" i="5"/>
  <c r="AO9" i="5" l="1"/>
  <c r="AY9" i="5" l="1"/>
  <c r="AU9" i="5"/>
  <c r="V9" i="5"/>
  <c r="AP9" i="5" l="1"/>
  <c r="AZ9" i="5"/>
  <c r="AF9" i="5" l="1"/>
  <c r="A9" i="6" l="1"/>
  <c r="AG9" i="5"/>
  <c r="AI9" i="5" s="1"/>
  <c r="AA9" i="5"/>
  <c r="AC9" i="5" s="1"/>
  <c r="AX9" i="5" l="1"/>
  <c r="AW9" i="5"/>
  <c r="BA9" i="5" s="1"/>
  <c r="AD9" i="5"/>
  <c r="T9" i="5"/>
  <c r="U9" i="5"/>
  <c r="AJ9" i="5" s="1"/>
  <c r="W9" i="5"/>
  <c r="AV9" i="5" l="1"/>
  <c r="AV20" i="5" s="1"/>
  <c r="X9" i="5"/>
  <c r="B9" i="6"/>
  <c r="F9" i="6"/>
  <c r="C9" i="6"/>
  <c r="AP20" i="5"/>
  <c r="AJ20" i="5"/>
  <c r="AD20" i="5"/>
  <c r="P9" i="6" l="1"/>
  <c r="R9" i="6"/>
  <c r="G9" i="6"/>
  <c r="K9" i="6"/>
  <c r="D9" i="6"/>
  <c r="S9" i="6" l="1"/>
  <c r="T9" i="6" s="1"/>
  <c r="H9" i="6"/>
  <c r="L9" i="6"/>
</calcChain>
</file>

<file path=xl/comments1.xml><?xml version="1.0" encoding="utf-8"?>
<comments xmlns="http://schemas.openxmlformats.org/spreadsheetml/2006/main">
  <authors>
    <author>Jennifer H. Morris</author>
    <author>Jennifer H Morris</author>
    <author>ICC Staff</author>
  </authors>
  <commentList>
    <comment ref="A1" authorId="0" shapeId="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comment boxes as well as the column headers and column labels (row 7) in the EEPS Adjustable Savings Goal Template.
</t>
        </r>
      </text>
    </comment>
    <comment ref="A2" authorId="0" shapeId="0">
      <text>
        <r>
          <rPr>
            <sz val="9"/>
            <color indexed="81"/>
            <rFont val="Tahoma"/>
            <family val="2"/>
          </rPr>
          <t xml:space="preserve">Please specify the current date in this cell and in the filename when saving the document.
</t>
        </r>
      </text>
    </comment>
    <comment ref="A3" authorId="0" shapeId="0">
      <text>
        <r>
          <rPr>
            <sz val="9"/>
            <color indexed="81"/>
            <rFont val="Tahoma"/>
            <family val="2"/>
          </rPr>
          <t>Please specify the name of the Program Administrator.</t>
        </r>
      </text>
    </comment>
    <comment ref="B5" authorId="0" shapeId="0">
      <text>
        <r>
          <rPr>
            <b/>
            <sz val="9"/>
            <color indexed="81"/>
            <rFont val="Tahoma"/>
            <family val="2"/>
          </rPr>
          <t>2018 Plan Energy Savings Goal:</t>
        </r>
        <r>
          <rPr>
            <sz val="9"/>
            <color indexed="81"/>
            <rFont val="Tahoma"/>
            <family val="2"/>
          </rPr>
          <t xml:space="preserve"> The value contained in column (b) – 2018 Plan Energy Savings Goal for the “Program A” row of the Program-Level Adjustments Tab should be equal to the sum of the values set forth in column (t) – 2018 Plan Goal for the rows associated with “Program A” Measures (Program designation specified in column (a)) of the Measure-Level Adjustments Tab.
</t>
        </r>
      </text>
    </comment>
    <comment ref="C5" authorId="0" shapeId="0">
      <text>
        <r>
          <rPr>
            <b/>
            <sz val="9"/>
            <color indexed="81"/>
            <rFont val="Tahoma"/>
            <family val="2"/>
          </rPr>
          <t xml:space="preserve">2018 Adjusted Energy Savings Goal: </t>
        </r>
        <r>
          <rPr>
            <sz val="9"/>
            <color indexed="81"/>
            <rFont val="Tahoma"/>
            <family val="2"/>
          </rPr>
          <t xml:space="preserve">The value contained in column (c) – 2018 Adjusted Energy Savings Goal for the “Program A” row of the Program-Level Adjustments Tab should be equal to the sum of the values set forth in column (aw) – 2018 Final Goal for the rows associated with “Program A” Measures (as listed in column (a)) of the Measure-Level Adjustments Tab.
</t>
        </r>
      </text>
    </comment>
    <comment ref="D5" authorId="0" shapeId="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t>
        </r>
      </text>
    </comment>
    <comment ref="E5" authorId="0" shapeId="0">
      <text>
        <r>
          <rPr>
            <sz val="9"/>
            <color indexed="81"/>
            <rFont val="Tahoma"/>
            <family val="2"/>
          </rPr>
          <t>Briefly describe the main cause of the significant savings goal adjustments.</t>
        </r>
      </text>
    </comment>
    <comment ref="F5" authorId="0" shapeId="0">
      <text>
        <r>
          <rPr>
            <b/>
            <sz val="9"/>
            <color indexed="81"/>
            <rFont val="Tahoma"/>
            <family val="2"/>
          </rPr>
          <t>2019 Plan Energy Savings Goal:</t>
        </r>
        <r>
          <rPr>
            <sz val="9"/>
            <color indexed="81"/>
            <rFont val="Tahoma"/>
            <family val="2"/>
          </rPr>
          <t xml:space="preserve"> The value contained in column (f) – 2019 Plan Energy Savings Goal for the “Program A” row of the Program-Level Adjustments Tab should be equal to the sum of the values set forth in column (u) – 2019 Plan Goal for the rows associated with “Program A” Measures (Program designation specified in column (a)) of the Measure-Level Adjustments Tab.
</t>
        </r>
      </text>
    </comment>
    <comment ref="G5" authorId="0" shapeId="0">
      <text>
        <r>
          <rPr>
            <b/>
            <sz val="9"/>
            <color indexed="81"/>
            <rFont val="Tahoma"/>
            <family val="2"/>
          </rPr>
          <t xml:space="preserve">2019 Adjusted Energy Savings Goal: </t>
        </r>
        <r>
          <rPr>
            <sz val="9"/>
            <color indexed="81"/>
            <rFont val="Tahoma"/>
            <family val="2"/>
          </rPr>
          <t xml:space="preserve">The value contained in column (g) – 2019 Adjusted Energy Savings Goal for the “Program A” row of the Program-Level Adjustments Tab should be equal to the sum of the values set forth in column (ax) – 2019 Final Goal for the rows associated with “Program A” Measures (as listed in column (a)) of the Measure-Level Adjustments Tab.
</t>
        </r>
        <r>
          <rPr>
            <b/>
            <sz val="9"/>
            <color indexed="81"/>
            <rFont val="Tahoma"/>
            <family val="2"/>
          </rPr>
          <t xml:space="preserve">
</t>
        </r>
      </text>
    </comment>
    <comment ref="H5" authorId="0" shapeId="0">
      <text>
        <r>
          <rPr>
            <sz val="9"/>
            <color indexed="81"/>
            <rFont val="Tahoma"/>
            <family val="2"/>
          </rPr>
          <t xml:space="preserve">Complete </t>
        </r>
        <r>
          <rPr>
            <b/>
            <sz val="9"/>
            <color indexed="81"/>
            <rFont val="Tahoma"/>
            <family val="2"/>
          </rPr>
          <t>columns (d), (h), (l), (p), and (t) – Energy Savings Adjustment to Plan Goa</t>
        </r>
        <r>
          <rPr>
            <sz val="9"/>
            <color indexed="81"/>
            <rFont val="Tahoma"/>
            <family val="2"/>
          </rPr>
          <t xml:space="preserve">l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I5" authorId="0" shapeId="0">
      <text>
        <r>
          <rPr>
            <sz val="9"/>
            <color indexed="81"/>
            <rFont val="Tahoma"/>
            <family val="2"/>
          </rPr>
          <t xml:space="preserve">Briefly describe the main cause of the significant savings goal adjustments.
</t>
        </r>
      </text>
    </comment>
    <comment ref="J5" authorId="0" shapeId="0">
      <text>
        <r>
          <rPr>
            <b/>
            <sz val="9"/>
            <color indexed="81"/>
            <rFont val="Tahoma"/>
            <family val="2"/>
          </rPr>
          <t>2020 Plan Energy Savings Goal:</t>
        </r>
        <r>
          <rPr>
            <sz val="9"/>
            <color indexed="81"/>
            <rFont val="Tahoma"/>
            <family val="2"/>
          </rPr>
          <t xml:space="preserve"> The value contained in column (j) – 2020 Plan Energy Savings Goal for the “Program A” row of the Program-Level Adjustments Tab should be equal to the sum of the values set forth in column (v) – 2020 Plan Goal for the rows associated with “Program A” Measures (Program designation specified in column (a)) of the Measure-Level Adjustments Tab.
</t>
        </r>
      </text>
    </comment>
    <comment ref="K5" authorId="0" shapeId="0">
      <text>
        <r>
          <rPr>
            <b/>
            <sz val="9"/>
            <color indexed="81"/>
            <rFont val="Tahoma"/>
            <family val="2"/>
          </rPr>
          <t xml:space="preserve">2020 Adjusted Energy Savings Goal: </t>
        </r>
        <r>
          <rPr>
            <sz val="9"/>
            <color indexed="81"/>
            <rFont val="Tahoma"/>
            <family val="2"/>
          </rPr>
          <t xml:space="preserve">The value contained in column (k) – 2020 Adjusted Energy Savings Goal for the “Program A” row of the Program-Level Adjustments Tab should be equal to the sum of the values set forth in column (ay) – 2020 Final Goal for the rows associated with “Program A” Measures (as listed in column (a)) of the Measure-Level Adjustments Tab.
</t>
        </r>
      </text>
    </comment>
    <comment ref="L5" authorId="0" shapeId="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M5" authorId="0" shapeId="0">
      <text>
        <r>
          <rPr>
            <sz val="9"/>
            <color indexed="81"/>
            <rFont val="Tahoma"/>
            <family val="2"/>
          </rPr>
          <t>Briefly describe the main cause of the significant savings goal adjustments.</t>
        </r>
      </text>
    </comment>
    <comment ref="N5" authorId="0" shapeId="0">
      <text>
        <r>
          <rPr>
            <b/>
            <sz val="9"/>
            <color indexed="81"/>
            <rFont val="Tahoma"/>
            <family val="2"/>
          </rPr>
          <t>2021 Plan Energy Savings Goal:</t>
        </r>
        <r>
          <rPr>
            <sz val="9"/>
            <color indexed="81"/>
            <rFont val="Tahoma"/>
            <family val="2"/>
          </rPr>
          <t xml:space="preserve"> The value contained in column (n) – 2021 Plan Energy Savings Goal for the “Program A” row of the Program-Level Adjustments Tab should be equal to the sum of the values set forth in column (w) – 2021 Plan Goal for the rows associated with “Program A” Measures (Program designation specified in column (a)) of the Measure-Level Adjustments Tab.
</t>
        </r>
      </text>
    </comment>
    <comment ref="O5" authorId="0" shapeId="0">
      <text>
        <r>
          <rPr>
            <b/>
            <sz val="9"/>
            <color indexed="81"/>
            <rFont val="Tahoma"/>
            <family val="2"/>
          </rPr>
          <t xml:space="preserve">2021 Adjusted Energy Savings Goal: </t>
        </r>
        <r>
          <rPr>
            <sz val="9"/>
            <color indexed="81"/>
            <rFont val="Tahoma"/>
            <family val="2"/>
          </rPr>
          <t xml:space="preserve">The value contained in column (o) – 2021 Adjusted Energy Savings Goal for the “Program A” row of the Program-Level Adjustments Tab should be equal to the sum of the values set forth in column (az) – 2021 Final Goal for the rows associated with “Program A” Measures (as listed in column (a)) of the Measure-Level Adjustments Tab.
</t>
        </r>
      </text>
    </comment>
    <comment ref="P5" authorId="0" shapeId="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Q5" authorId="0" shapeId="0">
      <text>
        <r>
          <rPr>
            <sz val="9"/>
            <color indexed="81"/>
            <rFont val="Tahoma"/>
            <family val="2"/>
          </rPr>
          <t>Briefly describe the main cause of the significant savings goal adjustments.</t>
        </r>
      </text>
    </comment>
    <comment ref="R5" authorId="1" shapeId="0">
      <text>
        <r>
          <rPr>
            <sz val="9"/>
            <color indexed="81"/>
            <rFont val="Tahoma"/>
            <family val="2"/>
          </rPr>
          <t xml:space="preserve">Complete </t>
        </r>
        <r>
          <rPr>
            <b/>
            <sz val="9"/>
            <color indexed="81"/>
            <rFont val="Tahoma"/>
            <family val="2"/>
          </rPr>
          <t>column (r) – Plan Period Plan Energy Savings Goal</t>
        </r>
        <r>
          <rPr>
            <sz val="9"/>
            <color indexed="81"/>
            <rFont val="Tahoma"/>
            <family val="2"/>
          </rPr>
          <t xml:space="preserve"> by following the calculation instructions specified in the header row containing column labels; column (r)=(b+f+j+n). Thus, the resulting value contained in column (r) should be equal to the sum of the values contained in column (b) – 2018 Plan Energy Savings Goal, column (f) – 2019 Plan Energy Savings Goal, column (j) – 2020 Plan Energy Savings Goal, and column (n) – 2021 Plan Energy Savings Goal. 
</t>
        </r>
      </text>
    </comment>
    <comment ref="S5" authorId="0" shapeId="0">
      <text>
        <r>
          <rPr>
            <sz val="9"/>
            <color indexed="81"/>
            <rFont val="Tahoma"/>
            <family val="2"/>
          </rPr>
          <t xml:space="preserve">Complete </t>
        </r>
        <r>
          <rPr>
            <b/>
            <sz val="9"/>
            <color indexed="81"/>
            <rFont val="Tahoma"/>
            <family val="2"/>
          </rPr>
          <t>column (s) – Plan Period Adjusted Energy Savings Goal</t>
        </r>
        <r>
          <rPr>
            <sz val="9"/>
            <color indexed="81"/>
            <rFont val="Tahoma"/>
            <family val="2"/>
          </rPr>
          <t xml:space="preserve"> by following the calculation instructions specified in the header row containing column labels; column (s)=(c+g+k+o). Thus, the resulting value contained in column (s) should be equal to the sum of the values contained in column (c) – 2018 Adjusted Energy Savings Goal, column (g) – 2019 Adjusted Energy Savings Goal, column (k) – 2020 Adjusted Energy Savings Goal, and column (o) – 2021 Adjusted Energy Savings Goal.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 ref="T5" authorId="0" shapeId="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A6" authorId="0" shapeId="0">
      <text>
        <r>
          <rPr>
            <b/>
            <sz val="9"/>
            <color indexed="81"/>
            <rFont val="Tahoma"/>
            <family val="2"/>
          </rPr>
          <t xml:space="preserve">Column (a) – Program: </t>
        </r>
        <r>
          <rPr>
            <sz val="9"/>
            <color indexed="81"/>
            <rFont val="Tahoma"/>
            <family val="2"/>
          </rPr>
          <t>List the name of the Energy Efficiency Program. The name of the Program should correspond with one of the 
Program names specified in column (a) of the Measure-Level Adjustments Tab.</t>
        </r>
        <r>
          <rPr>
            <b/>
            <sz val="9"/>
            <color indexed="81"/>
            <rFont val="Tahoma"/>
            <family val="2"/>
          </rPr>
          <t xml:space="preserve">
</t>
        </r>
        <r>
          <rPr>
            <b/>
            <sz val="9"/>
            <color indexed="81"/>
            <rFont val="Tahoma"/>
            <family val="2"/>
          </rPr>
          <t xml:space="preserve">
</t>
        </r>
      </text>
    </comment>
    <comment ref="A25" authorId="0" shapeId="0">
      <text>
        <r>
          <rPr>
            <b/>
            <sz val="9"/>
            <color indexed="81"/>
            <rFont val="Tahoma"/>
            <family val="2"/>
          </rPr>
          <t xml:space="preserve">Portfolio Total (Therms): </t>
        </r>
        <r>
          <rPr>
            <sz val="9"/>
            <color indexed="81"/>
            <rFont val="Tahoma"/>
            <family val="2"/>
          </rPr>
          <t xml:space="preserve">Below the rows of Programs, calculate the sum of the rows of Program savings within a column for the respective fuel type (Therms).
Note: The values contained in the row, Portfolio Total (Therms), in the Program-Level Adjustments Tab for columns (b), (f), (j), (n), and (r) should be equal to the values contained in the row, Portfolio Total (Therms), of the Measure-Level Adjustments Tab for columns (t), (u), (v), (w), and (x) respectively. </t>
        </r>
        <r>
          <rPr>
            <b/>
            <sz val="9"/>
            <color indexed="81"/>
            <rFont val="Tahoma"/>
            <family val="2"/>
          </rPr>
          <t xml:space="preserve">
</t>
        </r>
        <r>
          <rPr>
            <sz val="9"/>
            <color indexed="81"/>
            <rFont val="Tahoma"/>
            <family val="2"/>
          </rPr>
          <t xml:space="preserve">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B25" authorId="0" shape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C25" authorId="0" shape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F25" authorId="0" shapeId="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G25" authorId="0" shape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J25" authorId="0" shapeId="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K25" authorId="0" shapeId="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N25" authorId="0" shape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O25" authorId="0" shape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R25" authorId="2" shapeId="0">
      <text>
        <r>
          <rPr>
            <b/>
            <sz val="9"/>
            <color indexed="81"/>
            <rFont val="Tahoma"/>
            <family val="2"/>
          </rPr>
          <t xml:space="preserve">Portfolio Total (Therms) Plan Energy Savings Goal: </t>
        </r>
        <r>
          <rPr>
            <sz val="9"/>
            <color indexed="81"/>
            <rFont val="Tahoma"/>
            <family val="2"/>
          </rPr>
          <t xml:space="preserve">Below the rows of Programs, calculate the sum of the rows of Program savings within a column for the respective fuel type (Therms).
 The resulting value contained in column (r) in the row, Portfolio Total (Therms), should be equal to the value of the Program Administrator’s energy savings goal specified in its approved Plan from the Plan docket, and this value should also be equal to the value contained in column (x) in the row, Portfolio Total (Therms), of the Measure-Level Adjustments Tab.
</t>
        </r>
      </text>
    </comment>
    <comment ref="S25" authorId="0" shapeId="0">
      <text>
        <r>
          <rPr>
            <b/>
            <sz val="9"/>
            <color indexed="81"/>
            <rFont val="Tahoma"/>
            <family val="2"/>
          </rPr>
          <t>Portfolio Total (Therms) Adjusted Energy Savings Goal:</t>
        </r>
        <r>
          <rPr>
            <sz val="9"/>
            <color indexed="81"/>
            <rFont val="Tahoma"/>
            <family val="2"/>
          </rPr>
          <t xml:space="preserve"> Below the rows of Programs, calculate the sum of the rows of Program savings within a column for the respective fuel type (Therms).
Note: The value contained in the row, Portfolio Total (Therms), in the Program-Level Adjustments Tab for column (s) should be equal to the value contained in the row, Portfolio Total (Therms), of the Measure-Level Adjustments Tab for column (ba).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List>
</comments>
</file>

<file path=xl/comments2.xml><?xml version="1.0" encoding="utf-8"?>
<comments xmlns="http://schemas.openxmlformats.org/spreadsheetml/2006/main">
  <authors>
    <author>Jennifer H. Morris</author>
    <author>ICC Staff</author>
    <author>Jen Morris</author>
  </authors>
  <commentList>
    <comment ref="A1" authorId="0" shapeId="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header row containing column labels (row 7) in the EEPS Adjustable Savings Goal Template, unless a deviation is specified.
</t>
        </r>
      </text>
    </comment>
    <comment ref="A2" authorId="0" shapeId="0">
      <text>
        <r>
          <rPr>
            <sz val="9"/>
            <color indexed="81"/>
            <rFont val="Tahoma"/>
            <family val="2"/>
          </rPr>
          <t xml:space="preserve">Please specify the current date in this cell and in the filename when saving the document.
</t>
        </r>
      </text>
    </comment>
    <comment ref="A3" authorId="0" shapeId="0">
      <text>
        <r>
          <rPr>
            <sz val="9"/>
            <color indexed="81"/>
            <rFont val="Tahoma"/>
            <family val="2"/>
          </rPr>
          <t xml:space="preserve">Please specify the name of the Program Administrator.
</t>
        </r>
      </text>
    </comment>
    <comment ref="AE4" authorId="1" shapeId="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second Program Year of the Plan, namely the </t>
        </r>
        <r>
          <rPr>
            <b/>
            <sz val="9"/>
            <color indexed="81"/>
            <rFont val="Tahoma"/>
            <family val="2"/>
          </rPr>
          <t>2019 Savings Goal Adjustment</t>
        </r>
        <r>
          <rPr>
            <sz val="9"/>
            <color indexed="81"/>
            <rFont val="Tahoma"/>
            <family val="2"/>
          </rPr>
          <t xml:space="preserve">, by completing the following columns: column (ae) – IL-TRM Measure Code from the 2019 IL-TRM or errata applicable to 2019, column (af) – Reference Document Explaining Gross Unit Savings Calculation Details, column (ag) – 2019 Gross Unit Savings (Therms), column (ah) – Gross Unit Savings Adjustment Explanation, column (ai) – 2019 Adjusted Goal, column (aj) – 2019 IL-TRM Adjustment, and column (ax) – 2019 Final Savings Goal (Therms), by following the calculation instructions specified in the headers of these columns within the Measure-Level Adjustments Tab. 
Note: Complete column (af)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2019 Gross Unit Savings values contained in column (ag) for the relevant Measure. 
As described in the provisions contained in these guidelines for column (c), the rows of Measures that are not IL-TRM Adjustable (column (c)=0) should be left blank and shaded gray for columns (y) – (av) and (bb) – (bc). The value contained in column (ax) – 2019 Final Savings Goal (Therms) should be set equal to the value contained in column (u) – 2019 Plan Goal for each row with a Measure that is not IL-TRM Adjustable (column (c)=0). 
The value contained in column (ax) – 2019 Final Savings Goal (Therms) should be set equal to the value contained in column (ai) – 2019 Adjusted Goal for each row with a Measure designated as IL-TRM Adjustable (column (c)=1).
</t>
        </r>
      </text>
    </comment>
    <comment ref="AQ4" authorId="1" shapeId="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fourth Program Year of the Plan, namely the </t>
        </r>
        <r>
          <rPr>
            <b/>
            <sz val="9"/>
            <color indexed="81"/>
            <rFont val="Tahoma"/>
            <family val="2"/>
          </rPr>
          <t>2021 Savings Goal Adjustment</t>
        </r>
        <r>
          <rPr>
            <sz val="9"/>
            <color indexed="81"/>
            <rFont val="Tahoma"/>
            <family val="2"/>
          </rPr>
          <t xml:space="preserve">, by completing the following columns: column (aq) – IL-TRM Measure Code from the 2021 IL-TRM or errata applicable to 2021, column (ar) – Reference Document Explaining Gross Unit Savings Calculation Details, column (as) – 2021 Gross Unit Savings (Therms), column (at) – Gross Unit Savings Adjustment Explanation, column (au) – 2021 Adjusted Goal, column (av) – 2021 IL-TRM Adjustment, and column (az) – 2021 Final Savings Goal (Therms), by following the calculation instructions specified in the headers of these columns within the Measure-Level Adjustments Tab. 
Note: Complete column (ar)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As described in the provisions contained in these guidelines for column (c), the rows of Measures that are not IL-TRM Adjustable (column (c)=0) should be left blank and shaded gray for columns (y) – (av) and (bb) – (bc). The value contained in column (az) – 2021 Final Savings Goal (Therms) should be set equal to the value contained in column (w) – 2021 Plan Goal for each row with a Measure that is not IL-TRM Adjustable (column (c)=0). 
The value contained in column (az) – 2021 Final Savings Goal (Therms) should be set equal to the value contained in column (au) – 2021 Adjusted Goal for each row with a Measure designated as IL-TRM Adjustable (column (c)=1).
</t>
        </r>
      </text>
    </comment>
    <comment ref="P5" authorId="0" shapeId="0">
      <text>
        <r>
          <rPr>
            <b/>
            <sz val="9"/>
            <color indexed="81"/>
            <rFont val="Tahoma"/>
            <family val="2"/>
          </rPr>
          <t>Columns (p), (q), (r), and (s) – Plan NTG (Fixed)</t>
        </r>
        <r>
          <rPr>
            <sz val="9"/>
            <color indexed="81"/>
            <rFont val="Tahoma"/>
            <family val="2"/>
          </rPr>
          <t xml:space="preserve">: Insert the assumed NTG value for the applicable Program Year, used to derive the Plan Energy Savings Goals set forth in columns (t), (u), (v), and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A6" authorId="0" shapeId="0">
      <text>
        <r>
          <rPr>
            <b/>
            <sz val="9"/>
            <color indexed="81"/>
            <rFont val="Tahoma"/>
            <family val="2"/>
          </rPr>
          <t>Column (a) – Program:</t>
        </r>
        <r>
          <rPr>
            <sz val="9"/>
            <color indexed="81"/>
            <rFont val="Tahoma"/>
            <family val="2"/>
          </rPr>
          <t xml:space="preserve"> List the name of the Energy Efficiency Program. The name of the Program should correspond with one of the Program names specified in column (a) of the Program-Level Adjustments Tab.</t>
        </r>
      </text>
    </comment>
    <comment ref="B6" authorId="0" shapeId="0">
      <text>
        <r>
          <rPr>
            <b/>
            <sz val="9"/>
            <color indexed="81"/>
            <rFont val="Tahoma"/>
            <family val="2"/>
          </rPr>
          <t xml:space="preserve">Column (b) – Measure: </t>
        </r>
        <r>
          <rPr>
            <sz val="9"/>
            <color indexed="81"/>
            <rFont val="Tahoma"/>
            <family val="2"/>
          </rPr>
          <t xml:space="preserve">List the detailed name of the Energy Efficiency Measure, including the efficiency level, where applicable. For example, Gas High Efficiency Furnace 95% AFUE Early Replacement. </t>
        </r>
      </text>
    </comment>
    <comment ref="C6" authorId="0" shapeId="0">
      <text>
        <r>
          <rPr>
            <b/>
            <sz val="9"/>
            <color indexed="81"/>
            <rFont val="Tahoma"/>
            <family val="2"/>
          </rPr>
          <t xml:space="preserve">Column (c) – IL-TRM Adjustable? (1 if yes; 0 if no): </t>
        </r>
        <r>
          <rPr>
            <sz val="9"/>
            <color indexed="81"/>
            <rFont val="Tahoma"/>
            <family val="2"/>
          </rPr>
          <t xml:space="preserve">For Measures that are not significant to the overall Portfolio-level savings, recognizing the time and effort needed to provide information related to adjustable savings goals, Program Administrators will specify, prior to the start of the Plan, any Measures that will not be adjusted by annual IL-TRM changes for purposes of adjusting savings goals. Note that this flexibility is intended for Measures where the time and effort to make them adjustable per the Adjustable Savings Goals policy is high, and the Measures are not impactful to the Portfolio of Programs. 
Answer “1” if a Measure will adjust the savings goal based upon IL-TRM changes. 
Answer “0” if a Measure is not covered by the IL-TRM Version 6.0 and/or if the Program Administrator will not adjust the savings goal for a low-impact Measure based upon IL-TRM changes. 
Note: Once a decision is made concerning whether the Measure is IL-TRM Adjustable, that decision is effective for the entirety of the Plan period and it cannot be changed in subsequent Program Years of the Plan, unless consensus is reached at SAG that the extenuating circumstance warrants such a change.
For those Measures that are not IL-TRM Adjustable (column (c)=0), these “non-adjustable” rows should be shaded gray for columns (y) – (av) and (bb) – (bc) and no calculations should be performed for these shaded gray cells, leave them blank. For those rows with Measures that are not IL-TRM Adjustable, the values contained in columns (aw), (ax), (ay), (az), and (ba) should be set equal to the values contained in columns (t), (u), (v), (w), and (x), respectively, in calculating the Final Adjusted Net Energy Savings Goals. 
For those rows with Measures that are IL-TRM Adjustable (column (c)=1), the values contained in columns (aw), (ax), (ay), and (az) should be set equal to the values contained in columns (ac), (ai), (ao), and (au), respectively, in calculating the Final Adjusted Net Energy Savings Goals.
</t>
        </r>
      </text>
    </comment>
    <comment ref="D6" authorId="0" shapeId="0">
      <text>
        <r>
          <rPr>
            <b/>
            <sz val="9"/>
            <color indexed="81"/>
            <rFont val="Tahoma"/>
            <family val="2"/>
          </rPr>
          <t xml:space="preserve">Column (d) – IL-TRM Section / Custom: </t>
        </r>
        <r>
          <rPr>
            <sz val="9"/>
            <color indexed="81"/>
            <rFont val="Tahoma"/>
            <family val="2"/>
          </rPr>
          <t>If the Measure is using the IL-TRM to calculate savings, insert the IL-TRM section number that corresponds to this Measure. For example, 5.3.16 is the IL-TRM section number for Advanced Thermostats. If savings are calculated on a custom basis, insert the word “Custom”.</t>
        </r>
      </text>
    </comment>
    <comment ref="E6" authorId="0" shapeId="0">
      <text>
        <r>
          <rPr>
            <b/>
            <sz val="9"/>
            <color indexed="81"/>
            <rFont val="Tahoma"/>
            <family val="2"/>
          </rPr>
          <t xml:space="preserve">Column (e) – Unit of Participation: </t>
        </r>
        <r>
          <rPr>
            <sz val="9"/>
            <color indexed="81"/>
            <rFont val="Tahoma"/>
            <family val="2"/>
          </rPr>
          <t>Describe the unit of participation for the Measure. For example, is participation calculated on a per home basis?</t>
        </r>
      </text>
    </comment>
    <comment ref="F6" authorId="0" shapeId="0">
      <text>
        <r>
          <rPr>
            <b/>
            <sz val="9"/>
            <color indexed="81"/>
            <rFont val="Tahoma"/>
            <family val="2"/>
          </rPr>
          <t xml:space="preserve">Column (f) – 2018 Plan Number of Units (Fixed): </t>
        </r>
        <r>
          <rPr>
            <sz val="9"/>
            <color indexed="81"/>
            <rFont val="Tahoma"/>
            <family val="2"/>
          </rPr>
          <t xml:space="preserve">Complete the forecasted Measure participation levels for 2018 used to derive the 2018 Plan Goal set forth in column (t).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G6" authorId="0" shapeId="0">
      <text>
        <r>
          <rPr>
            <b/>
            <sz val="9"/>
            <color indexed="81"/>
            <rFont val="Tahoma"/>
            <family val="2"/>
          </rPr>
          <t xml:space="preserve">Column (g) – 2019 Plan Number of Units (Fixed): </t>
        </r>
        <r>
          <rPr>
            <sz val="9"/>
            <color indexed="81"/>
            <rFont val="Tahoma"/>
            <family val="2"/>
          </rPr>
          <t xml:space="preserve">Complete the forecasted Measure participation levels for 2019 used to derive the 2019 Plan Goal set forth in column (u).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H6" authorId="0" shapeId="0">
      <text>
        <r>
          <rPr>
            <b/>
            <sz val="9"/>
            <color indexed="81"/>
            <rFont val="Tahoma"/>
            <family val="2"/>
          </rPr>
          <t xml:space="preserve">Column (h) – 2020 Plan Number of Units (Fixed): </t>
        </r>
        <r>
          <rPr>
            <sz val="9"/>
            <color indexed="81"/>
            <rFont val="Tahoma"/>
            <family val="2"/>
          </rPr>
          <t xml:space="preserve">Complete the forecasted Measure participation levels for 2020 used to derive the 2020 Plan Goal set forth in column (v).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I6" authorId="0" shapeId="0">
      <text>
        <r>
          <rPr>
            <b/>
            <sz val="9"/>
            <color indexed="81"/>
            <rFont val="Tahoma"/>
            <family val="2"/>
          </rPr>
          <t xml:space="preserve">Column (i) – 2021 Plan Number of Units (Fixed): </t>
        </r>
        <r>
          <rPr>
            <sz val="9"/>
            <color indexed="81"/>
            <rFont val="Tahoma"/>
            <family val="2"/>
          </rPr>
          <t xml:space="preserve">Complete the forecasted Measure participation levels for 2021 used to derive the 2021 Plan Goal set forth in column (w).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J6" authorId="0" shapeId="0">
      <text>
        <r>
          <rPr>
            <b/>
            <sz val="9"/>
            <color indexed="81"/>
            <rFont val="Tahoma"/>
            <family val="2"/>
          </rPr>
          <t>Column (j) – IL-TRM Measure Code from IL-TRMv6.0:</t>
        </r>
        <r>
          <rPr>
            <sz val="9"/>
            <color indexed="81"/>
            <rFont val="Tahoma"/>
            <family val="2"/>
          </rPr>
          <t xml:space="preserve"> List the applicable IL-TRM Measure Code from the IL-TRM Version 6.0, dated February 8, 2017.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RS-HVC-ADTH-V02-180101 is the IL-TRM Measure Code for Advanced Thermostats. </t>
        </r>
        <r>
          <rPr>
            <b/>
            <sz val="9"/>
            <color indexed="81"/>
            <rFont val="Tahoma"/>
            <family val="2"/>
          </rPr>
          <t>Leave blank for Measures not covered by the IL-TRMv6.0.</t>
        </r>
        <r>
          <rPr>
            <sz val="9"/>
            <color indexed="81"/>
            <rFont val="Tahoma"/>
            <family val="2"/>
          </rPr>
          <t xml:space="preserve">
The official IL-TRMv6.0 is filed in ICC Docket No. 17-0106 and can be downloaded from the following webpage: https://www.icc.illinois.gov/downloads/public/edocket/442527.pdf    
</t>
        </r>
      </text>
    </comment>
    <comment ref="K6" authorId="0" shapeId="0">
      <text>
        <r>
          <rPr>
            <b/>
            <sz val="9"/>
            <color indexed="81"/>
            <rFont val="Tahoma"/>
            <family val="2"/>
          </rPr>
          <t>Column (k) – Reference Document Explaining Gross Unit Savings Calculation Details:</t>
        </r>
        <r>
          <rPr>
            <sz val="9"/>
            <color indexed="81"/>
            <rFont val="Tahoma"/>
            <family val="2"/>
          </rPr>
          <t xml:space="preserve"> Provide the name of the document, and date and tab name if applicable, where the supporting calculation details and Key Custom and IL-TRM Input Assumptions for calculating the Plan Gross Unit Savings values contained in columns (l), (m), (n), and (o) can be found for the relevant Measure.
</t>
        </r>
      </text>
    </comment>
    <comment ref="L6" authorId="0" shapeId="0">
      <text>
        <r>
          <rPr>
            <b/>
            <sz val="9"/>
            <color indexed="81"/>
            <rFont val="Tahoma"/>
            <family val="2"/>
          </rPr>
          <t xml:space="preserve">Column (l) – 2018 Plan Gross Unit Savings: </t>
        </r>
        <r>
          <rPr>
            <sz val="9"/>
            <color indexed="81"/>
            <rFont val="Tahoma"/>
            <family val="2"/>
          </rPr>
          <t>Complete the gross Therm savings per unit of participation, for 2018, used to derive the 2018 Plan Goal set forth in column (t).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t>
        </r>
      </text>
    </comment>
    <comment ref="M6" authorId="0" shapeId="0">
      <text>
        <r>
          <rPr>
            <b/>
            <sz val="9"/>
            <color indexed="81"/>
            <rFont val="Tahoma"/>
            <family val="2"/>
          </rPr>
          <t>Column (m) – 2019 Plan Gross Unit Savings:</t>
        </r>
        <r>
          <rPr>
            <sz val="9"/>
            <color indexed="81"/>
            <rFont val="Tahoma"/>
            <family val="2"/>
          </rPr>
          <t xml:space="preserve"> Complete the gross Therm savings per unit of participation, for 2019, used to derive the 2019 Plan Goal set forth in column (u).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N6" authorId="0" shapeId="0">
      <text>
        <r>
          <rPr>
            <b/>
            <sz val="9"/>
            <color indexed="81"/>
            <rFont val="Tahoma"/>
            <family val="2"/>
          </rPr>
          <t>Column (n) – 2020 Plan Gross Unit Savings:</t>
        </r>
        <r>
          <rPr>
            <sz val="9"/>
            <color indexed="81"/>
            <rFont val="Tahoma"/>
            <family val="2"/>
          </rPr>
          <t xml:space="preserve"> Complete the gross Therm savings per unit of participation, for 2020, used to derive the 2020 Plan Goal set forth in column (v).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O6" authorId="0" shapeId="0">
      <text>
        <r>
          <rPr>
            <b/>
            <sz val="9"/>
            <color indexed="81"/>
            <rFont val="Tahoma"/>
            <family val="2"/>
          </rPr>
          <t>Column (o) – 2021 Plan Gross Unit Savings:</t>
        </r>
        <r>
          <rPr>
            <sz val="9"/>
            <color indexed="81"/>
            <rFont val="Tahoma"/>
            <family val="2"/>
          </rPr>
          <t xml:space="preserve"> Complete the gross Therm savings per unit of participation, for 2021, used to derive the 2021 Plan Goal set forth in column (w).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P6" authorId="0" shapeId="0">
      <text>
        <r>
          <rPr>
            <b/>
            <sz val="9"/>
            <color indexed="81"/>
            <rFont val="Tahoma"/>
            <family val="2"/>
          </rPr>
          <t>Column (p) – 2018 Plan NTG:</t>
        </r>
        <r>
          <rPr>
            <sz val="9"/>
            <color indexed="81"/>
            <rFont val="Tahoma"/>
            <family val="2"/>
          </rPr>
          <t xml:space="preserve"> Insert the assumed NTG value for 2018, used to derive the 2018 Plan Goal set forth in column (t).
Note: These NTG values identified in the approved Plan and in columns (p), (q), (r), and (s)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Q6" authorId="0" shapeId="0">
      <text>
        <r>
          <rPr>
            <b/>
            <sz val="9"/>
            <color indexed="81"/>
            <rFont val="Tahoma"/>
            <family val="2"/>
          </rPr>
          <t xml:space="preserve">Column (q) – 2019 Plan NTG: </t>
        </r>
        <r>
          <rPr>
            <sz val="9"/>
            <color indexed="81"/>
            <rFont val="Tahoma"/>
            <family val="2"/>
          </rPr>
          <t xml:space="preserve">Insert the assumed NTG value for 2019, used to derive the 2019 Plan Goal set forth in column (u).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R6" authorId="0" shapeId="0">
      <text>
        <r>
          <rPr>
            <b/>
            <sz val="9"/>
            <color indexed="81"/>
            <rFont val="Tahoma"/>
            <family val="2"/>
          </rPr>
          <t>Column (r) – 2020 Plan NTG:</t>
        </r>
        <r>
          <rPr>
            <sz val="9"/>
            <color indexed="81"/>
            <rFont val="Tahoma"/>
            <family val="2"/>
          </rPr>
          <t xml:space="preserve"> Insert the assumed NTG value for 2020, used to derive the 2020 Plan Goal set forth in column (v).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S6" authorId="0" shapeId="0">
      <text>
        <r>
          <rPr>
            <b/>
            <sz val="9"/>
            <color indexed="81"/>
            <rFont val="Tahoma"/>
            <family val="2"/>
          </rPr>
          <t>Column (s) – 2021 Plan NTG:</t>
        </r>
        <r>
          <rPr>
            <sz val="9"/>
            <color indexed="81"/>
            <rFont val="Tahoma"/>
            <family val="2"/>
          </rPr>
          <t xml:space="preserve"> Insert the assumed NTG value for 2021, used to derive the 2021 Plan Goal set forth in column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T6" authorId="0" shapeId="0">
      <text>
        <r>
          <rPr>
            <b/>
            <sz val="9"/>
            <color indexed="81"/>
            <rFont val="Tahoma"/>
            <family val="2"/>
          </rPr>
          <t>Column (t) – 2018 Plan Goal:</t>
        </r>
        <r>
          <rPr>
            <sz val="9"/>
            <color indexed="81"/>
            <rFont val="Tahoma"/>
            <family val="2"/>
          </rPr>
          <t xml:space="preserve"> Calculate the Plan energy savings goal for 2018; column (t)=(f x l x p). The value contained in column (t) – 2018 Plan Goal should be calculated by taking the product of the values contained in column (f) – 2018 Plan Number of Units (Fixed), column (l) – 2018 Plan Gross Unit Savings, and column (p) – 2018 Plan NTG (Fixed). 
</t>
        </r>
      </text>
    </comment>
    <comment ref="U6" authorId="0" shapeId="0">
      <text>
        <r>
          <rPr>
            <b/>
            <sz val="9"/>
            <color indexed="81"/>
            <rFont val="Tahoma"/>
            <family val="2"/>
          </rPr>
          <t>Column (u) – 2019 Plan Goal:</t>
        </r>
        <r>
          <rPr>
            <sz val="9"/>
            <color indexed="81"/>
            <rFont val="Tahoma"/>
            <family val="2"/>
          </rPr>
          <t xml:space="preserve"> Calculate the Plan energy savings goal for 2019; column (u)=(g x m x q). The value contained in column (u) – 2019 Plan Goal should be calculated by taking the product of the values contained in column (g) – 2019 Plan Number of Units (Fixed), column (m) – 2019 Plan Gross Unit Savings, and column (q) – 2019 Plan NTG (Fixed). 
</t>
        </r>
      </text>
    </comment>
    <comment ref="V6" authorId="0" shapeId="0">
      <text>
        <r>
          <rPr>
            <b/>
            <sz val="9"/>
            <color indexed="81"/>
            <rFont val="Tahoma"/>
            <family val="2"/>
          </rPr>
          <t>Column (v) – 2020 Plan Goal:</t>
        </r>
        <r>
          <rPr>
            <sz val="9"/>
            <color indexed="81"/>
            <rFont val="Tahoma"/>
            <family val="2"/>
          </rPr>
          <t xml:space="preserve"> Calculate the Plan energy savings goal for 2020; column (v)=(h x n x r). The value contained in column (v) – 2020 Plan Goal should be calculated by taking the product of the values contained in column (h) – 2020 Plan Number of Units (Fixed), column (n) – 2020 Plan Gross Unit Savings, and column (r) – 2020 Plan NTG (Fixed).</t>
        </r>
      </text>
    </comment>
    <comment ref="W6" authorId="0" shapeId="0">
      <text>
        <r>
          <rPr>
            <b/>
            <sz val="9"/>
            <color indexed="81"/>
            <rFont val="Tahoma"/>
            <family val="2"/>
          </rPr>
          <t>Column (w) – 2021 Plan Goal:</t>
        </r>
        <r>
          <rPr>
            <sz val="9"/>
            <color indexed="81"/>
            <rFont val="Tahoma"/>
            <family val="2"/>
          </rPr>
          <t xml:space="preserve"> Calculate the Plan energy savings goal for 2021; column (w)=(i x o x s). The value contained in column (w) – 2021 Plan Goal should be calculated by taking the product of the values contained in column (i) – 2021 Plan Number of Units (Fixed), column (o) – 2021 Plan Gross Unit Savings, and column (s) – 2021 Plan NTG (Fixed).
</t>
        </r>
      </text>
    </comment>
    <comment ref="X6" authorId="0" shapeId="0">
      <text>
        <r>
          <rPr>
            <b/>
            <sz val="9"/>
            <color indexed="81"/>
            <rFont val="Tahoma"/>
            <family val="2"/>
          </rPr>
          <t>Column (x) – Total Plan Period Goal:</t>
        </r>
        <r>
          <rPr>
            <sz val="9"/>
            <color indexed="81"/>
            <rFont val="Tahoma"/>
            <family val="2"/>
          </rPr>
          <t xml:space="preserve"> Calculate the total Plan energy savings goal; column (x)=(t+u+v+w). The value contained in column (x) – Total Plan Period Goal should be calculated by taking the sum of the values contained in column (t) – 2018 Plan Goal, column (u) – 2019 Plan Goal, column (v) – 2020 Plan Goal, and column (w) – 2021 Plan Goal.
</t>
        </r>
      </text>
    </comment>
    <comment ref="Y6" authorId="0" shapeId="0">
      <text>
        <r>
          <rPr>
            <b/>
            <sz val="9"/>
            <color indexed="81"/>
            <rFont val="Tahoma"/>
            <family val="2"/>
          </rPr>
          <t>Column (y) – IL-TRM Measure Code from IL-TRMv6.0 or errata applicable to 2018:</t>
        </r>
        <r>
          <rPr>
            <sz val="9"/>
            <color indexed="81"/>
            <rFont val="Tahoma"/>
            <family val="2"/>
          </rPr>
          <t xml:space="preserve"> List the applicable IL-TRM Measure Code from the IL-TRM Version 6.0 or errata applicable to 2018. The IL-TRM Measure Code can be found at the end of each Measure characterization in the IL-TRM. 
If the IL-TRM Measure Code is identical to the one contained in the IL-TRM Version 6.0, responses in column (y) – IL-TRM Measure Code from IL-TRMv6.0 or errata applicable to 2018 and column (aa) – 2018 Gross Unit Savings (Therms) should be the same as the approved Plan assumptions specified in column (j) – IL-TRM Measure Code from IL-TRMv6.0 and column (l) – 2018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(aa) – 2018 Gross Unit Savings. The details and specific changes to the Key IL-TRM Input Assumptions underlying this IL-TRM adjusted Gross Unit Savings calculation for the Measure should be clearly specified in the document listed in column (z) – Reference Document Explaining Gross Unit Savings Calculation Details.
Note: Errata are generally posted to the following ICC webpage: https://www.icc.illinois.gov/Electricity/programs/TRM.aspx  
</t>
        </r>
      </text>
    </comment>
    <comment ref="Z6" authorId="0" shapeId="0">
      <text>
        <r>
          <rPr>
            <b/>
            <sz val="9"/>
            <color indexed="81"/>
            <rFont val="Tahoma"/>
            <family val="2"/>
          </rPr>
          <t>Column (z)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2018 Gross Unit Savings values contained in column (aa) for the relevant Measure. 
</t>
        </r>
      </text>
    </comment>
    <comment ref="AA6" authorId="1" shapeId="0">
      <text>
        <r>
          <rPr>
            <b/>
            <sz val="9"/>
            <color indexed="81"/>
            <rFont val="Tahoma"/>
            <family val="2"/>
          </rPr>
          <t>Column (aa) – 2018 Gross Unit Savings (Therms):</t>
        </r>
        <r>
          <rPr>
            <sz val="9"/>
            <color indexed="81"/>
            <rFont val="Tahoma"/>
            <family val="2"/>
          </rPr>
          <t xml:space="preserve"> Complete the gross Therm savings per unit of participation for 2018 by applying the applicable IL-TRM provisions contained in the IL-TRM Version 6.0 or errata document applicable to 2018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2018 Gross Unit Savings for the Measure. The calculation details and specific changes to Key IL-TRM Input Assumptions associated with the 2018 Gross Unit Savings calculation for the Measure should be clearly specified in the document listed in column (z) – Reference Document Explaining Gross Unit Savings Calculation Details. 
Note: If the IL-TRM Measure Code specified in column (y) is identical to the one contained in column (j), the resulting value contained in column (aa) – 2018 Gross Unit Savings should be set equal to the approved Plan value specified in column (l) – 2018 Plan Gross Unit Savings.
</t>
        </r>
      </text>
    </comment>
    <comment ref="AB6" authorId="1" shapeId="0">
      <text>
        <r>
          <rPr>
            <b/>
            <sz val="9"/>
            <color indexed="81"/>
            <rFont val="Tahoma"/>
            <family val="2"/>
          </rPr>
          <t>Column (ab) – Gross Unit Savings Adjustment Explanation:</t>
        </r>
        <r>
          <rPr>
            <sz val="9"/>
            <color indexed="81"/>
            <rFont val="Tahoma"/>
            <family val="2"/>
          </rPr>
          <t xml:space="preserve"> Briefly describe the cause of the adjusted Gross Unit Savings reflected in column (aa) – 2018 Gross Unit Savings. Note: Where applicable, document in both column (ab) and the reference document specified in column (z) if the adjustment is the result of SAG consensus concerning an extenuating circumstance as contemplated in the provisions contained in the guidelines for columns (bb) and (bc). 
</t>
        </r>
      </text>
    </comment>
    <comment ref="AC6" authorId="0" shapeId="0">
      <text>
        <r>
          <rPr>
            <b/>
            <sz val="9"/>
            <color indexed="81"/>
            <rFont val="Tahoma"/>
            <family val="2"/>
          </rPr>
          <t xml:space="preserve">Column (ac) – 2018 Adjusted Goal: </t>
        </r>
        <r>
          <rPr>
            <sz val="9"/>
            <color indexed="81"/>
            <rFont val="Tahoma"/>
            <family val="2"/>
          </rPr>
          <t xml:space="preserve">Calculate the adjusted energy savings goal for 2018 by taking the product of the values contained in column (f) – 2018 Plan Number of Units (Fixed), column (aa) – 2018 Gross Unit Savings (Therms), and column (p) – 2018 Plan NTG (Fixed); column (ac)=(f x aa x p).
</t>
        </r>
      </text>
    </comment>
    <comment ref="AD6" authorId="0" shapeId="0">
      <text>
        <r>
          <rPr>
            <b/>
            <sz val="9"/>
            <color indexed="81"/>
            <rFont val="Tahoma"/>
            <family val="2"/>
          </rPr>
          <t xml:space="preserve">Column (ad) – 2018 IL-TRM Adjustment: </t>
        </r>
        <r>
          <rPr>
            <sz val="9"/>
            <color indexed="81"/>
            <rFont val="Tahoma"/>
            <family val="2"/>
          </rPr>
          <t xml:space="preserve">Calculate the savings differential between the 2018 Adjusted Goal and the 2018 Plan Goal by following the calculation instructions specified in the header row containing column labels; column (ad)=(ac-t). 
</t>
        </r>
      </text>
    </comment>
    <comment ref="AE6" authorId="0" shapeId="0">
      <text>
        <r>
          <rPr>
            <b/>
            <sz val="9"/>
            <color indexed="81"/>
            <rFont val="Tahoma"/>
            <family val="2"/>
          </rPr>
          <t>Column (ae) – IL-TRM Measure Code from the 2019 IL-TRM or errata applicable to 2019:</t>
        </r>
        <r>
          <rPr>
            <sz val="9"/>
            <color indexed="81"/>
            <rFont val="Tahoma"/>
            <family val="2"/>
          </rPr>
          <t xml:space="preserve"> List the applicable IL-TRM Measure Code from the 2019 IL-TRM or errata applicable to 2019. The IL-TRM Measure Code can be found at the end of each Measure characterization in the IL-TRM or errata document. 
</t>
        </r>
      </text>
    </comment>
    <comment ref="AF6" authorId="0" shapeId="0">
      <text>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2019 Gross Unit Savings values contained in column (ag) for the relevant Measure. 
</t>
        </r>
      </text>
    </comment>
    <comment ref="AG6" authorId="0" shapeId="0">
      <text>
        <r>
          <rPr>
            <b/>
            <sz val="9"/>
            <color indexed="81"/>
            <rFont val="Tahoma"/>
            <family val="2"/>
          </rPr>
          <t>Column (ag) – 2019 Gross Unit Savings (Therms):</t>
        </r>
        <r>
          <rPr>
            <sz val="9"/>
            <color indexed="81"/>
            <rFont val="Tahoma"/>
            <family val="2"/>
          </rPr>
          <t xml:space="preserve"> Complete the gross Therm savings per unit of participation for 2019 by applying the applicable IL-TRM provisions contained in the 2019 IL-TRM or errata document applicable to 2019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2019 Gross Unit Savings for the Measure. The calculation details and specific changes to Key IL-TRM Input Assumptions associated with the 2019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2019 Gross Unit Savings (Therms) should be set equal to the approved Plan value specified in column (m) – 2019 Plan Gross Unit Savings.</t>
        </r>
      </text>
    </comment>
    <comment ref="AH6" authorId="0" shapeId="0">
      <text>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2019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(bb) and (bc). 
</t>
        </r>
      </text>
    </comment>
    <comment ref="AI6" authorId="0" shapeId="0">
      <text>
        <r>
          <rPr>
            <b/>
            <sz val="9"/>
            <color indexed="81"/>
            <rFont val="Tahoma"/>
            <family val="2"/>
          </rPr>
          <t>Column (ai) – 2019 Adjusted Goal:</t>
        </r>
        <r>
          <rPr>
            <sz val="9"/>
            <color indexed="81"/>
            <rFont val="Tahoma"/>
            <family val="2"/>
          </rPr>
          <t xml:space="preserve"> Calculate the adjusted energy savings goal for 2019 by taking the product of the values contained in column (g) – 2019 Plan Number of Units (Fixed), column (ag) – 2019 Gross Unit Savings (Therms), and column (q) – 2019 Plan NTG (Fixed); column (ai)=(g x ag x q).
</t>
        </r>
      </text>
    </comment>
    <comment ref="AJ6" authorId="0" shapeId="0">
      <text>
        <r>
          <rPr>
            <b/>
            <sz val="9"/>
            <color indexed="81"/>
            <rFont val="Tahoma"/>
            <family val="2"/>
          </rPr>
          <t>Column (aj) – 2019 IL-TRM Adjustment</t>
        </r>
        <r>
          <rPr>
            <sz val="9"/>
            <color indexed="81"/>
            <rFont val="Tahoma"/>
            <family val="2"/>
          </rPr>
          <t xml:space="preserve">: Calculate the savings differential between the 2019 Adjusted Goal and the 2019 Plan Goal by following the calculation instructions specified in the header row containing column labels; column (aj)=(ai-u).
</t>
        </r>
      </text>
    </comment>
    <comment ref="AK6" authorId="0" shapeId="0">
      <text>
        <r>
          <rPr>
            <b/>
            <sz val="9"/>
            <color indexed="81"/>
            <rFont val="Tahoma"/>
            <family val="2"/>
          </rPr>
          <t xml:space="preserve">Column (ak) – IL-TRM Measure Code from the 2020 IL-TRM or errata applicable to 2020: </t>
        </r>
        <r>
          <rPr>
            <sz val="9"/>
            <color indexed="81"/>
            <rFont val="Tahoma"/>
            <family val="2"/>
          </rPr>
          <t xml:space="preserve">List the applicable IL-TRM Measure Code from the 2020 IL-TRM or errata applicable to 2020. The IL-TRM Measure Code can be found at the end of each Measure characterization in the IL-TRM or errata document.  
Note: Errata are generally posted to the following ICC webpage: https://www.icc.illinois.gov/Electricity/programs/TRM.aspx  
</t>
        </r>
      </text>
    </comment>
    <comment ref="AL6" authorId="0" shapeId="0">
      <text>
        <r>
          <rPr>
            <b/>
            <sz val="9"/>
            <color indexed="81"/>
            <rFont val="Tahoma"/>
            <family val="2"/>
          </rPr>
          <t>Column (al)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2020 Gross Unit Savings values contained in column (am) for the relevant Measure.
</t>
        </r>
      </text>
    </comment>
    <comment ref="AM6" authorId="0" shapeId="0">
      <text>
        <r>
          <rPr>
            <b/>
            <sz val="9"/>
            <color indexed="81"/>
            <rFont val="Tahoma"/>
            <family val="2"/>
          </rPr>
          <t>Column (am) – 2020 Gross Unit Savings (Therms):</t>
        </r>
        <r>
          <rPr>
            <sz val="9"/>
            <color indexed="81"/>
            <rFont val="Tahoma"/>
            <family val="2"/>
          </rPr>
          <t xml:space="preserve"> Complete the gross Therm savings per unit of participation for 2020 by applying the applicable IL-TRM provisions contained in the 2020 IL-TRM or errata document applicable to 2020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2020 Gross Unit Savings for the Measure. The calculation details and specific changes to Key IL-TRM Input Assumptions associated with the 2020 Gross Unit Savings calculation for the Measure should be clearly specified in the document listed in column (al) – Reference Document Explaining Gross Unit Savings Calculation Details. 
Note: If the IL-TRM Measure Code specified in column (ak) is identical to the one contained in column (j), the resulting value contained in column (am) – 2020 Gross Unit Savings should be set equal to the approved Plan value specified in column (n) – 2020 Plan Gross Unit Savings.
</t>
        </r>
      </text>
    </comment>
    <comment ref="AN6" authorId="0" shapeId="0">
      <text>
        <r>
          <rPr>
            <b/>
            <sz val="9"/>
            <color indexed="81"/>
            <rFont val="Tahoma"/>
            <family val="2"/>
          </rPr>
          <t>Column (an) – Gross Unit Savings Adjustment Explanation:</t>
        </r>
        <r>
          <rPr>
            <sz val="9"/>
            <color indexed="81"/>
            <rFont val="Tahoma"/>
            <family val="2"/>
          </rPr>
          <t xml:space="preserve"> Briefly describe the cause of the adjusted Gross Unit Savings reflected in column (am) – 2020 Gross Unit Savings. 
Note: Where applicable, document in both column (an) and the reference document specified in column (al) if the adjustment is the result of SAG consensus concerning an extenuating circumstance as contemplated in the provisions contained in the guidelines for columns (bb) and (bc). 
</t>
        </r>
      </text>
    </comment>
    <comment ref="AO6" authorId="0" shapeId="0">
      <text>
        <r>
          <rPr>
            <b/>
            <sz val="9"/>
            <color indexed="81"/>
            <rFont val="Tahoma"/>
            <family val="2"/>
          </rPr>
          <t>Column (ao) – 2020 Adjusted Goal:</t>
        </r>
        <r>
          <rPr>
            <sz val="9"/>
            <color indexed="81"/>
            <rFont val="Tahoma"/>
            <family val="2"/>
          </rPr>
          <t xml:space="preserve"> Calculate the adjusted energy savings goal for 2020 by taking the product of the values contained in column (h) – 2020 Plan Number of Units (Fixed), column (am) – 2020 Gross Unit Savings (Therms), and column (r) – 2020 Plan NTG (Fixed); column (ao)=(h x am x r).
</t>
        </r>
      </text>
    </comment>
    <comment ref="AP6" authorId="0" shapeId="0">
      <text>
        <r>
          <rPr>
            <b/>
            <sz val="9"/>
            <color indexed="81"/>
            <rFont val="Tahoma"/>
            <family val="2"/>
          </rPr>
          <t>Column (ap) – 2020 IL-TRM Adjustment:</t>
        </r>
        <r>
          <rPr>
            <sz val="9"/>
            <color indexed="81"/>
            <rFont val="Tahoma"/>
            <family val="2"/>
          </rPr>
          <t xml:space="preserve"> Calculate the savings differential between the 2020 Adjusted Goal and the 2020 Plan Goal by following the calculation instructions specified in the header row containing column labels; column (ap)=(ao-v).
</t>
        </r>
      </text>
    </comment>
    <comment ref="AQ6" authorId="0" shapeId="0">
      <text>
        <r>
          <rPr>
            <b/>
            <sz val="9"/>
            <color indexed="81"/>
            <rFont val="Tahoma"/>
            <family val="2"/>
          </rPr>
          <t xml:space="preserve">Column (aq) – IL-TRM Measure Code from the 2021 IL-TRM or errata applicable to 2021: </t>
        </r>
        <r>
          <rPr>
            <sz val="9"/>
            <color indexed="81"/>
            <rFont val="Tahoma"/>
            <family val="2"/>
          </rPr>
          <t xml:space="preserve">List the applicable IL-TRM Measure Code from the 2021 IL-TRM or errata applicable to 2021. The IL-TRM Measure Code can be found at the end of each Measure characterization in the IL-TRM or errata document.  
If the IL-TRM Measure Code is identical to the one contained in the IL-TRM Version 6.0, responses in column (aq) – IL-TRM Measure Code from the 2021 IL-TRM or errata applicable to 2021 and column (as) – 2021 Gross Unit Savings (Therms) should be the same as the approved Plan assumptions specified in column (j) – IL-TRM Measure Code from IL-TRMv6.0 and column (o) – 2021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(as) – 2021 Gross Unit Savings (Therms). The details and specific changes to the Key IL-TRM Input Assumptions underlying this IL-TRM adjusted Gross Unit Savings calculation for the Measure should be clearly specified in the document listed in column (ar) – Reference Document Explaining Gross Unit Savings Calculation Details.
Note: Errata are generally posted to the following ICC webpage: https://www.icc.illinois.gov/Electricity/programs/TRM.aspx  
</t>
        </r>
      </text>
    </comment>
    <comment ref="AR6" authorId="0" shapeId="0">
      <text>
        <r>
          <rPr>
            <b/>
            <sz val="9"/>
            <color indexed="81"/>
            <rFont val="Tahoma"/>
            <family val="2"/>
          </rPr>
          <t>Column (ar)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t>
        </r>
      </text>
    </comment>
    <comment ref="AS6" authorId="0" shapeId="0">
      <text>
        <r>
          <rPr>
            <b/>
            <sz val="9"/>
            <color indexed="81"/>
            <rFont val="Tahoma"/>
            <family val="2"/>
          </rPr>
          <t>Column (as) – 2021 Gross Unit Savings (Therms):</t>
        </r>
        <r>
          <rPr>
            <sz val="9"/>
            <color indexed="81"/>
            <rFont val="Tahoma"/>
            <family val="2"/>
          </rPr>
          <t xml:space="preserve"> Complete the gross Therm savings per unit of participation for 2021 by applying the applicable IL-TRM provisions contained in the 2021 IL-TRM or errata document applicable to 2021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2021 Gross Unit Savings for the Measure. The calculation details and specific changes to Key IL-TRM Input Assumptions associated with the 2021 Gross Unit Savings calculation for the Measure should be clearly specified in the document listed in column (ar) – Reference Document Explaining Gross Unit Savings Calculation Details. 
Note: If the IL-TRM Measure Code specified in column (aq) is identical to the one contained in column (j), the resulting value contained in column (as) – 2021 Gross Unit Savings should be set equal to the approved Plan value specified in column (o) – 2021 Plan Gross Unit Savings.
</t>
        </r>
      </text>
    </comment>
    <comment ref="AT6" authorId="0" shapeId="0">
      <text>
        <r>
          <rPr>
            <b/>
            <sz val="9"/>
            <color indexed="81"/>
            <rFont val="Tahoma"/>
            <family val="2"/>
          </rPr>
          <t>Column (at) – Gross Unit Savings Adjustment Explanation:</t>
        </r>
        <r>
          <rPr>
            <sz val="9"/>
            <color indexed="81"/>
            <rFont val="Tahoma"/>
            <family val="2"/>
          </rPr>
          <t xml:space="preserve"> Briefly describe the cause of the adjusted Gross Unit Savings reflected in column (as) – 2021 Gross Unit Savings. 
Note: Where applicable, document in both column (at) and the reference document specified in column (ar) if the adjustment is the result of SAG consensus concerning an extenuating circumstance as contemplated in the provisions contained in the guidelines for columns (bb) and (bc). 
</t>
        </r>
      </text>
    </comment>
    <comment ref="AU6" authorId="0" shapeId="0">
      <text>
        <r>
          <rPr>
            <b/>
            <sz val="9"/>
            <color indexed="81"/>
            <rFont val="Tahoma"/>
            <family val="2"/>
          </rPr>
          <t>Column (au) – 2021 Adjusted Goal:</t>
        </r>
        <r>
          <rPr>
            <sz val="9"/>
            <color indexed="81"/>
            <rFont val="Tahoma"/>
            <family val="2"/>
          </rPr>
          <t xml:space="preserve"> Calculate the adjusted energy savings goal for 2021 by taking the product of the values contained in column (i) – 2021 Plan Number of Units (Fixed), column (as) – 2021 Gross Unit Savings (Therms), and column (s) – 2021 Plan NTG (Fixed); column (au)=(i x as x s).
</t>
        </r>
      </text>
    </comment>
    <comment ref="AV6" authorId="0" shapeId="0">
      <text>
        <r>
          <rPr>
            <b/>
            <sz val="9"/>
            <color indexed="81"/>
            <rFont val="Tahoma"/>
            <family val="2"/>
          </rPr>
          <t>Column (av) – 2021 IL-TRM Adjustment:</t>
        </r>
        <r>
          <rPr>
            <sz val="9"/>
            <color indexed="81"/>
            <rFont val="Tahoma"/>
            <family val="2"/>
          </rPr>
          <t xml:space="preserve"> Calculate the savings differential between the 2021 Adjusted Goal and the 2021 Plan Goal by following the calculation instructions specified in the header row containing column labels; column (av)=(au-w).
</t>
        </r>
      </text>
    </comment>
    <comment ref="AW6" authorId="0" shapeId="0">
      <text>
        <r>
          <rPr>
            <b/>
            <sz val="9"/>
            <color indexed="81"/>
            <rFont val="Tahoma"/>
            <family val="2"/>
          </rPr>
          <t>Column (aw) – 2018 Final Savings Goal:</t>
        </r>
        <r>
          <rPr>
            <sz val="9"/>
            <color indexed="81"/>
            <rFont val="Tahoma"/>
            <family val="2"/>
          </rPr>
          <t xml:space="preserve"> Set equal to the value contained in </t>
        </r>
        <r>
          <rPr>
            <b/>
            <sz val="9"/>
            <color indexed="81"/>
            <rFont val="Tahoma"/>
            <family val="2"/>
          </rPr>
          <t>column (ac)</t>
        </r>
        <r>
          <rPr>
            <sz val="9"/>
            <color indexed="81"/>
            <rFont val="Tahoma"/>
            <family val="2"/>
          </rPr>
          <t xml:space="preserve"> – 2018 Adjusted Goal </t>
        </r>
        <r>
          <rPr>
            <u/>
            <sz val="9"/>
            <color indexed="81"/>
            <rFont val="Tahoma"/>
            <family val="2"/>
          </rPr>
          <t>for the rows containing Measures designated as IL-TRM Adjustable (column (c)=1)</t>
        </r>
        <r>
          <rPr>
            <sz val="9"/>
            <color indexed="81"/>
            <rFont val="Tahoma"/>
            <family val="2"/>
          </rPr>
          <t xml:space="preserve">. 
</t>
        </r>
        <r>
          <rPr>
            <b/>
            <sz val="9"/>
            <color indexed="81"/>
            <rFont val="Tahoma"/>
            <family val="2"/>
          </rPr>
          <t xml:space="preserve">Column (aw) – 2018 Final Savings Goal: </t>
        </r>
        <r>
          <rPr>
            <sz val="9"/>
            <color indexed="81"/>
            <rFont val="Tahoma"/>
            <family val="2"/>
          </rPr>
          <t xml:space="preserve">Set equal to the value contained in </t>
        </r>
        <r>
          <rPr>
            <b/>
            <sz val="9"/>
            <color indexed="81"/>
            <rFont val="Tahoma"/>
            <family val="2"/>
          </rPr>
          <t>column (t)</t>
        </r>
        <r>
          <rPr>
            <sz val="9"/>
            <color indexed="81"/>
            <rFont val="Tahoma"/>
            <family val="2"/>
          </rPr>
          <t xml:space="preserve"> – 2018 Plan Goal </t>
        </r>
        <r>
          <rPr>
            <u/>
            <sz val="9"/>
            <color indexed="81"/>
            <rFont val="Tahoma"/>
            <family val="2"/>
          </rPr>
          <t xml:space="preserve">for the rows of Measures that are </t>
        </r>
        <r>
          <rPr>
            <b/>
            <u/>
            <sz val="9"/>
            <color indexed="81"/>
            <rFont val="Tahoma"/>
            <family val="2"/>
          </rPr>
          <t>not</t>
        </r>
        <r>
          <rPr>
            <u/>
            <sz val="9"/>
            <color indexed="81"/>
            <rFont val="Tahoma"/>
            <family val="2"/>
          </rPr>
          <t xml:space="preserve"> IL-TRM Adjustable (column (c)=0)</t>
        </r>
        <r>
          <rPr>
            <sz val="9"/>
            <color indexed="81"/>
            <rFont val="Tahoma"/>
            <family val="2"/>
          </rPr>
          <t xml:space="preserve">.
</t>
        </r>
      </text>
    </comment>
    <comment ref="AX6" authorId="0" shapeId="0">
      <text>
        <r>
          <rPr>
            <b/>
            <sz val="9"/>
            <color indexed="81"/>
            <rFont val="Tahoma"/>
            <family val="2"/>
          </rPr>
          <t>Column (ax) – 2019 Final Savings Goal:</t>
        </r>
        <r>
          <rPr>
            <sz val="9"/>
            <color indexed="81"/>
            <rFont val="Tahoma"/>
            <family val="2"/>
          </rPr>
          <t xml:space="preserve"> Set equal to the value contained in </t>
        </r>
        <r>
          <rPr>
            <b/>
            <sz val="9"/>
            <color indexed="81"/>
            <rFont val="Tahoma"/>
            <family val="2"/>
          </rPr>
          <t xml:space="preserve">column (ai) </t>
        </r>
        <r>
          <rPr>
            <sz val="9"/>
            <color indexed="81"/>
            <rFont val="Tahoma"/>
            <family val="2"/>
          </rPr>
          <t xml:space="preserve">– 2019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(ax) – 2019 Final Savings Goal: </t>
        </r>
        <r>
          <rPr>
            <sz val="9"/>
            <color indexed="81"/>
            <rFont val="Tahoma"/>
            <family val="2"/>
          </rPr>
          <t xml:space="preserve">Set equal to the value contained in </t>
        </r>
        <r>
          <rPr>
            <b/>
            <sz val="9"/>
            <color indexed="81"/>
            <rFont val="Tahoma"/>
            <family val="2"/>
          </rPr>
          <t xml:space="preserve">column (u) </t>
        </r>
        <r>
          <rPr>
            <sz val="9"/>
            <color indexed="81"/>
            <rFont val="Tahoma"/>
            <family val="2"/>
          </rPr>
          <t xml:space="preserve">– 2019 Plan Goal </t>
        </r>
        <r>
          <rPr>
            <u/>
            <sz val="9"/>
            <color indexed="81"/>
            <rFont val="Tahoma"/>
            <family val="2"/>
          </rPr>
          <t>for each row with a Measure that is</t>
        </r>
        <r>
          <rPr>
            <b/>
            <u/>
            <sz val="9"/>
            <color indexed="81"/>
            <rFont val="Tahoma"/>
            <family val="2"/>
          </rPr>
          <t xml:space="preserve"> not </t>
        </r>
        <r>
          <rPr>
            <u/>
            <sz val="9"/>
            <color indexed="81"/>
            <rFont val="Tahoma"/>
            <family val="2"/>
          </rPr>
          <t>IL-TRM Adjustable (column (c)=0)</t>
        </r>
        <r>
          <rPr>
            <sz val="9"/>
            <color indexed="81"/>
            <rFont val="Tahoma"/>
            <family val="2"/>
          </rPr>
          <t xml:space="preserve">. 
</t>
        </r>
      </text>
    </comment>
    <comment ref="AY6" authorId="0" shapeId="0">
      <text>
        <r>
          <rPr>
            <b/>
            <sz val="9"/>
            <color indexed="81"/>
            <rFont val="Tahoma"/>
            <family val="2"/>
          </rPr>
          <t>Column (ay) – 2020 Final Savings Goal:</t>
        </r>
        <r>
          <rPr>
            <sz val="9"/>
            <color indexed="81"/>
            <rFont val="Tahoma"/>
            <family val="2"/>
          </rPr>
          <t xml:space="preserve"> Set equal to the value contained in </t>
        </r>
        <r>
          <rPr>
            <b/>
            <sz val="9"/>
            <color indexed="81"/>
            <rFont val="Tahoma"/>
            <family val="2"/>
          </rPr>
          <t xml:space="preserve">column (ao) </t>
        </r>
        <r>
          <rPr>
            <sz val="9"/>
            <color indexed="81"/>
            <rFont val="Tahoma"/>
            <family val="2"/>
          </rPr>
          <t xml:space="preserve">– 2020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(ay) – 2020 Final Savings Goal: </t>
        </r>
        <r>
          <rPr>
            <sz val="9"/>
            <color indexed="81"/>
            <rFont val="Tahoma"/>
            <family val="2"/>
          </rPr>
          <t xml:space="preserve">Set equal to the value contained in </t>
        </r>
        <r>
          <rPr>
            <b/>
            <sz val="9"/>
            <color indexed="81"/>
            <rFont val="Tahoma"/>
            <family val="2"/>
          </rPr>
          <t xml:space="preserve">column (v) </t>
        </r>
        <r>
          <rPr>
            <sz val="9"/>
            <color indexed="81"/>
            <rFont val="Tahoma"/>
            <family val="2"/>
          </rPr>
          <t xml:space="preserve">– 2020 Plan Goal </t>
        </r>
        <r>
          <rPr>
            <u/>
            <sz val="9"/>
            <color indexed="81"/>
            <rFont val="Tahoma"/>
            <family val="2"/>
          </rPr>
          <t>for each row with a Measure that is not IL-TRM Adjustable (column (c)=0)</t>
        </r>
        <r>
          <rPr>
            <sz val="9"/>
            <color indexed="81"/>
            <rFont val="Tahoma"/>
            <family val="2"/>
          </rPr>
          <t xml:space="preserve">.
</t>
        </r>
      </text>
    </comment>
    <comment ref="AZ6" authorId="0" shapeId="0">
      <text>
        <r>
          <rPr>
            <b/>
            <sz val="9"/>
            <color indexed="81"/>
            <rFont val="Tahoma"/>
            <family val="2"/>
          </rPr>
          <t>Column (az) – 2021 Final Savings Goal:</t>
        </r>
        <r>
          <rPr>
            <sz val="9"/>
            <color indexed="81"/>
            <rFont val="Tahoma"/>
            <family val="2"/>
          </rPr>
          <t xml:space="preserve"> Set equal to the value contained in </t>
        </r>
        <r>
          <rPr>
            <b/>
            <sz val="9"/>
            <color indexed="81"/>
            <rFont val="Tahoma"/>
            <family val="2"/>
          </rPr>
          <t xml:space="preserve">column (au) </t>
        </r>
        <r>
          <rPr>
            <sz val="9"/>
            <color indexed="81"/>
            <rFont val="Tahoma"/>
            <family val="2"/>
          </rPr>
          <t xml:space="preserve">– 2021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(az) – 2021 Final Savings Goal: </t>
        </r>
        <r>
          <rPr>
            <sz val="9"/>
            <color indexed="81"/>
            <rFont val="Tahoma"/>
            <family val="2"/>
          </rPr>
          <t xml:space="preserve">Set equal to the value contained in </t>
        </r>
        <r>
          <rPr>
            <b/>
            <sz val="9"/>
            <color indexed="81"/>
            <rFont val="Tahoma"/>
            <family val="2"/>
          </rPr>
          <t xml:space="preserve">column (w) </t>
        </r>
        <r>
          <rPr>
            <sz val="9"/>
            <color indexed="81"/>
            <rFont val="Tahoma"/>
            <family val="2"/>
          </rPr>
          <t xml:space="preserve">– 2021 Plan Goal </t>
        </r>
        <r>
          <rPr>
            <u/>
            <sz val="9"/>
            <color indexed="81"/>
            <rFont val="Tahoma"/>
            <family val="2"/>
          </rPr>
          <t>for each row with a Measure that is not IL-TRM Adjustable (column (c)=0)</t>
        </r>
        <r>
          <rPr>
            <sz val="9"/>
            <color indexed="81"/>
            <rFont val="Tahoma"/>
            <family val="2"/>
          </rPr>
          <t xml:space="preserve">.
</t>
        </r>
      </text>
    </comment>
    <comment ref="BA6" authorId="1" shapeId="0">
      <text>
        <r>
          <rPr>
            <sz val="9"/>
            <color indexed="81"/>
            <rFont val="Tahoma"/>
            <family val="2"/>
          </rPr>
          <t>Calculate an estimate of the Plan Period Final Adjusted Net Energy Savings Goal by completing</t>
        </r>
        <r>
          <rPr>
            <b/>
            <sz val="9"/>
            <color indexed="81"/>
            <rFont val="Tahoma"/>
            <family val="2"/>
          </rPr>
          <t xml:space="preserve"> column (ba) – Plan Period Final Savings Goal (Therms) </t>
        </r>
        <r>
          <rPr>
            <sz val="9"/>
            <color indexed="81"/>
            <rFont val="Tahoma"/>
            <family val="2"/>
          </rPr>
          <t xml:space="preserve">for all Measures by following the calculation instructions specified in the header row of the column: column (ba)=(aw+ax+ay+az); and then below the list of Measures, include the Portfolio Total (Therms) savings by calculating the sum of the rows of Measure savings for column (ba) to determine an estimate of the Portfolio Final Adjusted Net Energy Savings Goal for the Plan Period.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Note: Below the list of Measures in the row, Portfolio Total (Therms), calculate a total summation of all the Measure savings to determine the Portfolio savings goal. The value contained in the row, Portfolio Total (Therms), of the Measure-Level Adjustments Tab for column (ba) – Plan Period Final Savings Goal (Therms) should be equal to the value contained in the row, Portfolio Total (Therms), in the Program-Level Adjustments Tab for column (s) – Plan Period Adjusted Energy Savings Goal (Therms).
</t>
        </r>
      </text>
    </comment>
    <comment ref="BB6" authorId="2" shapeId="0">
      <text>
        <r>
          <rPr>
            <b/>
            <sz val="9"/>
            <color indexed="81"/>
            <rFont val="Tahoma"/>
            <family val="2"/>
          </rPr>
          <t xml:space="preserve">Column (bb) – Key Custom Input Assumptions (if none, specify NA): </t>
        </r>
        <r>
          <rPr>
            <sz val="9"/>
            <color indexed="81"/>
            <rFont val="Tahoma"/>
            <family val="2"/>
          </rPr>
          <t xml:space="preserve">Assumptions in savings estimates that are custom and are not derived from values in the IL-TRM, and therefore will not necessitate a change in savings goals if the IL-TRM is updated, unless consensus is reached at SAG that the extenuating circumstance warrants an adjustment. List any custom assumptions selected by the Program Administrator to calculate the Plan Gross Unit Savings for the IL-TRM Adjustable Measure in the Plan and specified in columns (l), (m), (n), and (o). Answer “NA” if there are no custom assumptions selected by the Program Administrator to calculate the Plan Gross Unit Savings for the IL-TRM Adjustable Measure. The assumptions listed in column (bb) should be consistent with and clearly outlined in the reference document specified in column (k) – Reference Document Explaining Gross Unit Savings Calculation Details. </t>
        </r>
        <r>
          <rPr>
            <b/>
            <sz val="9"/>
            <color indexed="81"/>
            <rFont val="Tahoma"/>
            <family val="2"/>
          </rPr>
          <t xml:space="preserve">Program Administrators have the flexibility to specify the custom assumptions selected by the Program Administrator within a separate tab or across multiple columns of the Measure-Level Adjustments Tab. In cases where the custom assumptions are provided within a separate tab, the name of the tab where the custom assumptions can be found should be clearly specified in column (bb). </t>
        </r>
        <r>
          <rPr>
            <sz val="9"/>
            <color indexed="81"/>
            <rFont val="Tahoma"/>
            <family val="2"/>
          </rPr>
          <t xml:space="preserve">
Note: In general, if a custom input assumption specified in this column (bb) is changed by the Program Administrator during Program implementation and tracking of the Measure savings during the Plan period, given such a change to the custom input assumptions during Program implementation of the Measure is not the result of a change to the IL-TRM, the changed custom input assumption should </t>
        </r>
        <r>
          <rPr>
            <u/>
            <sz val="9"/>
            <color indexed="81"/>
            <rFont val="Tahoma"/>
            <family val="2"/>
          </rPr>
          <t>not</t>
        </r>
        <r>
          <rPr>
            <sz val="9"/>
            <color indexed="81"/>
            <rFont val="Tahoma"/>
            <family val="2"/>
          </rPr>
          <t xml:space="preserve"> be used to adjust the Program Administrator’s energy savings goals. In other words, the custom input assumptions selected by the Program Administrator in its Plan filing (as specified in column (bb)) should remain fixed over the Plan period when calculating the Gross Unit Savings for the applicable Program Years set forth in columns (aa), (ag), (am) and (as) and the Final Adjusted Net Energy Savings Goals set forth in columns (aw), (ax), (ay), (az), and (ba) unless consensus is reached at SAG that the extenuating circumstance warrants an adjustment.     
</t>
        </r>
      </text>
    </comment>
    <comment ref="BC6" authorId="2" shapeId="0">
      <text>
        <r>
          <rPr>
            <b/>
            <sz val="9"/>
            <color indexed="81"/>
            <rFont val="Tahoma"/>
            <family val="2"/>
          </rPr>
          <t xml:space="preserve">Column (bc) – Key IL-TRM Input Assumptions: </t>
        </r>
        <r>
          <rPr>
            <sz val="9"/>
            <color indexed="81"/>
            <rFont val="Tahoma"/>
            <family val="2"/>
          </rPr>
          <t xml:space="preserve">Assumptions derived from the IL-TRM that, if changed in the IL-TRM in the future, would necessitate a savings goal adjustment, unless consensus is reached at SAG that the extenuating circumstance warrants no adjustment. List the specific assumptions and values from the IL-TRM relied upon to calculate the Plan Gross Unit Savings for the Measure specified in columns (l), (m), (n), and (o). The assumptions listed in column (bc) should be consistent with and clearly outlined in the reference document specified in column (k) – Reference Document Explaining Gross Unit Savings Calculation Details. </t>
        </r>
        <r>
          <rPr>
            <b/>
            <sz val="9"/>
            <color indexed="81"/>
            <rFont val="Tahoma"/>
            <family val="2"/>
          </rPr>
          <t>Program Administrators have the flexibility to specify the assumptions and values derived from the IL-TRM to calculate the Plan Gross Unit Savings for the Measure within a separate tab or across multiple columns of the Measure-Level Adjustments Tab. In cases where the assumptions and values derived from the IL-TRM are provided within a separate tab, the name of the tab where the assumptions and values derived from the IL-TRM can be found should be clearly specified in column (bc).</t>
        </r>
        <r>
          <rPr>
            <sz val="9"/>
            <color indexed="81"/>
            <rFont val="Tahoma"/>
            <family val="2"/>
          </rPr>
          <t xml:space="preserve">
Examples of Key IL-TRM Input Assumptions: 1) Cooling_Reduction = 8.0% for 5.3.16 Advanced Thermostats Measure; or 2) Hours (Unknown Installation Location) = 847 for 5.5.8 LED Screw Based Omnidirectional Bulbs Measure. 
</t>
        </r>
        <r>
          <rPr>
            <b/>
            <sz val="9"/>
            <color indexed="81"/>
            <rFont val="Tahoma"/>
            <family val="2"/>
          </rPr>
          <t xml:space="preserve">
</t>
        </r>
      </text>
    </comment>
    <comment ref="AW7" authorId="0" shapeId="0">
      <text>
        <r>
          <rPr>
            <sz val="9"/>
            <color indexed="81"/>
            <rFont val="Tahoma"/>
            <family val="2"/>
          </rPr>
          <t xml:space="preserve">Note:
(aw)=(ac) for IL-TRM Adjustable Measures (if column (c)=1); 
(aw)=(t) for Measures that are </t>
        </r>
        <r>
          <rPr>
            <u/>
            <sz val="9"/>
            <color indexed="81"/>
            <rFont val="Tahoma"/>
            <family val="2"/>
          </rPr>
          <t>not</t>
        </r>
        <r>
          <rPr>
            <sz val="9"/>
            <color indexed="81"/>
            <rFont val="Tahoma"/>
            <family val="2"/>
          </rPr>
          <t xml:space="preserve"> IL-TRM Adjustable (if column (c)=0).
</t>
        </r>
      </text>
    </comment>
    <comment ref="AX7" authorId="0" shapeId="0">
      <text>
        <r>
          <rPr>
            <sz val="9"/>
            <color indexed="81"/>
            <rFont val="Tahoma"/>
            <family val="2"/>
          </rPr>
          <t xml:space="preserve">Note:
(ax)=(ai) for IL-TRM Adjustable Measures (if column (c)=1); 
(ax)=(u) for Measures that are </t>
        </r>
        <r>
          <rPr>
            <u/>
            <sz val="9"/>
            <color indexed="81"/>
            <rFont val="Tahoma"/>
            <family val="2"/>
          </rPr>
          <t>not</t>
        </r>
        <r>
          <rPr>
            <sz val="9"/>
            <color indexed="81"/>
            <rFont val="Tahoma"/>
            <family val="2"/>
          </rPr>
          <t xml:space="preserve"> IL-TRM Adjustable (if column (c)=0).
</t>
        </r>
      </text>
    </comment>
    <comment ref="AY7" authorId="0" shapeId="0">
      <text>
        <r>
          <rPr>
            <sz val="9"/>
            <color indexed="81"/>
            <rFont val="Tahoma"/>
            <family val="2"/>
          </rPr>
          <t xml:space="preserve">Note:
(ay)=(ao) for IL-TRM Adjustable Measures (if column (c)=1); 
(ay)=(v) for Measures that are </t>
        </r>
        <r>
          <rPr>
            <u/>
            <sz val="9"/>
            <color indexed="81"/>
            <rFont val="Tahoma"/>
            <family val="2"/>
          </rPr>
          <t>not</t>
        </r>
        <r>
          <rPr>
            <sz val="9"/>
            <color indexed="81"/>
            <rFont val="Tahoma"/>
            <family val="2"/>
          </rPr>
          <t xml:space="preserve"> IL-TRM Adjustable (if column (c)=0).
</t>
        </r>
      </text>
    </comment>
    <comment ref="AZ7" authorId="0" shapeId="0">
      <text>
        <r>
          <rPr>
            <sz val="9"/>
            <color indexed="81"/>
            <rFont val="Tahoma"/>
            <family val="2"/>
          </rPr>
          <t xml:space="preserve">Note:
(az)=(au) for IL-TRM Adjustable Measures (if column (c)=1); 
(az)=(w) for Measures that are </t>
        </r>
        <r>
          <rPr>
            <u/>
            <sz val="9"/>
            <color indexed="81"/>
            <rFont val="Tahoma"/>
            <family val="2"/>
          </rPr>
          <t>not</t>
        </r>
        <r>
          <rPr>
            <sz val="9"/>
            <color indexed="81"/>
            <rFont val="Tahoma"/>
            <family val="2"/>
          </rPr>
          <t xml:space="preserve"> IL-TRM Adjustable (if column (c)=0).
</t>
        </r>
      </text>
    </comment>
    <comment ref="A20" authorId="0" shapeId="0">
      <text>
        <r>
          <rPr>
            <b/>
            <sz val="9"/>
            <color indexed="81"/>
            <rFont val="Tahoma"/>
            <family val="2"/>
          </rPr>
          <t>Portfolio Total (Therms):</t>
        </r>
        <r>
          <rPr>
            <sz val="9"/>
            <color indexed="81"/>
            <rFont val="Tahoma"/>
            <family val="2"/>
          </rPr>
          <t xml:space="preserve"> Below the list of Measures, calculate a total summation of all the Measure savings (with applicable fuel type savings (Therms)) to determine the Portfolio savings goals and adjustments for columns (t) – (x), (ad), (aj), (ap), (av) – (az), and (ba).
Note: The values contained in the row, Portfolio Total (Therms), of the Measure-Level Adjustments Tab for columns (t), (u), (v), (w), and (x) – Plan Energy Savings Goals, and columns (aw), (ax), (ay), (az), and (ba) – Final Adjusted Net Energy Savings Goals, should be equal to the values contained in the row, Portfolio Total (Therms), in the Program-Level Adjustments Tab for columns (b), (f), (j), (n), and (r) – Plan Energy Savings Goal, and columns (c), (g), (k), (o), and (s) – Adjusted Energy Savings Goal, respectively. </t>
        </r>
      </text>
    </comment>
    <comment ref="T20" authorId="0" shapeId="0">
      <text>
        <r>
          <rPr>
            <b/>
            <sz val="9"/>
            <color indexed="81"/>
            <rFont val="Tahoma"/>
            <family val="2"/>
          </rPr>
          <t>Portfolio Total (Therms) 2018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(b) – 2018 Plan Energy Savings Goal should be equal to the value contained in the row, Portfolio Total (Therms), of the Measure-Level Adjustments Tab for column (t) – 2018 Plan Goal.
</t>
        </r>
      </text>
    </comment>
    <comment ref="U20" authorId="0" shapeId="0">
      <text>
        <r>
          <rPr>
            <b/>
            <sz val="9"/>
            <color indexed="81"/>
            <rFont val="Tahoma"/>
            <family val="2"/>
          </rPr>
          <t>Portfolio Total (Therms) 2019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(f) – 2019 Plan Energy Savings Goal should be equal to the value contained in the row, Portfolio Total (Therms), of the Measure-Level Adjustments Tab for column (u) – 2019 Plan Goal.
</t>
        </r>
      </text>
    </comment>
    <comment ref="V20" authorId="0" shapeId="0">
      <text>
        <r>
          <rPr>
            <b/>
            <sz val="9"/>
            <color indexed="81"/>
            <rFont val="Tahoma"/>
            <family val="2"/>
          </rPr>
          <t>Portfolio Total (Therms) 2020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(j) – 2020 Plan Energy Savings Goal should be equal to the value contained in the row, Portfolio Total (Therms), of the Measure-Level Adjustments Tab for column (v) – 2020 Plan Goal. </t>
        </r>
      </text>
    </comment>
    <comment ref="W20" authorId="0" shapeId="0">
      <text>
        <r>
          <rPr>
            <b/>
            <sz val="9"/>
            <color indexed="81"/>
            <rFont val="Tahoma"/>
            <family val="2"/>
          </rPr>
          <t>Portfolio Total (Therms) 2021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(n) – 2021 Plan Energy Savings Goal should be equal to the value contained in the row, Portfolio Total (Therms), of the Measure-Level Adjustments Tab for column (w) – 2021 Plan Goal. </t>
        </r>
      </text>
    </comment>
    <comment ref="X20" authorId="0" shapeId="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W20" authorId="0" shapeId="0">
      <text>
        <r>
          <rPr>
            <b/>
            <sz val="9"/>
            <color indexed="81"/>
            <rFont val="Tahoma"/>
            <family val="2"/>
          </rPr>
          <t xml:space="preserve">Portfolio Total (Therms) 2018 Final Savings Goal: </t>
        </r>
        <r>
          <rPr>
            <sz val="9"/>
            <color indexed="81"/>
            <rFont val="Tahoma"/>
            <family val="2"/>
          </rPr>
          <t xml:space="preserve">Calculate the sum of the rows of Measure savings within the column for the respective fuel type (Therms).
The value contained in the row, Portfolio Total (Therms), of the Measure-Level Adjustments Tab for column (aw) – 2018 Final Savings Goal should be equal to the value contained in the row, Portfolio Total (Therms), in the Program-Level Adjustments Tab for column (c) – 2018 Adjusted Energy Savings Goal.
</t>
        </r>
      </text>
    </comment>
    <comment ref="AX20" authorId="0" shapeId="0">
      <text>
        <r>
          <rPr>
            <b/>
            <sz val="9"/>
            <color indexed="81"/>
            <rFont val="Tahoma"/>
            <family val="2"/>
          </rPr>
          <t>Portfolio Total (Therms) 2019 Final Savings Goal:</t>
        </r>
        <r>
          <rPr>
            <sz val="9"/>
            <color indexed="81"/>
            <rFont val="Tahoma"/>
            <family val="2"/>
          </rPr>
          <t xml:space="preserve"> Calculate the sum of the rows of Measure savings within the column for the respective fuel type (Therms).
The value contained in the row, Portfolio Total (Therms), of the Measure-Level Adjustments Tab for column (ax) should be equal to the value contained in the row, Portfolio Total (Therms), in the Program-Level Adjustments Tab for column (g).
</t>
        </r>
      </text>
    </comment>
    <comment ref="AY20" authorId="0" shapeId="0">
      <text>
        <r>
          <rPr>
            <b/>
            <sz val="9"/>
            <color indexed="81"/>
            <rFont val="Tahoma"/>
            <family val="2"/>
          </rPr>
          <t>Portfolio Total (Therms) 2020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(ay) should be equal to the value contained in the row, Portfolio Total (Therms), in the Program-Level Adjustments Tab for column (k).
</t>
        </r>
      </text>
    </comment>
    <comment ref="AZ20" authorId="0" shapeId="0">
      <text>
        <r>
          <rPr>
            <b/>
            <sz val="9"/>
            <color indexed="81"/>
            <rFont val="Tahoma"/>
            <family val="2"/>
          </rPr>
          <t>Portfolio Total (Therms) 2021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(az) should be equal to the value contained in the row, Portfolio Total (Therms), in the Program-Level Adjustments Tab for column (o).
</t>
        </r>
      </text>
    </comment>
    <comment ref="BA20" authorId="0" shapeId="0">
      <text>
        <r>
          <rPr>
            <b/>
            <sz val="9"/>
            <color indexed="81"/>
            <rFont val="Tahoma"/>
            <family val="2"/>
          </rPr>
          <t>Portfolio Total (Therms) Plan Period Final Savings Goal:</t>
        </r>
        <r>
          <rPr>
            <sz val="9"/>
            <color indexed="81"/>
            <rFont val="Tahoma"/>
            <family val="2"/>
          </rPr>
          <t xml:space="preserve"> Calculate the sum of the rows of Measure savings within the column for the respective fuel type (Therms).
Note: The value contained in the row, Portfolio Total (Therms), in the Program-Level Adjustments Tab for column (s) should be equal to the value contained in the row, Portfolio Total (Therms), of the Measure-Level Adjustments Tab for column (ba).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List>
</comments>
</file>

<file path=xl/sharedStrings.xml><?xml version="1.0" encoding="utf-8"?>
<sst xmlns="http://schemas.openxmlformats.org/spreadsheetml/2006/main" count="219" uniqueCount="163">
  <si>
    <t>Program</t>
  </si>
  <si>
    <t>Measure</t>
  </si>
  <si>
    <t>Unit of Participation</t>
  </si>
  <si>
    <t>Gross Unit Savings Adjustment Explanation</t>
  </si>
  <si>
    <t>(a)</t>
  </si>
  <si>
    <t>(b)</t>
  </si>
  <si>
    <t>(c)</t>
  </si>
  <si>
    <t>(d)</t>
  </si>
  <si>
    <t>(e)</t>
  </si>
  <si>
    <t>(f)</t>
  </si>
  <si>
    <t>(g)</t>
  </si>
  <si>
    <t>(h)</t>
  </si>
  <si>
    <t>(i)</t>
  </si>
  <si>
    <t>Approved Energy Efficiency Plan Key Assumptions</t>
  </si>
  <si>
    <t>(j)</t>
  </si>
  <si>
    <t>(k)</t>
  </si>
  <si>
    <t>(l)</t>
  </si>
  <si>
    <t>(m)</t>
  </si>
  <si>
    <t>(n)</t>
  </si>
  <si>
    <t>(o)</t>
  </si>
  <si>
    <t>Approved Energy Efficiency Plan Key Assumptions - Plan Participation</t>
  </si>
  <si>
    <t>Final Adjusted Net Energy Savings Goals</t>
  </si>
  <si>
    <t>(an)</t>
  </si>
  <si>
    <t>IL-TRM Section / Custom</t>
  </si>
  <si>
    <t>(p)</t>
  </si>
  <si>
    <t>(ae)</t>
  </si>
  <si>
    <t>(q)</t>
  </si>
  <si>
    <t>(af)</t>
  </si>
  <si>
    <t>(ak)</t>
  </si>
  <si>
    <t>Reference Document Explaining Gross Unit Savings Calculation Details</t>
  </si>
  <si>
    <t>(y)</t>
  </si>
  <si>
    <t>(ag)</t>
  </si>
  <si>
    <t>(ah)</t>
  </si>
  <si>
    <t>(al)</t>
  </si>
  <si>
    <t>(am)</t>
  </si>
  <si>
    <t>(aq)</t>
  </si>
  <si>
    <t>(ar)</t>
  </si>
  <si>
    <t>(as)</t>
  </si>
  <si>
    <t>(at)</t>
  </si>
  <si>
    <t>(bb)</t>
  </si>
  <si>
    <t>Approved Energy Efficiency Plan Key Assumptions - Measure-Level Algorithm Inputs</t>
  </si>
  <si>
    <t>Portfolio Total (Therms)</t>
  </si>
  <si>
    <t>Key IL-TRM Input Assumptions</t>
  </si>
  <si>
    <t>Program Administrator:</t>
  </si>
  <si>
    <t>Key Custom Input Assumptions (if none, specify NA)</t>
  </si>
  <si>
    <t>(d)=(c-b)</t>
  </si>
  <si>
    <t>(h)=(g-f)</t>
  </si>
  <si>
    <t>(l)=(k-j)</t>
  </si>
  <si>
    <t>(p)=(o-n)</t>
  </si>
  <si>
    <t>5.3.16</t>
  </si>
  <si>
    <t>NA</t>
  </si>
  <si>
    <t>Product Rebates-Advance Smart Thermostats-Residential_2017-05-01.xlsx</t>
  </si>
  <si>
    <t>Plan Number of Units (Fixed Parameters for Calculating Adjustable Savings Goals)</t>
  </si>
  <si>
    <t>Brief Explanation of Significant Adjustments</t>
  </si>
  <si>
    <t xml:space="preserve">IL-TRM Adjustable?
(1 if yes; 0 if no) </t>
  </si>
  <si>
    <t>Advance Smart Thermostats</t>
  </si>
  <si>
    <t>Each</t>
  </si>
  <si>
    <t>Derived from the IL-TRM that, if changed in the IL-TRM in the future, would therefore necessitate a savings goal adjustment, unless consensus is reached at SAG that the extenuating circumstance warrants no adjustment.</t>
  </si>
  <si>
    <t>Program A - Product Rebates (Gas)</t>
  </si>
  <si>
    <t>Product Rebates-Advance Smart Thermostats-Residential_2016-05-12.xlsx; Accessible: http://ilsagfiles.org/SAG_files/Meeting_Materials/2016/May_16-17_2016_Meeting/ComEd_DSMore_Batch_Tool_VBA_Plan_4_Measures_v2.xlsb</t>
  </si>
  <si>
    <r>
      <t xml:space="preserve">EEPS Adjustable Savings Goal Template - </t>
    </r>
    <r>
      <rPr>
        <i/>
        <sz val="14"/>
        <color theme="1"/>
        <rFont val="Arial"/>
        <family val="2"/>
      </rPr>
      <t>Program-Level Adjustments Tab</t>
    </r>
  </si>
  <si>
    <r>
      <t xml:space="preserve">EEPS Adjustable Savings Goal Template - </t>
    </r>
    <r>
      <rPr>
        <i/>
        <sz val="14"/>
        <color theme="1"/>
        <rFont val="Arial"/>
        <family val="2"/>
      </rPr>
      <t>Measure-Level Adjustments Tab</t>
    </r>
  </si>
  <si>
    <t>(r)=(b+f+j+n)</t>
  </si>
  <si>
    <t>(s)=(c+g+k+o)</t>
  </si>
  <si>
    <t>(t)=(s-r)</t>
  </si>
  <si>
    <t>Plan Energy Savings Goal (Therms)</t>
  </si>
  <si>
    <t>Adjusted Energy Savings Goal (Therms)</t>
  </si>
  <si>
    <t>Energy Savings Adjustment to Plan Goal (Therms)</t>
  </si>
  <si>
    <t>IL-TRM Measure Code from IL-TRMv6.0</t>
  </si>
  <si>
    <t>RS-HVC-ADTH-V02-180101</t>
  </si>
  <si>
    <t>Plan Gross Unit Savings (Therms)</t>
  </si>
  <si>
    <t>Plan Energy Savings Goals (Therms)</t>
  </si>
  <si>
    <t>(r)</t>
  </si>
  <si>
    <t>(s)</t>
  </si>
  <si>
    <t>(t)=(f x l x p)</t>
  </si>
  <si>
    <t>(u)=(g x m x q)</t>
  </si>
  <si>
    <t>(v)=(h x n x r)</t>
  </si>
  <si>
    <t>(w)=(i x o x s)</t>
  </si>
  <si>
    <t>(x)=(t+u+v+w)</t>
  </si>
  <si>
    <t>(z)</t>
  </si>
  <si>
    <t>(aa)</t>
  </si>
  <si>
    <t>(ab)</t>
  </si>
  <si>
    <t>(ac)=(f x aa x p)</t>
  </si>
  <si>
    <t>(bc)</t>
  </si>
  <si>
    <t>(ad)=(ac-t)</t>
  </si>
  <si>
    <t>(ba)=(aw+ax+ay+az)</t>
  </si>
  <si>
    <t>(ai)=(g x ag x q)</t>
  </si>
  <si>
    <t>(aj)=(ai-u)</t>
  </si>
  <si>
    <t>(ao)=(h x am x r)</t>
  </si>
  <si>
    <t>(ap)=(ao-v)</t>
  </si>
  <si>
    <t>(au)=(i x as x s)</t>
  </si>
  <si>
    <t>(av)=(au-w)</t>
  </si>
  <si>
    <t>No errata change to IL-TRM inputs to impact therm savings.</t>
  </si>
  <si>
    <t>RS-HVC-ADTH-V03-190101</t>
  </si>
  <si>
    <t>RS-HVC-ADTH-V04-200101</t>
  </si>
  <si>
    <t>(aw)=(ac) [if (c)=1]; (aw)=(t) [if (c)=0]</t>
  </si>
  <si>
    <t>(ax)=(ai) [if (c)=1]; (ax)=(u) [if (c)=0]</t>
  </si>
  <si>
    <t>(ay)=(ao) [if (c)=1]; (ay)=(v) [if (c)=0]</t>
  </si>
  <si>
    <t>(az)=(au) [if (c)=1]; (az)=(w) [if (c)=0]</t>
  </si>
  <si>
    <t>January 1, 2018 - December 31, 2018, Plan Year 2018</t>
  </si>
  <si>
    <t>January 1, 2019 - December 31, 2019, Plan Year 2019</t>
  </si>
  <si>
    <t>January 1, 2020 - December 31, 2020, Plan Year 2020</t>
  </si>
  <si>
    <t>January 1, 2021 - December 31, 2021, Plan Year 2021</t>
  </si>
  <si>
    <t>Plan Period</t>
  </si>
  <si>
    <t>2018 Gross Unit Savings, Effective January 1, 2018 - December 31, 2018</t>
  </si>
  <si>
    <t>2018 Plan Number of Units (Fixed)</t>
  </si>
  <si>
    <t>2018 Plan Gross Unit Savings</t>
  </si>
  <si>
    <t>2018 Plan Goal</t>
  </si>
  <si>
    <t>IL-TRM Measure Code from IL-TRMv6.0 or errata applicable to 2018</t>
  </si>
  <si>
    <t>2018 Gross Unit Savings (Therms)</t>
  </si>
  <si>
    <t>2018 Adjusted Goal</t>
  </si>
  <si>
    <t>2018 IL-TRM Adjustment</t>
  </si>
  <si>
    <t>2018 Final Savings Goal (Therms)</t>
  </si>
  <si>
    <t>2019 Gross Unit Savings, Effective January 1, 2019 - December 31, 2019</t>
  </si>
  <si>
    <t>2019 Plan Number of Units (Fixed)</t>
  </si>
  <si>
    <t>2019 Plan Gross Unit Savings</t>
  </si>
  <si>
    <t>2019 Plan Goal</t>
  </si>
  <si>
    <t>2019 Gross Unit Savings (Therms)</t>
  </si>
  <si>
    <t>2019 Adjusted Goal</t>
  </si>
  <si>
    <t>2019 IL-TRM Adjustment</t>
  </si>
  <si>
    <t>2019 Final Savings Goal (Therms)</t>
  </si>
  <si>
    <t>2020 Gross Unit Savings, Effective January 1, 2020 - December 31, 2020</t>
  </si>
  <si>
    <t>2020 Plan Number of Units (Fixed)</t>
  </si>
  <si>
    <t>2020 Plan Gross Unit Savings</t>
  </si>
  <si>
    <t>2020 Plan Goal</t>
  </si>
  <si>
    <t>2020 Gross Unit Savings (Therms)</t>
  </si>
  <si>
    <t>2020 Adjusted Goal</t>
  </si>
  <si>
    <t>2020 IL-TRM Adjustment</t>
  </si>
  <si>
    <t>2020 Final Savings Goal (Therms)</t>
  </si>
  <si>
    <t>2021 Gross Unit Savings, Effective January 1, 2021 - December 31, 2021</t>
  </si>
  <si>
    <t>2021 Plan Number of Units (Fixed)</t>
  </si>
  <si>
    <t>2021 Plan Gross Unit Savings</t>
  </si>
  <si>
    <t>2021 Plan Goal</t>
  </si>
  <si>
    <t>2021 Gross Unit Savings (Therms)</t>
  </si>
  <si>
    <t>2021 Adjusted Goal</t>
  </si>
  <si>
    <t>2021 IL-TRM Adjustment</t>
  </si>
  <si>
    <t>2021 Final Savings Goal (Therms)</t>
  </si>
  <si>
    <t>Plan Period Final Savings Goal (Therms)</t>
  </si>
  <si>
    <t>Plan Year 2021 Savings Goal Adjustment</t>
  </si>
  <si>
    <t>IL-TRM Measure Code from the 2021 IL-TRM or errata applicable to 2021</t>
  </si>
  <si>
    <t>Plan Year 2020 Savings Goal Adjustment</t>
  </si>
  <si>
    <t>IL-TRM Measure Code from the 2020 IL-TRM or errata applicable to 2020</t>
  </si>
  <si>
    <t>IL-TRM Measure Code from the 2019 IL-TRM or errata applicable to 2019</t>
  </si>
  <si>
    <t>Plan Year 2019 Savings Goal Adjustment</t>
  </si>
  <si>
    <t>Plan Year 2018 Savings Goal Adjustment</t>
  </si>
  <si>
    <t>Total Plan Period Goal</t>
  </si>
  <si>
    <t>January 1, 2018 - December 31, 2021 Plan Period</t>
  </si>
  <si>
    <t>Large increase in Therm savings for Advanced Thermostats adopted in the 2020 IL-TRM based upon 2019 IL evaluation results.</t>
  </si>
  <si>
    <r>
      <t xml:space="preserve">Not derived from values in the IL-TRM, and therefore will not necessitate a change in savings goals if the IL-TRM is updated. Note: The Key Custom Input Assumptions specified in column (bb) should remain </t>
    </r>
    <r>
      <rPr>
        <i/>
        <u/>
        <sz val="8"/>
        <color theme="1"/>
        <rFont val="Arial"/>
        <family val="2"/>
      </rPr>
      <t>fixed</t>
    </r>
    <r>
      <rPr>
        <i/>
        <sz val="8"/>
        <color theme="1"/>
        <rFont val="Arial"/>
        <family val="2"/>
      </rPr>
      <t xml:space="preserve"> over the Plan period when calculating the Gross Unit Savings for the Measure for the applicable Program Years set forth in columns (aa), (ag), (am), and (as), unless consensus is reached at SAG that the extenuating circumstance warrants an adjustment.</t>
    </r>
  </si>
  <si>
    <t>Product Rebates-Advance Smart Thermostats-Residential_2019-11-20.xlsx</t>
  </si>
  <si>
    <t>The 2019 IL-TRM adopted changes to the measure did not change the IL-TRM inputs to impact therm savings.</t>
  </si>
  <si>
    <t>The 2020 IL-TRM adopted a number of changes to the deemed IL-TRM inputs that result in increased therm savings based upon actual IL evaluation results from 2019.</t>
  </si>
  <si>
    <t>Plan Net-to-Gross Values (Fixed Parameters for Calculating Adjustable Savings Goals)</t>
  </si>
  <si>
    <t>2018 Plan NTG (Fixed)</t>
  </si>
  <si>
    <t>2019 Plan NTG (Fixed)</t>
  </si>
  <si>
    <t>2020 Plan NTG (Fixed)</t>
  </si>
  <si>
    <t>2021 Plan NTG (Fixed)</t>
  </si>
  <si>
    <t>Updated 04/10/17</t>
  </si>
  <si>
    <t>Program B - Custom</t>
  </si>
  <si>
    <t>Custom</t>
  </si>
  <si>
    <t>Project</t>
  </si>
  <si>
    <t>Utility_Plan_Work_Papers_2017-06-01_v1.xls, Custom tab, 2017-06-01</t>
  </si>
  <si>
    <t>See 'Unit Savings Calculation'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</si>
</sst>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7"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i/>
      <sz val="12"/>
      <color theme="1"/>
      <name val="Arial"/>
      <family val="2"/>
    </font>
    <font>
      <b/>
      <sz val="18"/>
      <color theme="1"/>
      <name val="Arial"/>
      <family val="2"/>
    </font>
    <font>
      <b/>
      <sz val="12"/>
      <color theme="1"/>
      <name val="Arial"/>
      <family val="2"/>
    </font>
    <font>
      <b/>
      <sz val="14"/>
      <color theme="1"/>
      <name val="Arial"/>
      <family val="2"/>
    </font>
    <font>
      <b/>
      <sz val="16"/>
      <color theme="1"/>
      <name val="Arial"/>
      <family val="2"/>
    </font>
    <font>
      <b/>
      <i/>
      <sz val="12"/>
      <color theme="1"/>
      <name val="Arial"/>
      <family val="2"/>
    </font>
    <font>
      <b/>
      <sz val="11"/>
      <color theme="1"/>
      <name val="Calibri"/>
      <family val="2"/>
      <scheme val="minor"/>
    </font>
    <font>
      <sz val="11"/>
      <color theme="1"/>
      <name val="Arial"/>
      <family val="2"/>
    </font>
    <font>
      <sz val="13"/>
      <color theme="1"/>
      <name val="Arial"/>
      <family val="2"/>
    </font>
    <font>
      <b/>
      <sz val="13"/>
      <color theme="1"/>
      <name val="Arial"/>
      <family val="2"/>
    </font>
    <font>
      <i/>
      <sz val="8"/>
      <color theme="1"/>
      <name val="Arial"/>
      <family val="2"/>
    </font>
    <font>
      <b/>
      <sz val="9"/>
      <color indexed="81"/>
      <name val="Tahoma"/>
      <family val="2"/>
    </font>
    <font>
      <sz val="9"/>
      <color indexed="81"/>
      <name val="Tahoma"/>
      <family val="2"/>
    </font>
    <font>
      <u/>
      <sz val="9"/>
      <color indexed="81"/>
      <name val="Tahoma"/>
      <family val="2"/>
    </font>
    <font>
      <sz val="10"/>
      <color theme="1"/>
      <name val="Arial"/>
      <family val="2"/>
    </font>
    <font>
      <sz val="8"/>
      <color theme="1"/>
      <name val="Arial"/>
      <family val="2"/>
    </font>
    <font>
      <sz val="8"/>
      <color theme="1"/>
      <name val="Calibri"/>
      <family val="2"/>
      <scheme val="minor"/>
    </font>
    <font>
      <b/>
      <sz val="14"/>
      <color theme="1"/>
      <name val="Calibri"/>
      <family val="2"/>
      <scheme val="minor"/>
    </font>
    <font>
      <sz val="14"/>
      <color theme="1"/>
      <name val="Calibri"/>
      <family val="2"/>
      <scheme val="minor"/>
    </font>
    <font>
      <sz val="14"/>
      <color theme="1"/>
      <name val="Arial"/>
      <family val="2"/>
    </font>
    <font>
      <b/>
      <i/>
      <sz val="12"/>
      <name val="Arial"/>
      <family val="2"/>
    </font>
    <font>
      <i/>
      <u/>
      <sz val="8"/>
      <color theme="1"/>
      <name val="Arial"/>
      <family val="2"/>
    </font>
    <font>
      <b/>
      <sz val="20"/>
      <color theme="1"/>
      <name val="Arial"/>
      <family val="2"/>
    </font>
    <font>
      <b/>
      <u/>
      <sz val="9"/>
      <color indexed="81"/>
      <name val="Tahoma"/>
      <family val="2"/>
    </font>
    <font>
      <i/>
      <sz val="14"/>
      <color theme="1"/>
      <name val="Arial"/>
      <family val="2"/>
    </font>
  </fonts>
  <fills count="14">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lightDown">
        <fgColor auto="1"/>
        <bgColor auto="1"/>
      </patternFill>
    </fill>
    <fill>
      <patternFill patternType="lightDown">
        <bgColor auto="1"/>
      </patternFill>
    </fill>
    <fill>
      <patternFill patternType="solid">
        <fgColor rgb="FFCFFEFF"/>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dashed">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style="double">
        <color indexed="64"/>
      </top>
      <bottom style="thin">
        <color indexed="64"/>
      </bottom>
      <diagonal/>
    </border>
  </borders>
  <cellStyleXfs count="1">
    <xf numFmtId="0" fontId="0" fillId="0" borderId="0"/>
  </cellStyleXfs>
  <cellXfs count="233">
    <xf numFmtId="0" fontId="0" fillId="0" borderId="0" xfId="0"/>
    <xf numFmtId="0" fontId="0" fillId="0" borderId="1" xfId="0" applyBorder="1"/>
    <xf numFmtId="0" fontId="11" fillId="0" borderId="0" xfId="0" applyFont="1" applyAlignment="1">
      <alignment wrapText="1"/>
    </xf>
    <xf numFmtId="0" fontId="11" fillId="0" borderId="1" xfId="0" applyFont="1" applyBorder="1" applyAlignment="1">
      <alignment wrapText="1"/>
    </xf>
    <xf numFmtId="0" fontId="0" fillId="0" borderId="2" xfId="0" applyBorder="1"/>
    <xf numFmtId="0" fontId="19" fillId="0" borderId="0" xfId="0" applyFont="1"/>
    <xf numFmtId="0" fontId="17" fillId="0" borderId="3"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2" fillId="0" borderId="0" xfId="0" applyFont="1" applyAlignment="1">
      <alignment horizontal="center" vertical="center" wrapText="1"/>
    </xf>
    <xf numFmtId="0" fontId="20" fillId="0" borderId="0" xfId="0" applyFont="1" applyAlignment="1">
      <alignment wrapText="1"/>
    </xf>
    <xf numFmtId="0" fontId="14" fillId="2"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1"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0" xfId="0" applyFont="1" applyAlignment="1">
      <alignment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0" borderId="7" xfId="0" applyFont="1" applyBorder="1" applyAlignment="1">
      <alignment horizontal="center" vertical="center" wrapText="1"/>
    </xf>
    <xf numFmtId="0" fontId="17"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1" fillId="0" borderId="8" xfId="0" applyFont="1" applyBorder="1" applyAlignment="1">
      <alignment wrapText="1"/>
    </xf>
    <xf numFmtId="0" fontId="9" fillId="0" borderId="0" xfId="0" applyFont="1" applyAlignment="1">
      <alignment wrapText="1"/>
    </xf>
    <xf numFmtId="0" fontId="9" fillId="0" borderId="0" xfId="0" applyFont="1"/>
    <xf numFmtId="0" fontId="0" fillId="0" borderId="0" xfId="0" applyFill="1"/>
    <xf numFmtId="0" fontId="11" fillId="0" borderId="1" xfId="0" applyFont="1" applyBorder="1" applyAlignment="1">
      <alignment horizontal="center" wrapText="1"/>
    </xf>
    <xf numFmtId="0" fontId="8" fillId="0" borderId="1" xfId="0" applyFont="1"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7" fillId="0" borderId="1" xfId="0" applyFont="1" applyBorder="1" applyAlignment="1">
      <alignment wrapText="1"/>
    </xf>
    <xf numFmtId="3" fontId="11" fillId="0" borderId="1" xfId="0" applyNumberFormat="1" applyFont="1" applyBorder="1" applyAlignment="1">
      <alignment wrapText="1"/>
    </xf>
    <xf numFmtId="3" fontId="0" fillId="0" borderId="1" xfId="0" applyNumberFormat="1" applyBorder="1"/>
    <xf numFmtId="3" fontId="0" fillId="0" borderId="2" xfId="0" applyNumberFormat="1" applyBorder="1"/>
    <xf numFmtId="3" fontId="7" fillId="0" borderId="11" xfId="0" applyNumberFormat="1" applyFont="1" applyBorder="1"/>
    <xf numFmtId="0" fontId="26" fillId="0" borderId="1" xfId="0" applyFont="1" applyBorder="1" applyAlignment="1">
      <alignment wrapText="1"/>
    </xf>
    <xf numFmtId="0" fontId="12" fillId="10" borderId="0" xfId="0" applyFont="1" applyFill="1"/>
    <xf numFmtId="0" fontId="9" fillId="10" borderId="0" xfId="0" applyFont="1" applyFill="1" applyAlignment="1"/>
    <xf numFmtId="0" fontId="31" fillId="0" borderId="1" xfId="0" applyFont="1" applyBorder="1" applyAlignment="1">
      <alignment horizontal="center" wrapText="1"/>
    </xf>
    <xf numFmtId="3" fontId="31" fillId="0" borderId="1" xfId="0" applyNumberFormat="1" applyFont="1" applyBorder="1" applyAlignment="1">
      <alignment horizontal="center" wrapText="1"/>
    </xf>
    <xf numFmtId="3" fontId="31" fillId="0" borderId="3" xfId="0" applyNumberFormat="1" applyFont="1" applyBorder="1" applyAlignment="1">
      <alignment horizontal="center" wrapText="1"/>
    </xf>
    <xf numFmtId="3" fontId="30" fillId="0" borderId="1" xfId="0" applyNumberFormat="1" applyFont="1" applyBorder="1" applyAlignment="1">
      <alignment horizontal="center"/>
    </xf>
    <xf numFmtId="3" fontId="30" fillId="0" borderId="2" xfId="0" applyNumberFormat="1" applyFont="1" applyBorder="1" applyAlignment="1">
      <alignment horizontal="center"/>
    </xf>
    <xf numFmtId="3" fontId="11" fillId="0" borderId="1" xfId="0" applyNumberFormat="1" applyFont="1" applyBorder="1" applyAlignment="1">
      <alignment horizontal="center" wrapText="1"/>
    </xf>
    <xf numFmtId="3" fontId="0" fillId="0" borderId="1" xfId="0" applyNumberFormat="1" applyBorder="1" applyAlignment="1">
      <alignment horizontal="center"/>
    </xf>
    <xf numFmtId="3" fontId="0" fillId="0" borderId="2" xfId="0" applyNumberFormat="1" applyBorder="1" applyAlignment="1">
      <alignment horizontal="center"/>
    </xf>
    <xf numFmtId="0" fontId="6" fillId="3" borderId="1" xfId="0" applyFont="1" applyFill="1" applyBorder="1" applyAlignment="1">
      <alignment horizontal="center" vertical="center" wrapText="1"/>
    </xf>
    <xf numFmtId="9" fontId="11" fillId="0" borderId="1" xfId="0" applyNumberFormat="1" applyFont="1" applyBorder="1" applyAlignment="1">
      <alignment horizontal="center" wrapText="1"/>
    </xf>
    <xf numFmtId="0" fontId="17" fillId="0" borderId="1"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0" borderId="0" xfId="0" applyFont="1" applyAlignment="1">
      <alignment horizontal="center" vertical="center" wrapText="1"/>
    </xf>
    <xf numFmtId="3" fontId="0" fillId="0" borderId="0" xfId="0" applyNumberFormat="1"/>
    <xf numFmtId="0" fontId="15" fillId="0" borderId="11" xfId="0" applyFont="1" applyBorder="1"/>
    <xf numFmtId="164" fontId="11" fillId="0" borderId="1" xfId="0" applyNumberFormat="1" applyFont="1" applyBorder="1" applyAlignment="1">
      <alignment wrapText="1"/>
    </xf>
    <xf numFmtId="164" fontId="0" fillId="0" borderId="1" xfId="0" applyNumberFormat="1" applyBorder="1"/>
    <xf numFmtId="164" fontId="0" fillId="0" borderId="2" xfId="0" applyNumberFormat="1" applyBorder="1"/>
    <xf numFmtId="165" fontId="11" fillId="0" borderId="1" xfId="0" applyNumberFormat="1" applyFont="1" applyBorder="1" applyAlignment="1">
      <alignment wrapText="1"/>
    </xf>
    <xf numFmtId="165" fontId="0" fillId="0" borderId="1" xfId="0" applyNumberFormat="1" applyBorder="1"/>
    <xf numFmtId="165" fontId="0" fillId="0" borderId="2" xfId="0" applyNumberFormat="1" applyBorder="1"/>
    <xf numFmtId="0" fontId="30" fillId="0" borderId="11" xfId="0" applyFont="1" applyBorder="1"/>
    <xf numFmtId="0" fontId="27" fillId="0" borderId="1" xfId="0" applyFont="1" applyBorder="1" applyAlignment="1">
      <alignment wrapText="1"/>
    </xf>
    <xf numFmtId="0" fontId="28" fillId="0" borderId="1" xfId="0" applyFont="1" applyBorder="1" applyAlignment="1">
      <alignment wrapText="1"/>
    </xf>
    <xf numFmtId="0" fontId="28" fillId="0" borderId="2" xfId="0" applyFont="1" applyBorder="1" applyAlignment="1">
      <alignment wrapText="1"/>
    </xf>
    <xf numFmtId="0" fontId="22" fillId="3" borderId="1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11" fillId="0" borderId="3" xfId="0" applyFont="1" applyBorder="1" applyAlignment="1">
      <alignment wrapText="1"/>
    </xf>
    <xf numFmtId="0" fontId="0" fillId="0" borderId="3" xfId="0" applyBorder="1"/>
    <xf numFmtId="0" fontId="0" fillId="0" borderId="8" xfId="0" applyBorder="1"/>
    <xf numFmtId="0" fontId="11" fillId="0" borderId="16" xfId="0" applyFont="1" applyFill="1" applyBorder="1" applyAlignment="1">
      <alignment vertical="center" wrapText="1"/>
    </xf>
    <xf numFmtId="0" fontId="11" fillId="0" borderId="16"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1" fillId="0" borderId="16" xfId="0" applyFont="1" applyFill="1" applyBorder="1" applyAlignment="1">
      <alignment wrapText="1"/>
    </xf>
    <xf numFmtId="0" fontId="0" fillId="0" borderId="16" xfId="0" applyFill="1" applyBorder="1"/>
    <xf numFmtId="0" fontId="15" fillId="4"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7" fillId="4" borderId="1" xfId="0" applyFont="1" applyFill="1" applyBorder="1" applyAlignment="1" applyProtection="1">
      <alignment horizontal="center" vertical="center" wrapText="1"/>
    </xf>
    <xf numFmtId="0" fontId="10"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7" fillId="5" borderId="1" xfId="0" applyFont="1" applyFill="1" applyBorder="1" applyAlignment="1" applyProtection="1">
      <alignment horizontal="center" vertical="center" wrapText="1"/>
    </xf>
    <xf numFmtId="0" fontId="15" fillId="5" borderId="1"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32" fillId="11" borderId="3" xfId="0" applyFont="1" applyFill="1" applyBorder="1" applyAlignment="1" applyProtection="1">
      <alignment horizontal="center" vertical="center" wrapText="1"/>
    </xf>
    <xf numFmtId="0" fontId="10"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7" fillId="6" borderId="1" xfId="0" applyFont="1" applyFill="1" applyBorder="1" applyAlignment="1" applyProtection="1">
      <alignment horizontal="center" vertical="center" wrapText="1"/>
    </xf>
    <xf numFmtId="0" fontId="32" fillId="6" borderId="1" xfId="0" applyFont="1" applyFill="1" applyBorder="1" applyAlignment="1" applyProtection="1">
      <alignment horizontal="center" vertical="center" wrapText="1"/>
    </xf>
    <xf numFmtId="3" fontId="16" fillId="6" borderId="11" xfId="0" applyNumberFormat="1" applyFont="1" applyFill="1" applyBorder="1" applyAlignment="1">
      <alignment horizontal="center"/>
    </xf>
    <xf numFmtId="3" fontId="16" fillId="5" borderId="11" xfId="0" applyNumberFormat="1" applyFont="1" applyFill="1" applyBorder="1" applyAlignment="1">
      <alignment horizontal="center"/>
    </xf>
    <xf numFmtId="3" fontId="16" fillId="4" borderId="11" xfId="0" applyNumberFormat="1" applyFont="1" applyFill="1" applyBorder="1" applyAlignment="1">
      <alignment horizontal="center"/>
    </xf>
    <xf numFmtId="0" fontId="14" fillId="11"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3" fontId="31" fillId="2" borderId="11" xfId="0" applyNumberFormat="1" applyFont="1" applyFill="1" applyBorder="1" applyAlignment="1">
      <alignment horizontal="center"/>
    </xf>
    <xf numFmtId="3" fontId="16" fillId="2" borderId="11" xfId="0" applyNumberFormat="1" applyFont="1" applyFill="1" applyBorder="1" applyAlignment="1">
      <alignment horizontal="center"/>
    </xf>
    <xf numFmtId="0" fontId="10" fillId="2" borderId="1" xfId="0"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22"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4" fillId="0" borderId="1" xfId="0" applyFont="1" applyBorder="1" applyAlignment="1">
      <alignment horizontal="center" vertical="center" wrapText="1"/>
    </xf>
    <xf numFmtId="3" fontId="13" fillId="11" borderId="11" xfId="0" applyNumberFormat="1" applyFont="1" applyFill="1" applyBorder="1" applyAlignment="1">
      <alignment horizontal="center"/>
    </xf>
    <xf numFmtId="0" fontId="31" fillId="0" borderId="0" xfId="0" applyFont="1"/>
    <xf numFmtId="0" fontId="4" fillId="10" borderId="0" xfId="0" applyFont="1" applyFill="1" applyAlignment="1"/>
    <xf numFmtId="0" fontId="14" fillId="12"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7" fillId="8" borderId="17" xfId="0" applyFont="1" applyFill="1" applyBorder="1" applyAlignment="1">
      <alignment horizontal="center"/>
    </xf>
    <xf numFmtId="0" fontId="7" fillId="8" borderId="18" xfId="0" applyFont="1" applyFill="1" applyBorder="1"/>
    <xf numFmtId="0" fontId="7" fillId="8" borderId="19" xfId="0" applyFont="1" applyFill="1" applyBorder="1"/>
    <xf numFmtId="0" fontId="7" fillId="9" borderId="17" xfId="0" applyFont="1" applyFill="1" applyBorder="1"/>
    <xf numFmtId="0" fontId="7" fillId="9" borderId="18" xfId="0" applyFont="1" applyFill="1" applyBorder="1"/>
    <xf numFmtId="0" fontId="7" fillId="9" borderId="19" xfId="0" applyFont="1" applyFill="1" applyBorder="1"/>
    <xf numFmtId="0" fontId="7" fillId="9" borderId="20" xfId="0" applyFont="1" applyFill="1" applyBorder="1"/>
    <xf numFmtId="0" fontId="3" fillId="2" borderId="1" xfId="0" applyFont="1" applyFill="1" applyBorder="1" applyAlignment="1">
      <alignment horizontal="center" vertical="center" wrapText="1"/>
    </xf>
    <xf numFmtId="0" fontId="3" fillId="0" borderId="1" xfId="0" applyFont="1" applyBorder="1" applyAlignment="1">
      <alignment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7" fillId="12" borderId="1" xfId="0" applyFont="1" applyFill="1" applyBorder="1" applyAlignment="1" applyProtection="1">
      <alignment horizontal="center" vertical="center" wrapText="1"/>
    </xf>
    <xf numFmtId="0" fontId="32" fillId="12" borderId="1" xfId="0" applyFont="1" applyFill="1" applyBorder="1" applyAlignment="1" applyProtection="1">
      <alignment horizontal="center" vertical="center" wrapText="1"/>
    </xf>
    <xf numFmtId="0" fontId="15" fillId="12" borderId="1" xfId="0" applyFont="1" applyFill="1" applyBorder="1" applyAlignment="1">
      <alignment horizontal="center" vertical="center" wrapText="1"/>
    </xf>
    <xf numFmtId="3" fontId="16" fillId="12" borderId="11" xfId="0" applyNumberFormat="1" applyFont="1" applyFill="1" applyBorder="1" applyAlignment="1">
      <alignment horizontal="center"/>
    </xf>
    <xf numFmtId="0" fontId="2" fillId="12"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5" fillId="0" borderId="1" xfId="0" applyFont="1" applyBorder="1" applyAlignment="1">
      <alignment vertical="center" wrapText="1"/>
    </xf>
    <xf numFmtId="3" fontId="14" fillId="0" borderId="1" xfId="0" applyNumberFormat="1" applyFont="1" applyBorder="1" applyAlignment="1">
      <alignment horizontal="center" vertical="center" wrapText="1"/>
    </xf>
    <xf numFmtId="3" fontId="14" fillId="0" borderId="1" xfId="0" applyNumberFormat="1" applyFont="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3" fontId="14" fillId="0" borderId="1" xfId="0" applyNumberFormat="1" applyFont="1" applyFill="1" applyBorder="1" applyAlignment="1">
      <alignment horizontal="center" vertical="center" wrapText="1"/>
    </xf>
    <xf numFmtId="3" fontId="14" fillId="0" borderId="1" xfId="0" applyNumberFormat="1" applyFont="1" applyFill="1" applyBorder="1" applyAlignment="1">
      <alignment vertical="center" wrapText="1"/>
    </xf>
    <xf numFmtId="3" fontId="15" fillId="0" borderId="5"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3" fontId="15" fillId="0" borderId="1" xfId="0" applyNumberFormat="1" applyFont="1" applyBorder="1" applyAlignment="1">
      <alignment vertical="center" wrapText="1"/>
    </xf>
    <xf numFmtId="0" fontId="15" fillId="0" borderId="11" xfId="0" applyFont="1" applyBorder="1" applyAlignment="1">
      <alignment vertical="center"/>
    </xf>
    <xf numFmtId="3" fontId="15" fillId="2" borderId="11" xfId="0" applyNumberFormat="1" applyFont="1" applyFill="1" applyBorder="1" applyAlignment="1">
      <alignment horizontal="center" vertical="center"/>
    </xf>
    <xf numFmtId="3" fontId="15" fillId="4" borderId="11" xfId="0" applyNumberFormat="1" applyFont="1" applyFill="1" applyBorder="1" applyAlignment="1">
      <alignment horizontal="center" vertical="center"/>
    </xf>
    <xf numFmtId="3" fontId="15" fillId="0" borderId="11" xfId="0" applyNumberFormat="1" applyFont="1" applyBorder="1" applyAlignment="1">
      <alignment vertical="center"/>
    </xf>
    <xf numFmtId="3" fontId="15" fillId="9" borderId="11" xfId="0" applyNumberFormat="1" applyFont="1" applyFill="1" applyBorder="1" applyAlignment="1">
      <alignment vertical="center"/>
    </xf>
    <xf numFmtId="3" fontId="15" fillId="5" borderId="11" xfId="0" applyNumberFormat="1" applyFont="1" applyFill="1" applyBorder="1" applyAlignment="1">
      <alignment horizontal="center" vertical="center"/>
    </xf>
    <xf numFmtId="3" fontId="15" fillId="6" borderId="11" xfId="0" applyNumberFormat="1" applyFont="1" applyFill="1" applyBorder="1" applyAlignment="1">
      <alignment horizontal="center" vertical="center"/>
    </xf>
    <xf numFmtId="3" fontId="15" fillId="12" borderId="11" xfId="0" applyNumberFormat="1" applyFont="1" applyFill="1" applyBorder="1" applyAlignment="1">
      <alignment horizontal="center" vertical="center"/>
    </xf>
    <xf numFmtId="3" fontId="16" fillId="2" borderId="11" xfId="0" applyNumberFormat="1" applyFont="1" applyFill="1" applyBorder="1" applyAlignment="1">
      <alignment horizontal="center" vertical="center"/>
    </xf>
    <xf numFmtId="3" fontId="16" fillId="11" borderId="11" xfId="0" applyNumberFormat="1" applyFont="1" applyFill="1" applyBorder="1" applyAlignment="1">
      <alignment horizontal="center" vertical="center"/>
    </xf>
    <xf numFmtId="0" fontId="0" fillId="0" borderId="0" xfId="0" applyAlignment="1">
      <alignment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27" fillId="0" borderId="1" xfId="0" applyFont="1" applyBorder="1" applyAlignment="1">
      <alignment vertical="center"/>
    </xf>
    <xf numFmtId="0" fontId="27" fillId="0" borderId="3" xfId="0" applyFont="1" applyBorder="1" applyAlignment="1">
      <alignment vertical="center"/>
    </xf>
    <xf numFmtId="0" fontId="14" fillId="0" borderId="1"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29" fillId="0" borderId="1"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vertical="center"/>
    </xf>
    <xf numFmtId="0" fontId="28" fillId="0" borderId="1" xfId="0" applyFont="1" applyBorder="1" applyAlignment="1">
      <alignment vertical="center"/>
    </xf>
    <xf numFmtId="0" fontId="28" fillId="0" borderId="3" xfId="0" applyFont="1" applyBorder="1" applyAlignment="1">
      <alignment vertical="center"/>
    </xf>
    <xf numFmtId="0" fontId="29" fillId="0" borderId="5" xfId="0" applyFont="1" applyBorder="1" applyAlignment="1">
      <alignment horizontal="center" vertical="center"/>
    </xf>
    <xf numFmtId="0" fontId="29" fillId="0" borderId="1" xfId="0" applyFont="1" applyBorder="1" applyAlignment="1">
      <alignment horizontal="center" vertical="center"/>
    </xf>
    <xf numFmtId="0" fontId="15" fillId="0" borderId="2" xfId="0" applyFont="1" applyBorder="1" applyAlignment="1">
      <alignment vertical="center"/>
    </xf>
    <xf numFmtId="0" fontId="0" fillId="0" borderId="2" xfId="0" applyBorder="1" applyAlignment="1">
      <alignment horizontal="center" vertical="center"/>
    </xf>
    <xf numFmtId="0" fontId="0" fillId="0" borderId="2" xfId="0" applyBorder="1" applyAlignment="1">
      <alignment vertical="center"/>
    </xf>
    <xf numFmtId="0" fontId="28" fillId="0" borderId="2" xfId="0" applyFont="1" applyBorder="1" applyAlignment="1">
      <alignment vertical="center"/>
    </xf>
    <xf numFmtId="0" fontId="28" fillId="0" borderId="8" xfId="0" applyFont="1" applyBorder="1" applyAlignment="1">
      <alignment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xf>
    <xf numFmtId="0" fontId="30" fillId="0" borderId="10" xfId="0" applyFont="1" applyBorder="1" applyAlignment="1">
      <alignment vertical="center"/>
    </xf>
    <xf numFmtId="0" fontId="15" fillId="4"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13" fillId="12" borderId="5"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34" fillId="7" borderId="9" xfId="0" applyFont="1" applyFill="1" applyBorder="1" applyAlignment="1">
      <alignment horizontal="center" vertical="center" wrapText="1"/>
    </xf>
    <xf numFmtId="0" fontId="34" fillId="7" borderId="14"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7" borderId="6"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1" xfId="0" applyFont="1" applyBorder="1" applyAlignment="1">
      <alignment wrapText="1"/>
    </xf>
    <xf numFmtId="0" fontId="11" fillId="13" borderId="1" xfId="0" applyFont="1" applyFill="1" applyBorder="1" applyAlignment="1">
      <alignment wrapText="1"/>
    </xf>
    <xf numFmtId="165" fontId="11" fillId="13" borderId="1" xfId="0" applyNumberFormat="1" applyFont="1" applyFill="1" applyBorder="1" applyAlignment="1">
      <alignment wrapText="1"/>
    </xf>
    <xf numFmtId="0" fontId="27" fillId="13" borderId="1" xfId="0" applyFont="1" applyFill="1" applyBorder="1" applyAlignment="1">
      <alignment wrapText="1"/>
    </xf>
    <xf numFmtId="3" fontId="11" fillId="13" borderId="1" xfId="0" applyNumberFormat="1" applyFont="1" applyFill="1" applyBorder="1" applyAlignment="1">
      <alignment horizontal="center" wrapText="1"/>
    </xf>
    <xf numFmtId="164" fontId="11" fillId="13" borderId="1" xfId="0" applyNumberFormat="1" applyFont="1" applyFill="1" applyBorder="1" applyAlignment="1">
      <alignment wrapText="1"/>
    </xf>
    <xf numFmtId="0" fontId="11" fillId="13" borderId="3" xfId="0" applyFont="1" applyFill="1" applyBorder="1" applyAlignment="1">
      <alignment wrapText="1"/>
    </xf>
    <xf numFmtId="0" fontId="1" fillId="0" borderId="3" xfId="0" applyFont="1" applyBorder="1" applyAlignment="1"/>
  </cellXfs>
  <cellStyles count="1">
    <cellStyle name="Normal" xfId="0" builtinId="0"/>
  </cellStyles>
  <dxfs count="0"/>
  <tableStyles count="0" defaultTableStyle="TableStyleMedium2" defaultPivotStyle="PivotStyleLight16"/>
  <colors>
    <mruColors>
      <color rgb="FFCF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AIC%20Plan%203%20Inputs_Remodel_Compliance_V3_NT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Clients/Peoples%20Gas%20Chicago/PY4-6%20RFP%20Bencost/Modified/bencost%20NSvPY4-6%20RFP%20Plann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Users/acottrell/AppData/Local/Microsoft/Windows/Temporary%20Internet%20Files/Content.Outlook/K6BOTMG1/BenCost%20for%20LIPA%20Too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AIC%20Plan%203%20Measure%20Level%20TRC%20Analysis_8-7-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Consulting/Projects%20&amp;%20Utility%20Info/Active/NY/LIPA/ELI/2008%20scenarios/Blocks%205-8%20as%20submitted/PST%20v2.05.05a%20ELI%20Block%207%2001-14-08%20-submi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COTTR~1/AppData/Local/Temp/BPL78%20-%20LED%20exit%20sign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107093/AppData/Local/Microsoft/Windows/Temporary%20Internet%20Files/Content.Outlook/RK0ONNHX/Consulting/Projects%20&amp;%20Utility%20Info/Active/NY/LIPA/ELI/2008%20scenarios/Blocks%205-8%20as%20submitted/PST%20v2.05.05a%20ELI%20Block%207%2001-14-08%20-submit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ost Input Summary"/>
      <sheetName val="Measure Costs"/>
      <sheetName val="Lifetime, Savings, &amp; NTG"/>
      <sheetName val="Participation"/>
      <sheetName val="SAIC C&amp;I Measures"/>
      <sheetName val="CSG Res Measures"/>
      <sheetName val="CSG Res Budget.Savings"/>
      <sheetName val="SAIC C&amp;I Budget-Savings Summary"/>
      <sheetName val="Below the Line Calcs"/>
      <sheetName val="OPower Comp"/>
      <sheetName val="Lighting Calcs (2)"/>
      <sheetName val="Lighting Calcs"/>
      <sheetName val="Program Time Series Savings"/>
      <sheetName val="Gross Savings"/>
      <sheetName val="ER Time Series"/>
      <sheetName val="Sheet1"/>
      <sheetName val="4 Million Bulbs"/>
      <sheetName val="Sheet2"/>
    </sheetNames>
    <sheetDataSet>
      <sheetData sheetId="0">
        <row r="98">
          <cell r="AQ98">
            <v>1.6415986229720001</v>
          </cell>
        </row>
      </sheetData>
      <sheetData sheetId="1"/>
      <sheetData sheetId="2"/>
      <sheetData sheetId="3">
        <row r="6">
          <cell r="C6">
            <v>6340</v>
          </cell>
        </row>
      </sheetData>
      <sheetData sheetId="4">
        <row r="4">
          <cell r="A4" t="str">
            <v>Highbay Fixture Replacement Option</v>
          </cell>
        </row>
      </sheetData>
      <sheetData sheetId="5">
        <row r="3">
          <cell r="B3" t="str">
            <v>Recycled Refrigerator</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enCost Input Summary"/>
      <sheetName val="GENERAL INPUTS"/>
      <sheetName val="TOTAL CIP"/>
      <sheetName val="TOTAL RESIDENTIAL"/>
      <sheetName val="TOTAL CI"/>
      <sheetName val="Low Income"/>
      <sheetName val="Residential Program"/>
      <sheetName val="Multifamily Program"/>
      <sheetName val="Business Program"/>
      <sheetName val="Residential Direct Impact"/>
      <sheetName val="CI Direct Impact"/>
      <sheetName val="-Program 1"/>
      <sheetName val="--Measure 1"/>
      <sheetName val="--Measure 2"/>
      <sheetName val="--Measure 3"/>
      <sheetName val="--Measure 4"/>
      <sheetName val="-Res Rx Total"/>
      <sheetName val="--Res Rx 1"/>
      <sheetName val="--Res Rx 2"/>
      <sheetName val="--Res Rx 3"/>
      <sheetName val="--Res Rx 4"/>
      <sheetName val="--RP HE Gas .62 EF"/>
      <sheetName val="--RP HE Gas .67 EF"/>
      <sheetName val="--RP HE Gas .82 EF+"/>
      <sheetName val="--RP Combo Spce Wtr Htg .9 CAE"/>
      <sheetName val="--RP Gas Frplace Ignition"/>
      <sheetName val="--Res Rx 5"/>
      <sheetName val="--RP Grav Film Heat Exchng"/>
      <sheetName val="--Res Rx 6"/>
      <sheetName val="--Res Rx 7"/>
      <sheetName val="--Res Rx 8"/>
      <sheetName val="--Res Rx 9"/>
      <sheetName val="--Res Rx 10"/>
      <sheetName val="--Res Rx 11"/>
      <sheetName val="--Res Rx 12"/>
      <sheetName val="--Res Rx hold 2"/>
      <sheetName val="--Res Rx hold 3"/>
      <sheetName val="--Res Rx hold 4"/>
      <sheetName val="--Res Rx hold 5"/>
      <sheetName val="-Res MFDI Total"/>
      <sheetName val="--Res MFDI 1"/>
      <sheetName val="--RMF Aerators Sink"/>
      <sheetName val="--Res MFDI 2"/>
      <sheetName val="--RMF Wtr Htr Temp Turndown"/>
      <sheetName val="--Res MFDI 3"/>
      <sheetName val="--RMF Boiler 90%"/>
      <sheetName val="--RMF Boiler 95%"/>
      <sheetName val="--Res MFDI 4"/>
      <sheetName val="--Res MFDI 5"/>
      <sheetName val="--Res Existing Attic Insul NEW"/>
      <sheetName val="--Res MFDI hold 1"/>
      <sheetName val="--Res MFDI hold 2"/>
      <sheetName val="--Res MFDI hold 3"/>
      <sheetName val="--Res MFDI hold 4"/>
      <sheetName val="--Res MFDI hold 5"/>
      <sheetName val="-MF Rx Total"/>
      <sheetName val="--MF Rx 1"/>
      <sheetName val="--MF Rx 2"/>
      <sheetName val="--MF Rx 3"/>
      <sheetName val="--MF Rx 4"/>
      <sheetName val="--MF Rx 5"/>
      <sheetName val="--MF Rx 6"/>
      <sheetName val="--MF Rx 7"/>
      <sheetName val="--MF Rx 8"/>
      <sheetName val="--MF Rx 9"/>
      <sheetName val="--MF Rx 10"/>
      <sheetName val="-Res SFDI Total"/>
      <sheetName val="--Res SFDI 1 "/>
      <sheetName val="--Res SFDI 2"/>
      <sheetName val="--Res SFDI 3"/>
      <sheetName val="--Res SFDI 4"/>
      <sheetName val="--Res SFDI 5"/>
      <sheetName val="--Res SFDI 6"/>
      <sheetName val="--Res SFDI 7"/>
      <sheetName val="--Res SFDI hold 1"/>
      <sheetName val="--Res SFDI hold 2"/>
      <sheetName val="--Res SFDI hold 3"/>
      <sheetName val="--Res SFDI hold 4"/>
      <sheetName val="--Res SFDI hold 5"/>
      <sheetName val="-Res Custom-Comp"/>
      <sheetName val="--Res Cust 1"/>
      <sheetName val="--Res Cust 2"/>
      <sheetName val="--Res Cust 3"/>
      <sheetName val="--Res Cust 4"/>
      <sheetName val="--Res Cust 5"/>
      <sheetName val="-MF Custom-Comp"/>
      <sheetName val="--MF Cust 1"/>
      <sheetName val="--MF Cust 2"/>
      <sheetName val="--MF Cust 3"/>
      <sheetName val="--MF Cust 4"/>
      <sheetName val="--MF Cust 5"/>
      <sheetName val="--MF Cust 6"/>
      <sheetName val="-Res Opower"/>
      <sheetName val="-Res New Construction"/>
      <sheetName val="Res &amp; Bus Retail Program"/>
      <sheetName val="-CI Rx Total"/>
      <sheetName val="--CI Rx 1"/>
      <sheetName val="--CI Rx 2"/>
      <sheetName val="--CI Rx 3"/>
      <sheetName val="--CI Rx 4"/>
      <sheetName val="--CI Rx 5"/>
      <sheetName val="--CI Rx 6"/>
      <sheetName val="--CI Rx 7"/>
      <sheetName val="--CIP Gas Water Heater .82+ EF"/>
      <sheetName val="--CIP Combo Spc Wtr Htg .9 "/>
      <sheetName val="--CIP Grav Film Heat Exchngr"/>
      <sheetName val="--CI Rx 8"/>
      <sheetName val="--CI Rx 9"/>
      <sheetName val="--CIP O2 Trim Control"/>
      <sheetName val="--CI Rx 10"/>
      <sheetName val="--CI Rx 11"/>
      <sheetName val="--CI Rx 12"/>
      <sheetName val="--CIP Infared Heaters"/>
      <sheetName val="--CI Rx 13"/>
      <sheetName val="--CI Rx 14"/>
      <sheetName val="--CI Rx 15"/>
      <sheetName val="--CI Rx 16"/>
      <sheetName val="--CI Rx 17"/>
      <sheetName val="--CI Rx 18"/>
      <sheetName val="--CI Rx 19"/>
      <sheetName val="--CI Rx 20"/>
      <sheetName val="--CI Rx 21"/>
      <sheetName val="--CI Rx 22"/>
      <sheetName val="--CI Rx 23"/>
      <sheetName val="--CI Rx 24"/>
      <sheetName val="--CI Rx 25"/>
      <sheetName val="--CI Rx 26"/>
      <sheetName val="--CI Rx 27"/>
      <sheetName val="--CI Rx 28"/>
      <sheetName val="--CI Rx 29"/>
      <sheetName val="--CI Rx 30"/>
      <sheetName val="--CI Rx 31"/>
      <sheetName val="--CI Rx 32"/>
      <sheetName val="--CI Rx 33"/>
      <sheetName val="--CIP Rotating Rack Oven"/>
      <sheetName val="--CI Rx 34"/>
      <sheetName val="--CI Rx 35"/>
      <sheetName val="--CI Rx 36"/>
      <sheetName val="--CI Rx 37"/>
      <sheetName val="--CI Rx 38"/>
      <sheetName val="--CI Rx 39"/>
      <sheetName val="--CI Rx 40"/>
      <sheetName val="--CI Rx 41"/>
      <sheetName val="--CI Rx hold 3"/>
      <sheetName val="--CI Rx hold 4"/>
      <sheetName val="--CI Rx hold 5"/>
      <sheetName val="-Com DI"/>
      <sheetName val="--Com DI 1"/>
      <sheetName val="--Com DI 2"/>
      <sheetName val="--Com DI 3"/>
      <sheetName val="-CI Custom"/>
      <sheetName val="-CI SBDI Total"/>
      <sheetName val="--CI SBDI 1"/>
      <sheetName val="--CI SBDI 2"/>
      <sheetName val="--CI SBDI 3"/>
      <sheetName val="--CI SBDI 4"/>
      <sheetName val="--CI SBDI 5"/>
      <sheetName val="--CISB Infared Heaters"/>
      <sheetName val="--CI SBDI 6"/>
      <sheetName val="--CI SBDI 7"/>
      <sheetName val="--CI SBDI 8"/>
      <sheetName val="--CI SBDI 9"/>
      <sheetName val="--CI SBDI 10"/>
      <sheetName val="--CI SBDI 11"/>
      <sheetName val="--CI SBDI 12"/>
      <sheetName val="--CI SBDI 13"/>
      <sheetName val="--CI SBDI 14"/>
      <sheetName val="--CI SBDI 15"/>
      <sheetName val="--CI SBDI 16"/>
      <sheetName val="--CI SBDI 17"/>
      <sheetName val="--CI SBDI 18"/>
      <sheetName val="--CI SBDI 19"/>
      <sheetName val="--CI SBDI 20"/>
      <sheetName val="--CI SBDI 21"/>
      <sheetName val="--CI SBDI 22"/>
      <sheetName val="--CI SBDI 23"/>
      <sheetName val="--CI SBDI 24"/>
      <sheetName val="--CI SBDI 25"/>
      <sheetName val="--CI SBDI 26"/>
      <sheetName val="--CI SBDI 27"/>
      <sheetName val="--CI SBDI 28"/>
      <sheetName val="--CI SBDI 29"/>
      <sheetName val="--CI SBDI 30"/>
      <sheetName val="--CI SBDI 31"/>
      <sheetName val="--CI SBDI 32"/>
      <sheetName val="--CI SBDI 33"/>
      <sheetName val="--CI SBDI 34"/>
      <sheetName val="--CI SBDI 35"/>
      <sheetName val="--CI SBDI 36"/>
      <sheetName val="--CI SBDI 37"/>
      <sheetName val="--CI SBDI 38"/>
      <sheetName val="--CI SBDI 39"/>
      <sheetName val="--CI SBDI 40"/>
      <sheetName val="--CI SBDI 41"/>
      <sheetName val="--CI SBDI 42"/>
      <sheetName val="--CI SBDI 43"/>
      <sheetName val="--CI SBDI 44"/>
      <sheetName val="--CI SBDI 45"/>
      <sheetName val="--CI SBDI 46"/>
      <sheetName val="--CI SBDI hold 1"/>
      <sheetName val="--CI SBDI hold 2"/>
      <sheetName val="--CI SBDI hold 3"/>
      <sheetName val="--CI SBDI hold 4"/>
      <sheetName val="--CI SBDI hold 5"/>
      <sheetName val="-CI Retro Commissioning"/>
      <sheetName val="--CI Retro 1"/>
      <sheetName val="--CI Retro 2"/>
      <sheetName val="-CI New Construction"/>
      <sheetName val="-Building Codes"/>
      <sheetName val="--Building Codes Res"/>
      <sheetName val="--Building Codes Com"/>
      <sheetName val="-Building Tuneup"/>
      <sheetName val="-Process Tuneup"/>
    </sheetNames>
    <sheetDataSet>
      <sheetData sheetId="0" refreshError="1"/>
      <sheetData sheetId="1" refreshError="1"/>
      <sheetData sheetId="2" refreshError="1">
        <row r="11">
          <cell r="B11">
            <v>1.1200000000000001</v>
          </cell>
          <cell r="D11">
            <v>2.35E-2</v>
          </cell>
        </row>
        <row r="12">
          <cell r="B12">
            <v>0.98</v>
          </cell>
        </row>
        <row r="14">
          <cell r="B14">
            <v>0</v>
          </cell>
          <cell r="D14">
            <v>1.7600000000000001E-2</v>
          </cell>
        </row>
        <row r="17">
          <cell r="B17">
            <v>0.53949999999999998</v>
          </cell>
        </row>
        <row r="19">
          <cell r="B19">
            <v>5.9344999999999999</v>
          </cell>
        </row>
        <row r="21">
          <cell r="B21">
            <v>0.01</v>
          </cell>
        </row>
        <row r="23">
          <cell r="B23">
            <v>5.5999999999999999E-3</v>
          </cell>
        </row>
        <row r="25">
          <cell r="B25">
            <v>2.5000000000000001E-2</v>
          </cell>
        </row>
        <row r="27">
          <cell r="B27">
            <v>0.08</v>
          </cell>
        </row>
        <row r="29">
          <cell r="B29">
            <v>3.3000000000000002E-2</v>
          </cell>
          <cell r="D29">
            <v>1.83E-2</v>
          </cell>
        </row>
        <row r="31">
          <cell r="B31">
            <v>0</v>
          </cell>
          <cell r="D31">
            <v>0</v>
          </cell>
        </row>
        <row r="33">
          <cell r="B33">
            <v>0.09</v>
          </cell>
        </row>
        <row r="34">
          <cell r="B34">
            <v>0.09</v>
          </cell>
        </row>
        <row r="36">
          <cell r="B36">
            <v>8.0500000000000002E-2</v>
          </cell>
        </row>
        <row r="38">
          <cell r="B38">
            <v>3.7999999999999999E-2</v>
          </cell>
        </row>
        <row r="40">
          <cell r="B40">
            <v>2012</v>
          </cell>
        </row>
        <row r="42">
          <cell r="B42">
            <v>2012</v>
          </cell>
        </row>
        <row r="43">
          <cell r="B43">
            <v>2013</v>
          </cell>
        </row>
        <row r="44">
          <cell r="B44">
            <v>2014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efreshError="1">
        <row r="6">
          <cell r="B6" t="str">
            <v>ROCHESTER GAS &amp; ELECTRIC</v>
          </cell>
        </row>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RES Summary"/>
      <sheetName val="BUS Summary"/>
      <sheetName val="RES Measures"/>
      <sheetName val="Testimony Res"/>
      <sheetName val="RES ER Measures Calcs"/>
      <sheetName val="BUS Measures"/>
      <sheetName val="General Inputs"/>
      <sheetName val="ER Measure Inputs"/>
      <sheetName val="Testimony B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C6">
            <v>3468</v>
          </cell>
        </row>
        <row r="24">
          <cell r="E24">
            <v>1.0669999999999999</v>
          </cell>
        </row>
        <row r="25">
          <cell r="E25">
            <v>1.0175000000000001</v>
          </cell>
        </row>
        <row r="26">
          <cell r="E26">
            <v>10000</v>
          </cell>
        </row>
        <row r="35">
          <cell r="D35">
            <v>4.9500000000000002E-2</v>
          </cell>
        </row>
      </sheetData>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L78"/>
      <sheetName val="PY5 data"/>
      <sheetName val="HOO"/>
    </sheetNames>
    <sheetDataSet>
      <sheetData sheetId="0"/>
      <sheetData sheetId="1" refreshError="1"/>
      <sheetData sheetId="2">
        <row r="2">
          <cell r="A2" t="str">
            <v>Office</v>
          </cell>
          <cell r="B2">
            <v>4439</v>
          </cell>
          <cell r="C2">
            <v>1.25</v>
          </cell>
        </row>
        <row r="3">
          <cell r="A3" t="str">
            <v>Grocery</v>
          </cell>
          <cell r="B3">
            <v>5802</v>
          </cell>
          <cell r="C3">
            <v>1.43</v>
          </cell>
        </row>
        <row r="4">
          <cell r="A4" t="str">
            <v>Healthcare Clinic</v>
          </cell>
          <cell r="B4">
            <v>5095</v>
          </cell>
          <cell r="C4">
            <v>1.34</v>
          </cell>
        </row>
        <row r="5">
          <cell r="A5" t="str">
            <v>Hospital</v>
          </cell>
          <cell r="B5">
            <v>6038</v>
          </cell>
          <cell r="C5">
            <v>1.35</v>
          </cell>
        </row>
        <row r="6">
          <cell r="A6" t="str">
            <v>Heavy Industry</v>
          </cell>
          <cell r="B6">
            <v>5041</v>
          </cell>
          <cell r="C6">
            <v>1.03</v>
          </cell>
        </row>
        <row r="7">
          <cell r="A7" t="str">
            <v>Light Industry</v>
          </cell>
          <cell r="B7">
            <v>5360</v>
          </cell>
          <cell r="C7">
            <v>1.03</v>
          </cell>
        </row>
        <row r="8">
          <cell r="A8" t="str">
            <v>Hotel/Motel Common Areas</v>
          </cell>
          <cell r="B8">
            <v>5311</v>
          </cell>
          <cell r="C8">
            <v>1.1499999999999999</v>
          </cell>
        </row>
        <row r="9">
          <cell r="A9" t="str">
            <v>Hotel/Motel Guest Rooms</v>
          </cell>
          <cell r="B9">
            <v>777</v>
          </cell>
          <cell r="C9">
            <v>1.1499999999999999</v>
          </cell>
        </row>
        <row r="10">
          <cell r="A10" t="str">
            <v>High School/Middle School</v>
          </cell>
          <cell r="B10">
            <v>4311</v>
          </cell>
          <cell r="C10">
            <v>1.23</v>
          </cell>
        </row>
        <row r="11">
          <cell r="A11" t="str">
            <v>Elementary School</v>
          </cell>
          <cell r="B11">
            <v>2422</v>
          </cell>
          <cell r="C11">
            <v>1.21</v>
          </cell>
        </row>
        <row r="12">
          <cell r="A12" t="str">
            <v>Restaurant</v>
          </cell>
          <cell r="B12">
            <v>3673</v>
          </cell>
          <cell r="C12">
            <v>1.34</v>
          </cell>
        </row>
        <row r="13">
          <cell r="A13" t="str">
            <v>Retail/Service</v>
          </cell>
          <cell r="B13">
            <v>4719</v>
          </cell>
          <cell r="C13">
            <v>1.24</v>
          </cell>
        </row>
        <row r="14">
          <cell r="A14" t="str">
            <v>College/University</v>
          </cell>
          <cell r="B14">
            <v>3540</v>
          </cell>
          <cell r="C14">
            <v>1.1399999999999999</v>
          </cell>
        </row>
        <row r="15">
          <cell r="A15" t="str">
            <v>Warehouse</v>
          </cell>
          <cell r="B15">
            <v>4746</v>
          </cell>
          <cell r="C15">
            <v>1.1599999999999999</v>
          </cell>
        </row>
        <row r="16">
          <cell r="A16" t="str">
            <v>Multi-family Common Areas</v>
          </cell>
          <cell r="B16">
            <v>5950</v>
          </cell>
          <cell r="C16">
            <v>1.34</v>
          </cell>
        </row>
        <row r="17">
          <cell r="A17" t="str">
            <v>Miscellaneous</v>
          </cell>
          <cell r="B17">
            <v>4576</v>
          </cell>
          <cell r="C17">
            <v>1.24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6"/>
  <sheetViews>
    <sheetView tabSelected="1" zoomScale="80" zoomScaleNormal="80" zoomScaleSheetLayoutView="100" workbookViewId="0">
      <selection activeCell="I30" sqref="I30"/>
    </sheetView>
  </sheetViews>
  <sheetFormatPr defaultRowHeight="15" x14ac:dyDescent="0.25"/>
  <cols>
    <col min="1" max="1" width="32.5703125" customWidth="1"/>
    <col min="2" max="3" width="19.5703125" customWidth="1"/>
    <col min="4" max="4" width="25.7109375" customWidth="1"/>
    <col min="5" max="5" width="39.28515625" customWidth="1"/>
    <col min="6" max="7" width="20" customWidth="1"/>
    <col min="8" max="8" width="25.28515625" customWidth="1"/>
    <col min="9" max="9" width="41.7109375" customWidth="1"/>
    <col min="10" max="10" width="20" customWidth="1"/>
    <col min="11" max="11" width="18.85546875" customWidth="1"/>
    <col min="12" max="12" width="24.7109375" customWidth="1"/>
    <col min="13" max="13" width="49.85546875" customWidth="1"/>
    <col min="14" max="14" width="20" customWidth="1"/>
    <col min="15" max="15" width="20.42578125" customWidth="1"/>
    <col min="16" max="16" width="26.42578125" customWidth="1"/>
    <col min="17" max="17" width="51.42578125" customWidth="1"/>
    <col min="18" max="20" width="22.28515625" customWidth="1"/>
  </cols>
  <sheetData>
    <row r="1" spans="1:20" ht="25.5" customHeight="1" x14ac:dyDescent="0.3">
      <c r="A1" s="111" t="s">
        <v>60</v>
      </c>
      <c r="B1" s="33"/>
    </row>
    <row r="2" spans="1:20" ht="19.5" customHeight="1" x14ac:dyDescent="0.25">
      <c r="A2" s="45" t="s">
        <v>157</v>
      </c>
      <c r="B2" s="33"/>
    </row>
    <row r="3" spans="1:20" s="2" customFormat="1" ht="19.5" customHeight="1" x14ac:dyDescent="0.2">
      <c r="A3" s="112" t="s">
        <v>43</v>
      </c>
      <c r="B3" s="32"/>
    </row>
    <row r="4" spans="1:20" s="13" customFormat="1" ht="34.5" customHeight="1" x14ac:dyDescent="0.25">
      <c r="A4" s="31"/>
      <c r="B4" s="181" t="s">
        <v>99</v>
      </c>
      <c r="C4" s="181"/>
      <c r="D4" s="181"/>
      <c r="E4" s="181"/>
      <c r="F4" s="182" t="s">
        <v>100</v>
      </c>
      <c r="G4" s="182"/>
      <c r="H4" s="182"/>
      <c r="I4" s="182"/>
      <c r="J4" s="183" t="s">
        <v>101</v>
      </c>
      <c r="K4" s="183"/>
      <c r="L4" s="183"/>
      <c r="M4" s="183"/>
      <c r="N4" s="186" t="s">
        <v>102</v>
      </c>
      <c r="O4" s="186"/>
      <c r="P4" s="186"/>
      <c r="Q4" s="186"/>
      <c r="R4" s="184" t="s">
        <v>146</v>
      </c>
      <c r="S4" s="184"/>
      <c r="T4" s="185"/>
    </row>
    <row r="5" spans="1:20" s="19" customFormat="1" ht="68.25" customHeight="1" x14ac:dyDescent="0.25">
      <c r="A5" s="28"/>
      <c r="B5" s="27" t="s">
        <v>65</v>
      </c>
      <c r="C5" s="15" t="s">
        <v>66</v>
      </c>
      <c r="D5" s="15" t="s">
        <v>67</v>
      </c>
      <c r="E5" s="15" t="s">
        <v>53</v>
      </c>
      <c r="F5" s="14" t="s">
        <v>65</v>
      </c>
      <c r="G5" s="16" t="s">
        <v>66</v>
      </c>
      <c r="H5" s="16" t="s">
        <v>67</v>
      </c>
      <c r="I5" s="17" t="s">
        <v>53</v>
      </c>
      <c r="J5" s="27" t="s">
        <v>65</v>
      </c>
      <c r="K5" s="18" t="s">
        <v>66</v>
      </c>
      <c r="L5" s="18" t="s">
        <v>67</v>
      </c>
      <c r="M5" s="18" t="s">
        <v>53</v>
      </c>
      <c r="N5" s="27" t="s">
        <v>65</v>
      </c>
      <c r="O5" s="113" t="s">
        <v>66</v>
      </c>
      <c r="P5" s="113" t="s">
        <v>67</v>
      </c>
      <c r="Q5" s="113" t="s">
        <v>53</v>
      </c>
      <c r="R5" s="14" t="s">
        <v>65</v>
      </c>
      <c r="S5" s="100" t="s">
        <v>66</v>
      </c>
      <c r="T5" s="100" t="s">
        <v>67</v>
      </c>
    </row>
    <row r="6" spans="1:20" s="19" customFormat="1" ht="24" customHeight="1" x14ac:dyDescent="0.25">
      <c r="A6" s="20" t="s">
        <v>0</v>
      </c>
      <c r="B6" s="27">
        <v>2018</v>
      </c>
      <c r="C6" s="15">
        <v>2018</v>
      </c>
      <c r="D6" s="15">
        <v>2018</v>
      </c>
      <c r="E6" s="15">
        <v>2018</v>
      </c>
      <c r="F6" s="14">
        <v>2019</v>
      </c>
      <c r="G6" s="16">
        <v>2019</v>
      </c>
      <c r="H6" s="16">
        <v>2019</v>
      </c>
      <c r="I6" s="17">
        <v>2019</v>
      </c>
      <c r="J6" s="27">
        <v>2020</v>
      </c>
      <c r="K6" s="18">
        <v>2020</v>
      </c>
      <c r="L6" s="18">
        <v>2020</v>
      </c>
      <c r="M6" s="18">
        <v>2020</v>
      </c>
      <c r="N6" s="27">
        <v>2021</v>
      </c>
      <c r="O6" s="113">
        <v>2021</v>
      </c>
      <c r="P6" s="113">
        <v>2021</v>
      </c>
      <c r="Q6" s="113">
        <v>2021</v>
      </c>
      <c r="R6" s="14" t="s">
        <v>103</v>
      </c>
      <c r="S6" s="100" t="s">
        <v>103</v>
      </c>
      <c r="T6" s="100" t="s">
        <v>103</v>
      </c>
    </row>
    <row r="7" spans="1:20" s="12" customFormat="1" ht="22.5" customHeight="1" x14ac:dyDescent="0.25">
      <c r="A7" s="6" t="s">
        <v>4</v>
      </c>
      <c r="B7" s="29" t="s">
        <v>5</v>
      </c>
      <c r="C7" s="8" t="s">
        <v>6</v>
      </c>
      <c r="D7" s="8" t="s">
        <v>45</v>
      </c>
      <c r="E7" s="8" t="s">
        <v>8</v>
      </c>
      <c r="F7" s="7" t="s">
        <v>9</v>
      </c>
      <c r="G7" s="9" t="s">
        <v>10</v>
      </c>
      <c r="H7" s="9" t="s">
        <v>46</v>
      </c>
      <c r="I7" s="10" t="s">
        <v>12</v>
      </c>
      <c r="J7" s="29" t="s">
        <v>14</v>
      </c>
      <c r="K7" s="11" t="s">
        <v>15</v>
      </c>
      <c r="L7" s="11" t="s">
        <v>47</v>
      </c>
      <c r="M7" s="11" t="s">
        <v>17</v>
      </c>
      <c r="N7" s="29" t="s">
        <v>18</v>
      </c>
      <c r="O7" s="114" t="s">
        <v>19</v>
      </c>
      <c r="P7" s="114" t="s">
        <v>48</v>
      </c>
      <c r="Q7" s="114" t="s">
        <v>26</v>
      </c>
      <c r="R7" s="7" t="s">
        <v>62</v>
      </c>
      <c r="S7" s="101" t="s">
        <v>63</v>
      </c>
      <c r="T7" s="101" t="s">
        <v>64</v>
      </c>
    </row>
    <row r="8" spans="1:20" s="24" customFormat="1" ht="18" x14ac:dyDescent="0.25">
      <c r="A8" s="138"/>
      <c r="B8" s="159"/>
      <c r="C8" s="159"/>
      <c r="D8" s="160"/>
      <c r="E8" s="161"/>
      <c r="F8" s="159"/>
      <c r="G8" s="159"/>
      <c r="H8" s="160"/>
      <c r="I8" s="162"/>
      <c r="J8" s="163"/>
      <c r="K8" s="159"/>
      <c r="L8" s="160"/>
      <c r="M8" s="161"/>
      <c r="N8" s="163"/>
      <c r="O8" s="159"/>
      <c r="P8" s="160"/>
      <c r="Q8" s="161"/>
      <c r="R8" s="164"/>
      <c r="S8" s="165"/>
      <c r="T8" s="138"/>
    </row>
    <row r="9" spans="1:20" s="24" customFormat="1" ht="46.5" customHeight="1" x14ac:dyDescent="0.25">
      <c r="A9" s="138" t="str">
        <f>'Measure-Level Adjustments Tab'!A9</f>
        <v>Program A - Product Rebates (Gas)</v>
      </c>
      <c r="B9" s="139">
        <f>SUM('Measure-Level Adjustments Tab'!T9)</f>
        <v>2686500</v>
      </c>
      <c r="C9" s="139">
        <f>SUM('Measure-Level Adjustments Tab'!AW9)</f>
        <v>2686500</v>
      </c>
      <c r="D9" s="140">
        <f>C9-B9</f>
        <v>0</v>
      </c>
      <c r="E9" s="141"/>
      <c r="F9" s="139">
        <f>SUM('Measure-Level Adjustments Tab'!U9)</f>
        <v>2686500</v>
      </c>
      <c r="G9" s="139">
        <f>SUM('Measure-Level Adjustments Tab'!AX9)</f>
        <v>2686500</v>
      </c>
      <c r="H9" s="140">
        <f>G9-F9</f>
        <v>0</v>
      </c>
      <c r="I9" s="142"/>
      <c r="J9" s="139">
        <f>SUM('Measure-Level Adjustments Tab'!V9)</f>
        <v>2686500</v>
      </c>
      <c r="K9" s="139">
        <f>SUM('Measure-Level Adjustments Tab'!AY9)</f>
        <v>5400000</v>
      </c>
      <c r="L9" s="140">
        <f>K9-J9</f>
        <v>2713500</v>
      </c>
      <c r="M9" s="141" t="s">
        <v>147</v>
      </c>
      <c r="N9" s="143">
        <f>SUM('Measure-Level Adjustments Tab'!W9)</f>
        <v>2686500</v>
      </c>
      <c r="O9" s="143">
        <f>SUM('Measure-Level Adjustments Tab'!AZ9)</f>
        <v>5400000</v>
      </c>
      <c r="P9" s="144">
        <f>O9-N9</f>
        <v>2713500</v>
      </c>
      <c r="Q9" s="141" t="s">
        <v>147</v>
      </c>
      <c r="R9" s="145">
        <f>B9+F9+J9+N9</f>
        <v>10746000</v>
      </c>
      <c r="S9" s="146">
        <f>C9+G9+K9+O9</f>
        <v>16173000</v>
      </c>
      <c r="T9" s="147">
        <f>S9-R9</f>
        <v>5427000</v>
      </c>
    </row>
    <row r="10" spans="1:20" s="24" customFormat="1" ht="18" x14ac:dyDescent="0.25">
      <c r="A10" s="138" t="str">
        <f>'Measure-Level Adjustments Tab'!A10</f>
        <v>Program B - Custom</v>
      </c>
      <c r="B10" s="139">
        <f>SUM('Measure-Level Adjustments Tab'!T10)</f>
        <v>4890854</v>
      </c>
      <c r="C10" s="139">
        <f>SUM('Measure-Level Adjustments Tab'!AW10)</f>
        <v>4890854</v>
      </c>
      <c r="D10" s="140">
        <f>C10-B10</f>
        <v>0</v>
      </c>
      <c r="E10" s="161"/>
      <c r="F10" s="139">
        <f>SUM('Measure-Level Adjustments Tab'!U10)</f>
        <v>4890854</v>
      </c>
      <c r="G10" s="139">
        <f>SUM('Measure-Level Adjustments Tab'!AX10)</f>
        <v>4890854</v>
      </c>
      <c r="H10" s="140">
        <f>G10-F10</f>
        <v>0</v>
      </c>
      <c r="I10" s="162"/>
      <c r="J10" s="139">
        <f>SUM('Measure-Level Adjustments Tab'!V10)</f>
        <v>4890854</v>
      </c>
      <c r="K10" s="139">
        <f>SUM('Measure-Level Adjustments Tab'!AY10)</f>
        <v>4890854</v>
      </c>
      <c r="L10" s="140">
        <f>K10-J10</f>
        <v>0</v>
      </c>
      <c r="M10" s="161"/>
      <c r="N10" s="143">
        <f>SUM('Measure-Level Adjustments Tab'!W10)</f>
        <v>4890854</v>
      </c>
      <c r="O10" s="143">
        <f>SUM('Measure-Level Adjustments Tab'!AZ10)</f>
        <v>4890854</v>
      </c>
      <c r="P10" s="144">
        <f>O10-N10</f>
        <v>0</v>
      </c>
      <c r="Q10" s="161"/>
      <c r="R10" s="145">
        <f>B10+F10+J10+N10</f>
        <v>19563416</v>
      </c>
      <c r="S10" s="146">
        <f>C10+G10+K10+O10</f>
        <v>19563416</v>
      </c>
      <c r="T10" s="147">
        <f>S10-R10</f>
        <v>0</v>
      </c>
    </row>
    <row r="11" spans="1:20" s="24" customFormat="1" ht="18" x14ac:dyDescent="0.25">
      <c r="A11" s="138"/>
      <c r="B11" s="159"/>
      <c r="C11" s="159"/>
      <c r="D11" s="160"/>
      <c r="E11" s="161"/>
      <c r="F11" s="159"/>
      <c r="G11" s="159"/>
      <c r="H11" s="160"/>
      <c r="I11" s="162"/>
      <c r="J11" s="159"/>
      <c r="K11" s="159"/>
      <c r="L11" s="160"/>
      <c r="M11" s="161"/>
      <c r="N11" s="159"/>
      <c r="O11" s="159"/>
      <c r="P11" s="160"/>
      <c r="Q11" s="161"/>
      <c r="R11" s="164"/>
      <c r="S11" s="165"/>
      <c r="T11" s="138"/>
    </row>
    <row r="12" spans="1:20" s="24" customFormat="1" ht="18" x14ac:dyDescent="0.25">
      <c r="A12" s="138"/>
      <c r="B12" s="159"/>
      <c r="C12" s="159"/>
      <c r="D12" s="160"/>
      <c r="E12" s="161"/>
      <c r="F12" s="159"/>
      <c r="G12" s="159"/>
      <c r="H12" s="160"/>
      <c r="I12" s="162"/>
      <c r="J12" s="159"/>
      <c r="K12" s="159"/>
      <c r="L12" s="160"/>
      <c r="M12" s="161"/>
      <c r="N12" s="159"/>
      <c r="O12" s="159"/>
      <c r="P12" s="160"/>
      <c r="Q12" s="161"/>
      <c r="R12" s="164"/>
      <c r="S12" s="165"/>
      <c r="T12" s="138"/>
    </row>
    <row r="13" spans="1:20" s="24" customFormat="1" ht="18" x14ac:dyDescent="0.25">
      <c r="A13" s="138"/>
      <c r="B13" s="159"/>
      <c r="C13" s="159"/>
      <c r="D13" s="160"/>
      <c r="E13" s="161"/>
      <c r="F13" s="159"/>
      <c r="G13" s="159"/>
      <c r="H13" s="160"/>
      <c r="I13" s="162"/>
      <c r="J13" s="159"/>
      <c r="K13" s="159"/>
      <c r="L13" s="160"/>
      <c r="M13" s="161"/>
      <c r="N13" s="159"/>
      <c r="O13" s="159"/>
      <c r="P13" s="160"/>
      <c r="Q13" s="161"/>
      <c r="R13" s="164"/>
      <c r="S13" s="165"/>
      <c r="T13" s="138"/>
    </row>
    <row r="14" spans="1:20" s="24" customFormat="1" ht="18" x14ac:dyDescent="0.25">
      <c r="A14" s="138"/>
      <c r="B14" s="159"/>
      <c r="C14" s="159"/>
      <c r="D14" s="160"/>
      <c r="E14" s="161"/>
      <c r="F14" s="159"/>
      <c r="G14" s="159"/>
      <c r="H14" s="160"/>
      <c r="I14" s="162"/>
      <c r="J14" s="159"/>
      <c r="K14" s="159"/>
      <c r="L14" s="160"/>
      <c r="M14" s="161"/>
      <c r="N14" s="159"/>
      <c r="O14" s="159"/>
      <c r="P14" s="160"/>
      <c r="Q14" s="161"/>
      <c r="R14" s="164"/>
      <c r="S14" s="165"/>
      <c r="T14" s="138"/>
    </row>
    <row r="15" spans="1:20" s="24" customFormat="1" ht="18" x14ac:dyDescent="0.25">
      <c r="A15" s="138"/>
      <c r="B15" s="159"/>
      <c r="C15" s="159"/>
      <c r="D15" s="160"/>
      <c r="E15" s="161"/>
      <c r="F15" s="159"/>
      <c r="G15" s="159"/>
      <c r="H15" s="160"/>
      <c r="I15" s="162"/>
      <c r="J15" s="159"/>
      <c r="K15" s="159"/>
      <c r="L15" s="160"/>
      <c r="M15" s="161"/>
      <c r="N15" s="159"/>
      <c r="O15" s="159"/>
      <c r="P15" s="160"/>
      <c r="Q15" s="161"/>
      <c r="R15" s="164"/>
      <c r="S15" s="165"/>
      <c r="T15" s="138"/>
    </row>
    <row r="16" spans="1:20" s="24" customFormat="1" ht="18" x14ac:dyDescent="0.25">
      <c r="A16" s="138"/>
      <c r="B16" s="159"/>
      <c r="C16" s="159"/>
      <c r="D16" s="160"/>
      <c r="E16" s="161"/>
      <c r="F16" s="159"/>
      <c r="G16" s="159"/>
      <c r="H16" s="160"/>
      <c r="I16" s="162"/>
      <c r="J16" s="159"/>
      <c r="K16" s="159"/>
      <c r="L16" s="160"/>
      <c r="M16" s="161"/>
      <c r="N16" s="159"/>
      <c r="O16" s="159"/>
      <c r="P16" s="160"/>
      <c r="Q16" s="161"/>
      <c r="R16" s="164"/>
      <c r="S16" s="165"/>
      <c r="T16" s="138"/>
    </row>
    <row r="17" spans="1:20" s="24" customFormat="1" ht="18" x14ac:dyDescent="0.25">
      <c r="A17" s="138"/>
      <c r="B17" s="159"/>
      <c r="C17" s="159"/>
      <c r="D17" s="160"/>
      <c r="E17" s="161"/>
      <c r="F17" s="159"/>
      <c r="G17" s="159"/>
      <c r="H17" s="160"/>
      <c r="I17" s="162"/>
      <c r="J17" s="159"/>
      <c r="K17" s="159"/>
      <c r="L17" s="160"/>
      <c r="M17" s="161"/>
      <c r="N17" s="159"/>
      <c r="O17" s="159"/>
      <c r="P17" s="160"/>
      <c r="Q17" s="161"/>
      <c r="R17" s="164"/>
      <c r="S17" s="165"/>
      <c r="T17" s="138"/>
    </row>
    <row r="18" spans="1:20" s="24" customFormat="1" ht="18" x14ac:dyDescent="0.25">
      <c r="A18" s="138"/>
      <c r="B18" s="159"/>
      <c r="C18" s="159"/>
      <c r="D18" s="160"/>
      <c r="E18" s="161"/>
      <c r="F18" s="159"/>
      <c r="G18" s="159"/>
      <c r="H18" s="160"/>
      <c r="I18" s="162"/>
      <c r="J18" s="159"/>
      <c r="K18" s="159"/>
      <c r="L18" s="160"/>
      <c r="M18" s="161"/>
      <c r="N18" s="159"/>
      <c r="O18" s="159"/>
      <c r="P18" s="160"/>
      <c r="Q18" s="161"/>
      <c r="R18" s="164"/>
      <c r="S18" s="165"/>
      <c r="T18" s="138"/>
    </row>
    <row r="19" spans="1:20" s="24" customFormat="1" ht="18" x14ac:dyDescent="0.25">
      <c r="A19" s="138"/>
      <c r="B19" s="159"/>
      <c r="C19" s="159"/>
      <c r="D19" s="160"/>
      <c r="E19" s="161"/>
      <c r="F19" s="159"/>
      <c r="G19" s="159"/>
      <c r="H19" s="160"/>
      <c r="I19" s="162"/>
      <c r="J19" s="159"/>
      <c r="K19" s="159"/>
      <c r="L19" s="160"/>
      <c r="M19" s="161"/>
      <c r="N19" s="159"/>
      <c r="O19" s="159"/>
      <c r="P19" s="160"/>
      <c r="Q19" s="161"/>
      <c r="R19" s="164"/>
      <c r="S19" s="165"/>
      <c r="T19" s="138"/>
    </row>
    <row r="20" spans="1:20" s="24" customFormat="1" ht="18" x14ac:dyDescent="0.25">
      <c r="A20" s="138"/>
      <c r="B20" s="159"/>
      <c r="C20" s="159"/>
      <c r="D20" s="160"/>
      <c r="E20" s="161"/>
      <c r="F20" s="159"/>
      <c r="G20" s="159"/>
      <c r="H20" s="160"/>
      <c r="I20" s="162"/>
      <c r="J20" s="159"/>
      <c r="K20" s="159"/>
      <c r="L20" s="160"/>
      <c r="M20" s="161"/>
      <c r="N20" s="159"/>
      <c r="O20" s="159"/>
      <c r="P20" s="160"/>
      <c r="Q20" s="161"/>
      <c r="R20" s="164"/>
      <c r="S20" s="165"/>
      <c r="T20" s="138"/>
    </row>
    <row r="21" spans="1:20" s="24" customFormat="1" ht="18" x14ac:dyDescent="0.25">
      <c r="A21" s="138"/>
      <c r="B21" s="159"/>
      <c r="C21" s="159"/>
      <c r="D21" s="160"/>
      <c r="E21" s="161"/>
      <c r="F21" s="159"/>
      <c r="G21" s="159"/>
      <c r="H21" s="160"/>
      <c r="I21" s="162"/>
      <c r="J21" s="159"/>
      <c r="K21" s="159"/>
      <c r="L21" s="160"/>
      <c r="M21" s="161"/>
      <c r="N21" s="159"/>
      <c r="O21" s="159"/>
      <c r="P21" s="160"/>
      <c r="Q21" s="161"/>
      <c r="R21" s="164"/>
      <c r="S21" s="165"/>
      <c r="T21" s="138"/>
    </row>
    <row r="22" spans="1:20" s="158" customFormat="1" ht="18.75" x14ac:dyDescent="0.25">
      <c r="A22" s="166"/>
      <c r="B22" s="167"/>
      <c r="C22" s="167"/>
      <c r="D22" s="168"/>
      <c r="E22" s="169"/>
      <c r="F22" s="167"/>
      <c r="G22" s="167"/>
      <c r="H22" s="168"/>
      <c r="I22" s="170"/>
      <c r="J22" s="167"/>
      <c r="K22" s="167"/>
      <c r="L22" s="168"/>
      <c r="M22" s="169"/>
      <c r="N22" s="167"/>
      <c r="O22" s="167"/>
      <c r="P22" s="168"/>
      <c r="Q22" s="169"/>
      <c r="R22" s="171"/>
      <c r="S22" s="172"/>
      <c r="T22" s="166"/>
    </row>
    <row r="23" spans="1:20" s="158" customFormat="1" ht="18.75" x14ac:dyDescent="0.25">
      <c r="A23" s="166"/>
      <c r="B23" s="167"/>
      <c r="C23" s="167"/>
      <c r="D23" s="168"/>
      <c r="E23" s="169"/>
      <c r="F23" s="167"/>
      <c r="G23" s="167"/>
      <c r="H23" s="168"/>
      <c r="I23" s="170"/>
      <c r="J23" s="167"/>
      <c r="K23" s="167"/>
      <c r="L23" s="168"/>
      <c r="M23" s="169"/>
      <c r="N23" s="167"/>
      <c r="O23" s="167"/>
      <c r="P23" s="168"/>
      <c r="Q23" s="169"/>
      <c r="R23" s="171"/>
      <c r="S23" s="172"/>
      <c r="T23" s="166"/>
    </row>
    <row r="24" spans="1:20" s="158" customFormat="1" ht="19.5" thickBot="1" x14ac:dyDescent="0.3">
      <c r="A24" s="173"/>
      <c r="B24" s="174"/>
      <c r="C24" s="174"/>
      <c r="D24" s="175"/>
      <c r="E24" s="176"/>
      <c r="F24" s="174"/>
      <c r="G24" s="174"/>
      <c r="H24" s="175"/>
      <c r="I24" s="177"/>
      <c r="J24" s="174"/>
      <c r="K24" s="174"/>
      <c r="L24" s="175"/>
      <c r="M24" s="176"/>
      <c r="N24" s="174"/>
      <c r="O24" s="174"/>
      <c r="P24" s="175"/>
      <c r="Q24" s="176"/>
      <c r="R24" s="178"/>
      <c r="S24" s="179"/>
      <c r="T24" s="180"/>
    </row>
    <row r="25" spans="1:20" s="158" customFormat="1" ht="34.5" customHeight="1" thickTop="1" x14ac:dyDescent="0.25">
      <c r="A25" s="148" t="s">
        <v>41</v>
      </c>
      <c r="B25" s="149">
        <f>SUM(B9,B10)</f>
        <v>7577354</v>
      </c>
      <c r="C25" s="150">
        <f>SUM(C9,C10)</f>
        <v>7577354</v>
      </c>
      <c r="D25" s="151">
        <f>SUM(D9,D10)</f>
        <v>0</v>
      </c>
      <c r="E25" s="152"/>
      <c r="F25" s="149">
        <f>SUM(F9,F10)</f>
        <v>7577354</v>
      </c>
      <c r="G25" s="153">
        <f>SUM(G9,G10)</f>
        <v>7577354</v>
      </c>
      <c r="H25" s="151">
        <f>SUM(H9,H10)</f>
        <v>0</v>
      </c>
      <c r="I25" s="152"/>
      <c r="J25" s="149">
        <f>SUM(J9,J10)</f>
        <v>7577354</v>
      </c>
      <c r="K25" s="154">
        <f>SUM(K9,K10)</f>
        <v>10290854</v>
      </c>
      <c r="L25" s="151">
        <f>SUM(L9,L10)</f>
        <v>2713500</v>
      </c>
      <c r="M25" s="152"/>
      <c r="N25" s="149">
        <f>SUM(N9,N10)</f>
        <v>7577354</v>
      </c>
      <c r="O25" s="155">
        <f>SUM(O9,O10)</f>
        <v>10290854</v>
      </c>
      <c r="P25" s="151">
        <f>SUM(P9,P10)</f>
        <v>2713500</v>
      </c>
      <c r="Q25" s="152"/>
      <c r="R25" s="156">
        <f>SUM(R9,R10)</f>
        <v>30309416</v>
      </c>
      <c r="S25" s="157">
        <f>SUM(S9,S10)</f>
        <v>35736416</v>
      </c>
      <c r="T25" s="151">
        <f>SUM(T9,T10)</f>
        <v>5427000</v>
      </c>
    </row>
    <row r="26" spans="1:20" ht="18.75" customHeight="1" x14ac:dyDescent="0.25">
      <c r="A26" s="5"/>
    </row>
  </sheetData>
  <mergeCells count="5">
    <mergeCell ref="B4:E4"/>
    <mergeCell ref="F4:I4"/>
    <mergeCell ref="J4:M4"/>
    <mergeCell ref="R4:T4"/>
    <mergeCell ref="N4:Q4"/>
  </mergeCells>
  <printOptions headings="1" gridLines="1"/>
  <pageMargins left="0.5" right="0.5" top="0.5" bottom="0.5" header="0.3" footer="0.3"/>
  <pageSetup scale="22" orientation="landscape" r:id="rId1"/>
  <headerFooter>
    <oddFooter>&amp;L&amp;"Arial,Regular"&amp;14&amp;A
&amp;F&amp;C&amp;"Arial,Regular"&amp;14&amp;P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21"/>
  <sheetViews>
    <sheetView zoomScale="70" zoomScaleNormal="70" zoomScaleSheetLayoutView="100" workbookViewId="0">
      <selection activeCell="T10" sqref="T10"/>
    </sheetView>
  </sheetViews>
  <sheetFormatPr defaultRowHeight="15" x14ac:dyDescent="0.25"/>
  <cols>
    <col min="1" max="1" width="19.140625" customWidth="1"/>
    <col min="2" max="2" width="21.5703125" customWidth="1"/>
    <col min="3" max="3" width="14.140625" customWidth="1"/>
    <col min="4" max="4" width="12.7109375" customWidth="1"/>
    <col min="5" max="5" width="14.42578125" customWidth="1"/>
    <col min="6" max="9" width="18" customWidth="1"/>
    <col min="10" max="10" width="20.5703125" customWidth="1"/>
    <col min="11" max="11" width="27.42578125" customWidth="1"/>
    <col min="12" max="12" width="15.42578125" customWidth="1"/>
    <col min="13" max="13" width="15.7109375" customWidth="1"/>
    <col min="14" max="16" width="15" customWidth="1"/>
    <col min="17" max="17" width="14.7109375" customWidth="1"/>
    <col min="18" max="19" width="14.140625" customWidth="1"/>
    <col min="20" max="20" width="15.85546875" customWidth="1"/>
    <col min="21" max="21" width="17.140625" customWidth="1"/>
    <col min="22" max="23" width="16.140625" customWidth="1"/>
    <col min="24" max="24" width="19.85546875" customWidth="1"/>
    <col min="25" max="25" width="29.140625" customWidth="1"/>
    <col min="26" max="26" width="28.7109375" customWidth="1"/>
    <col min="27" max="27" width="15.140625" customWidth="1"/>
    <col min="28" max="28" width="39.42578125" customWidth="1"/>
    <col min="29" max="29" width="22.42578125" customWidth="1"/>
    <col min="30" max="30" width="24" customWidth="1"/>
    <col min="31" max="31" width="29.28515625" customWidth="1"/>
    <col min="32" max="32" width="29.140625" customWidth="1"/>
    <col min="33" max="33" width="20.28515625" customWidth="1"/>
    <col min="34" max="34" width="40.42578125" customWidth="1"/>
    <col min="35" max="35" width="20.42578125" customWidth="1"/>
    <col min="36" max="36" width="24.140625" customWidth="1"/>
    <col min="37" max="37" width="29" customWidth="1"/>
    <col min="38" max="38" width="29.28515625" customWidth="1"/>
    <col min="39" max="39" width="13.5703125" customWidth="1"/>
    <col min="40" max="40" width="42.42578125" customWidth="1"/>
    <col min="41" max="41" width="23" customWidth="1"/>
    <col min="42" max="42" width="25.7109375" customWidth="1"/>
    <col min="43" max="43" width="29" customWidth="1"/>
    <col min="44" max="44" width="29.28515625" customWidth="1"/>
    <col min="45" max="45" width="13.5703125" customWidth="1"/>
    <col min="46" max="46" width="42.42578125" customWidth="1"/>
    <col min="47" max="47" width="23" customWidth="1"/>
    <col min="48" max="48" width="25.7109375" customWidth="1"/>
    <col min="49" max="53" width="43.42578125" customWidth="1"/>
    <col min="54" max="54" width="118.5703125" customWidth="1"/>
    <col min="55" max="55" width="64.5703125" customWidth="1"/>
    <col min="56" max="56" width="18.5703125" customWidth="1"/>
  </cols>
  <sheetData>
    <row r="1" spans="1:56" ht="24" customHeight="1" x14ac:dyDescent="0.3">
      <c r="A1" s="111" t="s">
        <v>61</v>
      </c>
      <c r="B1" s="33"/>
    </row>
    <row r="2" spans="1:56" ht="18.75" customHeight="1" x14ac:dyDescent="0.25">
      <c r="A2" s="45" t="s">
        <v>157</v>
      </c>
      <c r="B2" s="33"/>
      <c r="AW2" s="34"/>
    </row>
    <row r="3" spans="1:56" s="2" customFormat="1" ht="18.75" customHeight="1" x14ac:dyDescent="0.2">
      <c r="A3" s="46" t="s">
        <v>43</v>
      </c>
      <c r="B3" s="32"/>
    </row>
    <row r="4" spans="1:56" s="24" customFormat="1" ht="31.5" customHeight="1" x14ac:dyDescent="0.25">
      <c r="A4" s="22"/>
      <c r="B4" s="23"/>
      <c r="C4" s="23"/>
      <c r="D4" s="23"/>
      <c r="E4" s="193" t="s">
        <v>20</v>
      </c>
      <c r="F4" s="194"/>
      <c r="G4" s="194"/>
      <c r="H4" s="194"/>
      <c r="I4" s="201"/>
      <c r="J4" s="222" t="s">
        <v>13</v>
      </c>
      <c r="K4" s="223"/>
      <c r="L4" s="223"/>
      <c r="M4" s="223"/>
      <c r="N4" s="223"/>
      <c r="O4" s="224"/>
      <c r="P4" s="222" t="s">
        <v>13</v>
      </c>
      <c r="Q4" s="223"/>
      <c r="R4" s="223"/>
      <c r="S4" s="223"/>
      <c r="T4" s="223"/>
      <c r="U4" s="223"/>
      <c r="V4" s="223"/>
      <c r="W4" s="223"/>
      <c r="X4" s="224"/>
      <c r="Y4" s="216" t="s">
        <v>144</v>
      </c>
      <c r="Z4" s="217"/>
      <c r="AA4" s="217"/>
      <c r="AB4" s="217"/>
      <c r="AC4" s="217"/>
      <c r="AD4" s="218"/>
      <c r="AE4" s="205" t="s">
        <v>143</v>
      </c>
      <c r="AF4" s="206"/>
      <c r="AG4" s="206"/>
      <c r="AH4" s="206"/>
      <c r="AI4" s="206"/>
      <c r="AJ4" s="207"/>
      <c r="AK4" s="210" t="s">
        <v>140</v>
      </c>
      <c r="AL4" s="211"/>
      <c r="AM4" s="211"/>
      <c r="AN4" s="211"/>
      <c r="AO4" s="211"/>
      <c r="AP4" s="212"/>
      <c r="AQ4" s="187" t="s">
        <v>138</v>
      </c>
      <c r="AR4" s="188"/>
      <c r="AS4" s="188"/>
      <c r="AT4" s="188"/>
      <c r="AU4" s="188"/>
      <c r="AV4" s="189"/>
      <c r="AW4" s="195" t="s">
        <v>21</v>
      </c>
      <c r="AX4" s="196"/>
      <c r="AY4" s="196"/>
      <c r="AZ4" s="196"/>
      <c r="BA4" s="197"/>
      <c r="BB4" s="193" t="s">
        <v>40</v>
      </c>
      <c r="BC4" s="194"/>
      <c r="BD4" s="78"/>
    </row>
    <row r="5" spans="1:56" s="19" customFormat="1" ht="49.5" customHeight="1" x14ac:dyDescent="0.25">
      <c r="A5" s="25"/>
      <c r="B5" s="26"/>
      <c r="C5" s="26"/>
      <c r="D5" s="26"/>
      <c r="E5" s="202" t="s">
        <v>52</v>
      </c>
      <c r="F5" s="203"/>
      <c r="G5" s="203"/>
      <c r="H5" s="203"/>
      <c r="I5" s="204"/>
      <c r="J5" s="222" t="s">
        <v>70</v>
      </c>
      <c r="K5" s="223"/>
      <c r="L5" s="223"/>
      <c r="M5" s="223"/>
      <c r="N5" s="223"/>
      <c r="O5" s="224"/>
      <c r="P5" s="202" t="s">
        <v>152</v>
      </c>
      <c r="Q5" s="203"/>
      <c r="R5" s="203"/>
      <c r="S5" s="204"/>
      <c r="T5" s="222" t="s">
        <v>71</v>
      </c>
      <c r="U5" s="223"/>
      <c r="V5" s="223"/>
      <c r="W5" s="223"/>
      <c r="X5" s="224"/>
      <c r="Y5" s="219" t="s">
        <v>104</v>
      </c>
      <c r="Z5" s="220"/>
      <c r="AA5" s="220"/>
      <c r="AB5" s="221"/>
      <c r="AC5" s="15" t="s">
        <v>66</v>
      </c>
      <c r="AD5" s="15" t="s">
        <v>67</v>
      </c>
      <c r="AE5" s="208" t="s">
        <v>113</v>
      </c>
      <c r="AF5" s="182"/>
      <c r="AG5" s="182"/>
      <c r="AH5" s="209"/>
      <c r="AI5" s="16" t="s">
        <v>66</v>
      </c>
      <c r="AJ5" s="16" t="s">
        <v>67</v>
      </c>
      <c r="AK5" s="213" t="s">
        <v>121</v>
      </c>
      <c r="AL5" s="214"/>
      <c r="AM5" s="214"/>
      <c r="AN5" s="215"/>
      <c r="AO5" s="18" t="s">
        <v>66</v>
      </c>
      <c r="AP5" s="18" t="s">
        <v>67</v>
      </c>
      <c r="AQ5" s="190" t="s">
        <v>129</v>
      </c>
      <c r="AR5" s="191"/>
      <c r="AS5" s="191"/>
      <c r="AT5" s="192"/>
      <c r="AU5" s="113" t="s">
        <v>66</v>
      </c>
      <c r="AV5" s="113" t="s">
        <v>67</v>
      </c>
      <c r="AW5" s="198"/>
      <c r="AX5" s="199"/>
      <c r="AY5" s="199"/>
      <c r="AZ5" s="199"/>
      <c r="BA5" s="200"/>
      <c r="BB5" s="72" t="s">
        <v>148</v>
      </c>
      <c r="BC5" s="106" t="s">
        <v>57</v>
      </c>
      <c r="BD5" s="79"/>
    </row>
    <row r="6" spans="1:56" s="19" customFormat="1" ht="59.25" customHeight="1" x14ac:dyDescent="0.25">
      <c r="A6" s="21" t="s">
        <v>0</v>
      </c>
      <c r="B6" s="21" t="s">
        <v>1</v>
      </c>
      <c r="C6" s="109" t="s">
        <v>54</v>
      </c>
      <c r="D6" s="109" t="s">
        <v>23</v>
      </c>
      <c r="E6" s="55" t="s">
        <v>2</v>
      </c>
      <c r="F6" s="30" t="s">
        <v>105</v>
      </c>
      <c r="G6" s="30" t="s">
        <v>114</v>
      </c>
      <c r="H6" s="30" t="s">
        <v>122</v>
      </c>
      <c r="I6" s="30" t="s">
        <v>130</v>
      </c>
      <c r="J6" s="122" t="s">
        <v>68</v>
      </c>
      <c r="K6" s="104" t="s">
        <v>29</v>
      </c>
      <c r="L6" s="122" t="s">
        <v>106</v>
      </c>
      <c r="M6" s="122" t="s">
        <v>115</v>
      </c>
      <c r="N6" s="122" t="s">
        <v>123</v>
      </c>
      <c r="O6" s="122" t="s">
        <v>131</v>
      </c>
      <c r="P6" s="30" t="s">
        <v>153</v>
      </c>
      <c r="Q6" s="30" t="s">
        <v>154</v>
      </c>
      <c r="R6" s="30" t="s">
        <v>155</v>
      </c>
      <c r="S6" s="30" t="s">
        <v>156</v>
      </c>
      <c r="T6" s="122" t="s">
        <v>107</v>
      </c>
      <c r="U6" s="122" t="s">
        <v>116</v>
      </c>
      <c r="V6" s="122" t="s">
        <v>124</v>
      </c>
      <c r="W6" s="122" t="s">
        <v>132</v>
      </c>
      <c r="X6" s="137" t="s">
        <v>145</v>
      </c>
      <c r="Y6" s="124" t="s">
        <v>108</v>
      </c>
      <c r="Z6" s="85" t="s">
        <v>29</v>
      </c>
      <c r="AA6" s="124" t="s">
        <v>109</v>
      </c>
      <c r="AB6" s="85" t="s">
        <v>3</v>
      </c>
      <c r="AC6" s="124" t="s">
        <v>110</v>
      </c>
      <c r="AD6" s="124" t="s">
        <v>111</v>
      </c>
      <c r="AE6" s="136" t="s">
        <v>142</v>
      </c>
      <c r="AF6" s="87" t="s">
        <v>29</v>
      </c>
      <c r="AG6" s="125" t="s">
        <v>117</v>
      </c>
      <c r="AH6" s="88" t="s">
        <v>3</v>
      </c>
      <c r="AI6" s="125" t="s">
        <v>118</v>
      </c>
      <c r="AJ6" s="125" t="s">
        <v>119</v>
      </c>
      <c r="AK6" s="135" t="s">
        <v>141</v>
      </c>
      <c r="AL6" s="93" t="s">
        <v>29</v>
      </c>
      <c r="AM6" s="126" t="s">
        <v>125</v>
      </c>
      <c r="AN6" s="94" t="s">
        <v>3</v>
      </c>
      <c r="AO6" s="126" t="s">
        <v>126</v>
      </c>
      <c r="AP6" s="126" t="s">
        <v>127</v>
      </c>
      <c r="AQ6" s="134" t="s">
        <v>139</v>
      </c>
      <c r="AR6" s="128" t="s">
        <v>29</v>
      </c>
      <c r="AS6" s="127" t="s">
        <v>133</v>
      </c>
      <c r="AT6" s="129" t="s">
        <v>3</v>
      </c>
      <c r="AU6" s="127" t="s">
        <v>134</v>
      </c>
      <c r="AV6" s="127" t="s">
        <v>135</v>
      </c>
      <c r="AW6" s="83" t="s">
        <v>112</v>
      </c>
      <c r="AX6" s="90" t="s">
        <v>120</v>
      </c>
      <c r="AY6" s="84" t="s">
        <v>128</v>
      </c>
      <c r="AZ6" s="132" t="s">
        <v>136</v>
      </c>
      <c r="BA6" s="91" t="s">
        <v>137</v>
      </c>
      <c r="BB6" s="73" t="s">
        <v>44</v>
      </c>
      <c r="BC6" s="107" t="s">
        <v>42</v>
      </c>
      <c r="BD6" s="79"/>
    </row>
    <row r="7" spans="1:56" s="59" customFormat="1" ht="32.25" customHeight="1" x14ac:dyDescent="0.25">
      <c r="A7" s="57" t="s">
        <v>4</v>
      </c>
      <c r="B7" s="57" t="s">
        <v>5</v>
      </c>
      <c r="C7" s="57" t="s">
        <v>6</v>
      </c>
      <c r="D7" s="57" t="s">
        <v>7</v>
      </c>
      <c r="E7" s="58" t="s">
        <v>8</v>
      </c>
      <c r="F7" s="58" t="s">
        <v>9</v>
      </c>
      <c r="G7" s="58" t="s">
        <v>10</v>
      </c>
      <c r="H7" s="58" t="s">
        <v>11</v>
      </c>
      <c r="I7" s="58" t="s">
        <v>12</v>
      </c>
      <c r="J7" s="105" t="s">
        <v>14</v>
      </c>
      <c r="K7" s="105" t="s">
        <v>15</v>
      </c>
      <c r="L7" s="105" t="s">
        <v>16</v>
      </c>
      <c r="M7" s="105" t="s">
        <v>17</v>
      </c>
      <c r="N7" s="105" t="s">
        <v>18</v>
      </c>
      <c r="O7" s="105" t="s">
        <v>19</v>
      </c>
      <c r="P7" s="58" t="s">
        <v>24</v>
      </c>
      <c r="Q7" s="58" t="s">
        <v>26</v>
      </c>
      <c r="R7" s="58" t="s">
        <v>72</v>
      </c>
      <c r="S7" s="58" t="s">
        <v>73</v>
      </c>
      <c r="T7" s="105" t="s">
        <v>74</v>
      </c>
      <c r="U7" s="105" t="s">
        <v>75</v>
      </c>
      <c r="V7" s="105" t="s">
        <v>76</v>
      </c>
      <c r="W7" s="105" t="s">
        <v>77</v>
      </c>
      <c r="X7" s="105" t="s">
        <v>78</v>
      </c>
      <c r="Y7" s="86" t="s">
        <v>30</v>
      </c>
      <c r="Z7" s="86" t="s">
        <v>79</v>
      </c>
      <c r="AA7" s="86" t="s">
        <v>80</v>
      </c>
      <c r="AB7" s="86" t="s">
        <v>81</v>
      </c>
      <c r="AC7" s="86" t="s">
        <v>82</v>
      </c>
      <c r="AD7" s="86" t="s">
        <v>84</v>
      </c>
      <c r="AE7" s="89" t="s">
        <v>25</v>
      </c>
      <c r="AF7" s="89" t="s">
        <v>27</v>
      </c>
      <c r="AG7" s="89" t="s">
        <v>31</v>
      </c>
      <c r="AH7" s="89" t="s">
        <v>32</v>
      </c>
      <c r="AI7" s="89" t="s">
        <v>86</v>
      </c>
      <c r="AJ7" s="89" t="s">
        <v>87</v>
      </c>
      <c r="AK7" s="95" t="s">
        <v>28</v>
      </c>
      <c r="AL7" s="95" t="s">
        <v>33</v>
      </c>
      <c r="AM7" s="95" t="s">
        <v>34</v>
      </c>
      <c r="AN7" s="95" t="s">
        <v>22</v>
      </c>
      <c r="AO7" s="95" t="s">
        <v>88</v>
      </c>
      <c r="AP7" s="96" t="s">
        <v>89</v>
      </c>
      <c r="AQ7" s="130" t="s">
        <v>35</v>
      </c>
      <c r="AR7" s="130" t="s">
        <v>36</v>
      </c>
      <c r="AS7" s="130" t="s">
        <v>37</v>
      </c>
      <c r="AT7" s="130" t="s">
        <v>38</v>
      </c>
      <c r="AU7" s="130" t="s">
        <v>90</v>
      </c>
      <c r="AV7" s="131" t="s">
        <v>91</v>
      </c>
      <c r="AW7" s="86" t="s">
        <v>95</v>
      </c>
      <c r="AX7" s="89" t="s">
        <v>96</v>
      </c>
      <c r="AY7" s="95" t="s">
        <v>97</v>
      </c>
      <c r="AZ7" s="130" t="s">
        <v>98</v>
      </c>
      <c r="BA7" s="92" t="s">
        <v>85</v>
      </c>
      <c r="BB7" s="74" t="s">
        <v>39</v>
      </c>
      <c r="BC7" s="108" t="s">
        <v>83</v>
      </c>
      <c r="BD7" s="80"/>
    </row>
    <row r="8" spans="1:56" s="2" customFormat="1" ht="18" x14ac:dyDescent="0.25">
      <c r="A8" s="3"/>
      <c r="B8" s="3"/>
      <c r="C8" s="35"/>
      <c r="D8" s="3"/>
      <c r="E8" s="3"/>
      <c r="F8" s="40"/>
      <c r="G8" s="40"/>
      <c r="H8" s="40"/>
      <c r="I8" s="40"/>
      <c r="J8" s="3"/>
      <c r="K8" s="3"/>
      <c r="L8" s="62"/>
      <c r="M8" s="62"/>
      <c r="N8" s="62"/>
      <c r="O8" s="62"/>
      <c r="P8" s="35"/>
      <c r="Q8" s="35"/>
      <c r="R8" s="35"/>
      <c r="S8" s="35"/>
      <c r="T8" s="52"/>
      <c r="U8" s="52"/>
      <c r="V8" s="52"/>
      <c r="W8" s="52"/>
      <c r="X8" s="35"/>
      <c r="Y8" s="3"/>
      <c r="Z8" s="3"/>
      <c r="AA8" s="65"/>
      <c r="AB8" s="69"/>
      <c r="AC8" s="52"/>
      <c r="AD8" s="3"/>
      <c r="AE8" s="3"/>
      <c r="AF8" s="3"/>
      <c r="AG8" s="62"/>
      <c r="AH8" s="69"/>
      <c r="AI8" s="52"/>
      <c r="AJ8" s="3"/>
      <c r="AK8" s="3"/>
      <c r="AL8" s="3"/>
      <c r="AM8" s="62"/>
      <c r="AN8" s="69"/>
      <c r="AO8" s="52"/>
      <c r="AP8" s="3"/>
      <c r="AQ8" s="3"/>
      <c r="AR8" s="3"/>
      <c r="AS8" s="62"/>
      <c r="AT8" s="69"/>
      <c r="AU8" s="52"/>
      <c r="AV8" s="3"/>
      <c r="AW8" s="47"/>
      <c r="AX8" s="48"/>
      <c r="AY8" s="48"/>
      <c r="AZ8" s="48"/>
      <c r="BA8" s="49"/>
      <c r="BB8" s="3"/>
      <c r="BC8" s="75"/>
      <c r="BD8" s="81"/>
    </row>
    <row r="9" spans="1:56" s="2" customFormat="1" ht="54.75" customHeight="1" x14ac:dyDescent="0.25">
      <c r="A9" s="44" t="s">
        <v>58</v>
      </c>
      <c r="B9" s="44" t="s">
        <v>55</v>
      </c>
      <c r="C9" s="36">
        <v>1</v>
      </c>
      <c r="D9" s="39" t="s">
        <v>49</v>
      </c>
      <c r="E9" s="39" t="s">
        <v>56</v>
      </c>
      <c r="F9" s="40">
        <v>45000</v>
      </c>
      <c r="G9" s="40">
        <v>45000</v>
      </c>
      <c r="H9" s="40">
        <v>45000</v>
      </c>
      <c r="I9" s="40">
        <v>45000</v>
      </c>
      <c r="J9" s="123" t="s">
        <v>69</v>
      </c>
      <c r="K9" s="44" t="s">
        <v>59</v>
      </c>
      <c r="L9" s="62">
        <v>59.7</v>
      </c>
      <c r="M9" s="62">
        <v>59.7</v>
      </c>
      <c r="N9" s="62">
        <v>59.7</v>
      </c>
      <c r="O9" s="62">
        <v>59.7</v>
      </c>
      <c r="P9" s="56">
        <v>1</v>
      </c>
      <c r="Q9" s="56">
        <v>1</v>
      </c>
      <c r="R9" s="56">
        <v>1</v>
      </c>
      <c r="S9" s="56">
        <v>1</v>
      </c>
      <c r="T9" s="48">
        <f>F9*L9*P9</f>
        <v>2686500</v>
      </c>
      <c r="U9" s="48">
        <f t="shared" ref="U9:U10" si="0">G9*M9*Q9</f>
        <v>2686500</v>
      </c>
      <c r="V9" s="48">
        <f t="shared" ref="V9:W10" si="1">H9*N9*R9</f>
        <v>2686500</v>
      </c>
      <c r="W9" s="48">
        <f t="shared" si="1"/>
        <v>2686500</v>
      </c>
      <c r="X9" s="48">
        <f>T9+U9+V9+W9</f>
        <v>10746000</v>
      </c>
      <c r="Y9" s="123" t="s">
        <v>69</v>
      </c>
      <c r="Z9" s="44" t="s">
        <v>51</v>
      </c>
      <c r="AA9" s="65">
        <f>L9</f>
        <v>59.7</v>
      </c>
      <c r="AB9" s="69" t="s">
        <v>92</v>
      </c>
      <c r="AC9" s="52">
        <f>F9*AA9*P9</f>
        <v>2686500</v>
      </c>
      <c r="AD9" s="40">
        <f>AC9-T9</f>
        <v>0</v>
      </c>
      <c r="AE9" s="123" t="s">
        <v>93</v>
      </c>
      <c r="AF9" s="44" t="str">
        <f>Z9</f>
        <v>Product Rebates-Advance Smart Thermostats-Residential_2017-05-01.xlsx</v>
      </c>
      <c r="AG9" s="62">
        <f>M9</f>
        <v>59.7</v>
      </c>
      <c r="AH9" s="69" t="s">
        <v>150</v>
      </c>
      <c r="AI9" s="52">
        <f>G9*AG9*Q9</f>
        <v>2686500</v>
      </c>
      <c r="AJ9" s="40">
        <f>AI9-U9</f>
        <v>0</v>
      </c>
      <c r="AK9" s="123" t="s">
        <v>94</v>
      </c>
      <c r="AL9" s="44" t="s">
        <v>149</v>
      </c>
      <c r="AM9" s="62">
        <v>120</v>
      </c>
      <c r="AN9" s="69" t="s">
        <v>151</v>
      </c>
      <c r="AO9" s="52">
        <f>H9*AM9*R9</f>
        <v>5400000</v>
      </c>
      <c r="AP9" s="40">
        <f>AO9-V9</f>
        <v>2713500</v>
      </c>
      <c r="AQ9" s="123" t="s">
        <v>94</v>
      </c>
      <c r="AR9" s="44" t="s">
        <v>149</v>
      </c>
      <c r="AS9" s="62">
        <v>120</v>
      </c>
      <c r="AT9" s="69" t="s">
        <v>151</v>
      </c>
      <c r="AU9" s="52">
        <f>I9*AS9*S9</f>
        <v>5400000</v>
      </c>
      <c r="AV9" s="40">
        <f>AU9-W9</f>
        <v>2713500</v>
      </c>
      <c r="AW9" s="48">
        <f>IF(C9=1,AC9,T9)</f>
        <v>2686500</v>
      </c>
      <c r="AX9" s="48">
        <f>IF(C9=1,AI9,U9)</f>
        <v>2686500</v>
      </c>
      <c r="AY9" s="48">
        <f>IF(C9=1,AO9,V9)</f>
        <v>5400000</v>
      </c>
      <c r="AZ9" s="48">
        <f>IF(C9=1,AU9,W9)</f>
        <v>5400000</v>
      </c>
      <c r="BA9" s="49">
        <f>AW9+AX9+AY9+AZ9</f>
        <v>16173000</v>
      </c>
      <c r="BB9" s="39" t="s">
        <v>50</v>
      </c>
      <c r="BC9" s="232" t="s">
        <v>162</v>
      </c>
      <c r="BD9" s="81"/>
    </row>
    <row r="10" spans="1:56" s="2" customFormat="1" ht="39" x14ac:dyDescent="0.25">
      <c r="A10" s="44" t="s">
        <v>158</v>
      </c>
      <c r="B10" s="44" t="s">
        <v>159</v>
      </c>
      <c r="C10" s="35">
        <v>0</v>
      </c>
      <c r="D10" s="225" t="s">
        <v>159</v>
      </c>
      <c r="E10" s="225" t="s">
        <v>160</v>
      </c>
      <c r="F10" s="40">
        <v>40</v>
      </c>
      <c r="G10" s="40">
        <v>40</v>
      </c>
      <c r="H10" s="40">
        <v>40</v>
      </c>
      <c r="I10" s="40">
        <v>40</v>
      </c>
      <c r="J10" s="3"/>
      <c r="K10" s="44" t="s">
        <v>161</v>
      </c>
      <c r="L10" s="40">
        <v>167495</v>
      </c>
      <c r="M10" s="40">
        <v>167495</v>
      </c>
      <c r="N10" s="40">
        <v>167495</v>
      </c>
      <c r="O10" s="40">
        <v>167495</v>
      </c>
      <c r="P10" s="56">
        <v>0.73</v>
      </c>
      <c r="Q10" s="56">
        <v>0.73</v>
      </c>
      <c r="R10" s="56">
        <v>0.73</v>
      </c>
      <c r="S10" s="56">
        <v>0.73</v>
      </c>
      <c r="T10" s="48">
        <f>F10*L10*P10</f>
        <v>4890854</v>
      </c>
      <c r="U10" s="48">
        <f t="shared" si="0"/>
        <v>4890854</v>
      </c>
      <c r="V10" s="48">
        <f t="shared" si="1"/>
        <v>4890854</v>
      </c>
      <c r="W10" s="48">
        <f t="shared" si="1"/>
        <v>4890854</v>
      </c>
      <c r="X10" s="48">
        <f>T10+U10+V10+W10</f>
        <v>19563416</v>
      </c>
      <c r="Y10" s="226"/>
      <c r="Z10" s="226"/>
      <c r="AA10" s="227"/>
      <c r="AB10" s="228"/>
      <c r="AC10" s="229"/>
      <c r="AD10" s="226"/>
      <c r="AE10" s="226"/>
      <c r="AF10" s="226"/>
      <c r="AG10" s="230"/>
      <c r="AH10" s="228"/>
      <c r="AI10" s="229"/>
      <c r="AJ10" s="226"/>
      <c r="AK10" s="226"/>
      <c r="AL10" s="226"/>
      <c r="AM10" s="230"/>
      <c r="AN10" s="228"/>
      <c r="AO10" s="229"/>
      <c r="AP10" s="226"/>
      <c r="AQ10" s="226"/>
      <c r="AR10" s="226"/>
      <c r="AS10" s="230"/>
      <c r="AT10" s="228"/>
      <c r="AU10" s="229"/>
      <c r="AV10" s="226"/>
      <c r="AW10" s="48">
        <f>IF(C10=1,AC10,T10)</f>
        <v>4890854</v>
      </c>
      <c r="AX10" s="48">
        <f>IF(C10=1,AI10,U10)</f>
        <v>4890854</v>
      </c>
      <c r="AY10" s="48">
        <f>IF(C10=1,AO10,V10)</f>
        <v>4890854</v>
      </c>
      <c r="AZ10" s="48">
        <f>IF(C10=1,AU10,W10)</f>
        <v>4890854</v>
      </c>
      <c r="BA10" s="49">
        <f>AW10+AX10+AY10+AZ10</f>
        <v>19563416</v>
      </c>
      <c r="BB10" s="226"/>
      <c r="BC10" s="231"/>
      <c r="BD10" s="81"/>
    </row>
    <row r="11" spans="1:56" s="2" customFormat="1" ht="18" x14ac:dyDescent="0.25">
      <c r="A11" s="3"/>
      <c r="B11" s="3"/>
      <c r="C11" s="35"/>
      <c r="D11" s="3"/>
      <c r="E11" s="3"/>
      <c r="F11" s="40"/>
      <c r="G11" s="40"/>
      <c r="H11" s="40"/>
      <c r="I11" s="40"/>
      <c r="J11" s="3"/>
      <c r="K11" s="39"/>
      <c r="L11" s="62"/>
      <c r="M11" s="62"/>
      <c r="N11" s="62"/>
      <c r="O11" s="62"/>
      <c r="P11" s="35"/>
      <c r="Q11" s="35"/>
      <c r="R11" s="35"/>
      <c r="S11" s="35"/>
      <c r="T11" s="52"/>
      <c r="U11" s="52"/>
      <c r="V11" s="52"/>
      <c r="W11" s="52"/>
      <c r="X11" s="35"/>
      <c r="Y11" s="3"/>
      <c r="Z11" s="3"/>
      <c r="AA11" s="65"/>
      <c r="AB11" s="69"/>
      <c r="AC11" s="52"/>
      <c r="AD11" s="3"/>
      <c r="AE11" s="3"/>
      <c r="AF11" s="3"/>
      <c r="AG11" s="62"/>
      <c r="AH11" s="69"/>
      <c r="AI11" s="52"/>
      <c r="AJ11" s="3"/>
      <c r="AK11" s="3"/>
      <c r="AL11" s="3"/>
      <c r="AM11" s="62"/>
      <c r="AN11" s="69"/>
      <c r="AO11" s="52"/>
      <c r="AP11" s="3"/>
      <c r="AQ11" s="3"/>
      <c r="AR11" s="3"/>
      <c r="AS11" s="62"/>
      <c r="AT11" s="69"/>
      <c r="AU11" s="52"/>
      <c r="AV11" s="3"/>
      <c r="AW11" s="48"/>
      <c r="AX11" s="48"/>
      <c r="AY11" s="48"/>
      <c r="AZ11" s="48"/>
      <c r="BA11" s="48"/>
      <c r="BB11" s="3"/>
      <c r="BC11" s="75"/>
      <c r="BD11" s="81"/>
    </row>
    <row r="12" spans="1:56" s="2" customFormat="1" ht="18" x14ac:dyDescent="0.25">
      <c r="A12" s="3"/>
      <c r="B12" s="3"/>
      <c r="C12" s="35"/>
      <c r="D12" s="3"/>
      <c r="E12" s="3"/>
      <c r="F12" s="40"/>
      <c r="G12" s="40"/>
      <c r="H12" s="40"/>
      <c r="I12" s="40"/>
      <c r="J12" s="3"/>
      <c r="K12" s="39"/>
      <c r="L12" s="62"/>
      <c r="M12" s="62"/>
      <c r="N12" s="62"/>
      <c r="O12" s="62"/>
      <c r="P12" s="35"/>
      <c r="Q12" s="35"/>
      <c r="R12" s="35"/>
      <c r="S12" s="35"/>
      <c r="T12" s="52"/>
      <c r="U12" s="52"/>
      <c r="V12" s="52"/>
      <c r="W12" s="52"/>
      <c r="X12" s="35"/>
      <c r="Y12" s="3"/>
      <c r="Z12" s="3"/>
      <c r="AA12" s="65"/>
      <c r="AB12" s="69"/>
      <c r="AC12" s="52"/>
      <c r="AD12" s="3"/>
      <c r="AE12" s="3"/>
      <c r="AF12" s="3"/>
      <c r="AG12" s="62"/>
      <c r="AH12" s="69"/>
      <c r="AI12" s="52"/>
      <c r="AJ12" s="3"/>
      <c r="AK12" s="3"/>
      <c r="AL12" s="3"/>
      <c r="AM12" s="62"/>
      <c r="AN12" s="69"/>
      <c r="AO12" s="52"/>
      <c r="AP12" s="3"/>
      <c r="AQ12" s="3"/>
      <c r="AR12" s="3"/>
      <c r="AS12" s="62"/>
      <c r="AT12" s="69"/>
      <c r="AU12" s="52"/>
      <c r="AV12" s="3"/>
      <c r="AW12" s="48"/>
      <c r="AX12" s="48"/>
      <c r="AY12" s="48"/>
      <c r="AZ12" s="48"/>
      <c r="BA12" s="48"/>
      <c r="BB12" s="3"/>
      <c r="BC12" s="75"/>
      <c r="BD12" s="81"/>
    </row>
    <row r="13" spans="1:56" s="2" customFormat="1" ht="18" x14ac:dyDescent="0.25">
      <c r="A13" s="3"/>
      <c r="B13" s="3"/>
      <c r="C13" s="35"/>
      <c r="D13" s="3"/>
      <c r="E13" s="3"/>
      <c r="F13" s="40"/>
      <c r="G13" s="40"/>
      <c r="H13" s="40"/>
      <c r="I13" s="40"/>
      <c r="J13" s="3"/>
      <c r="K13" s="3"/>
      <c r="L13" s="62"/>
      <c r="M13" s="62"/>
      <c r="N13" s="62"/>
      <c r="O13" s="62"/>
      <c r="P13" s="35"/>
      <c r="Q13" s="35"/>
      <c r="R13" s="35"/>
      <c r="S13" s="35"/>
      <c r="T13" s="52"/>
      <c r="U13" s="52"/>
      <c r="V13" s="52"/>
      <c r="W13" s="52"/>
      <c r="X13" s="35"/>
      <c r="Y13" s="3"/>
      <c r="Z13" s="3"/>
      <c r="AA13" s="65"/>
      <c r="AB13" s="69"/>
      <c r="AC13" s="52"/>
      <c r="AD13" s="3"/>
      <c r="AE13" s="3"/>
      <c r="AF13" s="3"/>
      <c r="AG13" s="62"/>
      <c r="AH13" s="69"/>
      <c r="AI13" s="52"/>
      <c r="AJ13" s="3"/>
      <c r="AK13" s="3"/>
      <c r="AL13" s="3"/>
      <c r="AM13" s="62"/>
      <c r="AN13" s="69"/>
      <c r="AO13" s="52"/>
      <c r="AP13" s="3"/>
      <c r="AQ13" s="3"/>
      <c r="AR13" s="3"/>
      <c r="AS13" s="62"/>
      <c r="AT13" s="69"/>
      <c r="AU13" s="52"/>
      <c r="AV13" s="3"/>
      <c r="AW13" s="48"/>
      <c r="AX13" s="48"/>
      <c r="AY13" s="48"/>
      <c r="AZ13" s="48"/>
      <c r="BA13" s="48"/>
      <c r="BB13" s="3"/>
      <c r="BC13" s="75"/>
      <c r="BD13" s="81"/>
    </row>
    <row r="14" spans="1:56" s="2" customFormat="1" ht="18" x14ac:dyDescent="0.25">
      <c r="A14" s="3"/>
      <c r="B14" s="3"/>
      <c r="C14" s="35"/>
      <c r="D14" s="3"/>
      <c r="E14" s="3"/>
      <c r="F14" s="40"/>
      <c r="G14" s="40"/>
      <c r="H14" s="40"/>
      <c r="I14" s="40"/>
      <c r="J14" s="3"/>
      <c r="K14" s="3"/>
      <c r="L14" s="62"/>
      <c r="M14" s="62"/>
      <c r="N14" s="62"/>
      <c r="O14" s="62"/>
      <c r="P14" s="35"/>
      <c r="Q14" s="35"/>
      <c r="R14" s="35"/>
      <c r="S14" s="35"/>
      <c r="T14" s="52"/>
      <c r="U14" s="52"/>
      <c r="V14" s="52"/>
      <c r="W14" s="52"/>
      <c r="X14" s="35"/>
      <c r="Y14" s="3"/>
      <c r="Z14" s="3"/>
      <c r="AA14" s="65"/>
      <c r="AB14" s="69"/>
      <c r="AC14" s="52"/>
      <c r="AD14" s="3"/>
      <c r="AE14" s="3"/>
      <c r="AF14" s="3"/>
      <c r="AG14" s="62"/>
      <c r="AH14" s="69"/>
      <c r="AI14" s="52"/>
      <c r="AJ14" s="3"/>
      <c r="AK14" s="3"/>
      <c r="AL14" s="3"/>
      <c r="AM14" s="62"/>
      <c r="AN14" s="69"/>
      <c r="AO14" s="52"/>
      <c r="AP14" s="3"/>
      <c r="AQ14" s="3"/>
      <c r="AR14" s="3"/>
      <c r="AS14" s="62"/>
      <c r="AT14" s="69"/>
      <c r="AU14" s="52"/>
      <c r="AV14" s="3"/>
      <c r="AW14" s="48"/>
      <c r="AX14" s="48"/>
      <c r="AY14" s="48"/>
      <c r="AZ14" s="48"/>
      <c r="BA14" s="48"/>
      <c r="BB14" s="3"/>
      <c r="BC14" s="75"/>
      <c r="BD14" s="81"/>
    </row>
    <row r="15" spans="1:56" s="2" customFormat="1" ht="18" x14ac:dyDescent="0.25">
      <c r="A15" s="3"/>
      <c r="B15" s="3"/>
      <c r="C15" s="35"/>
      <c r="D15" s="3"/>
      <c r="E15" s="3"/>
      <c r="F15" s="40"/>
      <c r="G15" s="40"/>
      <c r="H15" s="40"/>
      <c r="I15" s="40"/>
      <c r="J15" s="3"/>
      <c r="K15" s="3"/>
      <c r="L15" s="62"/>
      <c r="M15" s="62"/>
      <c r="N15" s="62"/>
      <c r="O15" s="62"/>
      <c r="P15" s="35"/>
      <c r="Q15" s="35"/>
      <c r="R15" s="35"/>
      <c r="S15" s="35"/>
      <c r="T15" s="52"/>
      <c r="U15" s="52"/>
      <c r="V15" s="52"/>
      <c r="W15" s="52"/>
      <c r="X15" s="35"/>
      <c r="Y15" s="3"/>
      <c r="Z15" s="3"/>
      <c r="AA15" s="65"/>
      <c r="AB15" s="69"/>
      <c r="AC15" s="52"/>
      <c r="AD15" s="3"/>
      <c r="AE15" s="3"/>
      <c r="AF15" s="3"/>
      <c r="AG15" s="62"/>
      <c r="AH15" s="69"/>
      <c r="AI15" s="52"/>
      <c r="AJ15" s="3"/>
      <c r="AK15" s="3"/>
      <c r="AL15" s="3"/>
      <c r="AM15" s="62"/>
      <c r="AN15" s="69"/>
      <c r="AO15" s="52"/>
      <c r="AP15" s="3"/>
      <c r="AQ15" s="3"/>
      <c r="AR15" s="3"/>
      <c r="AS15" s="62"/>
      <c r="AT15" s="69"/>
      <c r="AU15" s="52"/>
      <c r="AV15" s="3"/>
      <c r="AW15" s="48"/>
      <c r="AX15" s="48"/>
      <c r="AY15" s="48"/>
      <c r="AZ15" s="48"/>
      <c r="BA15" s="48"/>
      <c r="BB15" s="3"/>
      <c r="BC15" s="75"/>
      <c r="BD15" s="81"/>
    </row>
    <row r="16" spans="1:56" s="2" customFormat="1" ht="18" x14ac:dyDescent="0.25">
      <c r="A16" s="3"/>
      <c r="B16" s="3"/>
      <c r="C16" s="35"/>
      <c r="D16" s="3"/>
      <c r="E16" s="3"/>
      <c r="F16" s="40"/>
      <c r="G16" s="40"/>
      <c r="H16" s="40"/>
      <c r="I16" s="40"/>
      <c r="J16" s="3"/>
      <c r="K16" s="3"/>
      <c r="L16" s="62"/>
      <c r="M16" s="62"/>
      <c r="N16" s="62"/>
      <c r="O16" s="62"/>
      <c r="P16" s="35"/>
      <c r="Q16" s="35"/>
      <c r="R16" s="35"/>
      <c r="S16" s="35"/>
      <c r="T16" s="52"/>
      <c r="U16" s="52"/>
      <c r="V16" s="52"/>
      <c r="W16" s="52"/>
      <c r="X16" s="35"/>
      <c r="Y16" s="3"/>
      <c r="Z16" s="3"/>
      <c r="AA16" s="65"/>
      <c r="AB16" s="69"/>
      <c r="AC16" s="52"/>
      <c r="AD16" s="3"/>
      <c r="AE16" s="3"/>
      <c r="AF16" s="3"/>
      <c r="AG16" s="62"/>
      <c r="AH16" s="69"/>
      <c r="AI16" s="52"/>
      <c r="AJ16" s="3"/>
      <c r="AK16" s="3"/>
      <c r="AL16" s="3"/>
      <c r="AM16" s="62"/>
      <c r="AN16" s="69"/>
      <c r="AO16" s="52"/>
      <c r="AP16" s="3"/>
      <c r="AQ16" s="3"/>
      <c r="AR16" s="3"/>
      <c r="AS16" s="62"/>
      <c r="AT16" s="69"/>
      <c r="AU16" s="52"/>
      <c r="AV16" s="3"/>
      <c r="AW16" s="48"/>
      <c r="AX16" s="48"/>
      <c r="AY16" s="48"/>
      <c r="AZ16" s="48"/>
      <c r="BA16" s="48"/>
      <c r="BB16" s="3"/>
      <c r="BC16" s="75"/>
      <c r="BD16" s="81"/>
    </row>
    <row r="17" spans="1:56" s="2" customFormat="1" ht="18" x14ac:dyDescent="0.25">
      <c r="A17" s="3"/>
      <c r="B17" s="3"/>
      <c r="C17" s="35"/>
      <c r="D17" s="3"/>
      <c r="E17" s="3"/>
      <c r="F17" s="40"/>
      <c r="G17" s="40"/>
      <c r="H17" s="40"/>
      <c r="I17" s="40"/>
      <c r="J17" s="3"/>
      <c r="K17" s="3"/>
      <c r="L17" s="62"/>
      <c r="M17" s="62"/>
      <c r="N17" s="62"/>
      <c r="O17" s="62"/>
      <c r="P17" s="35"/>
      <c r="Q17" s="35"/>
      <c r="R17" s="35"/>
      <c r="S17" s="35"/>
      <c r="T17" s="52"/>
      <c r="U17" s="52"/>
      <c r="V17" s="52"/>
      <c r="W17" s="52"/>
      <c r="X17" s="35"/>
      <c r="Y17" s="3"/>
      <c r="Z17" s="3"/>
      <c r="AA17" s="65"/>
      <c r="AB17" s="69"/>
      <c r="AC17" s="52"/>
      <c r="AD17" s="3"/>
      <c r="AE17" s="3"/>
      <c r="AF17" s="3"/>
      <c r="AG17" s="62"/>
      <c r="AH17" s="69"/>
      <c r="AI17" s="52"/>
      <c r="AJ17" s="3"/>
      <c r="AK17" s="3"/>
      <c r="AL17" s="3"/>
      <c r="AM17" s="62"/>
      <c r="AN17" s="69"/>
      <c r="AO17" s="52"/>
      <c r="AP17" s="3"/>
      <c r="AQ17" s="3"/>
      <c r="AR17" s="3"/>
      <c r="AS17" s="62"/>
      <c r="AT17" s="69"/>
      <c r="AU17" s="52"/>
      <c r="AV17" s="3"/>
      <c r="AW17" s="48"/>
      <c r="AX17" s="48"/>
      <c r="AY17" s="48"/>
      <c r="AZ17" s="48"/>
      <c r="BA17" s="48"/>
      <c r="BB17" s="3"/>
      <c r="BC17" s="75"/>
      <c r="BD17" s="81"/>
    </row>
    <row r="18" spans="1:56" ht="18.75" x14ac:dyDescent="0.3">
      <c r="A18" s="1"/>
      <c r="B18" s="1"/>
      <c r="C18" s="37"/>
      <c r="D18" s="1"/>
      <c r="E18" s="1"/>
      <c r="F18" s="41"/>
      <c r="G18" s="41"/>
      <c r="H18" s="41"/>
      <c r="I18" s="41"/>
      <c r="J18" s="1"/>
      <c r="K18" s="1"/>
      <c r="L18" s="63"/>
      <c r="M18" s="63"/>
      <c r="N18" s="63"/>
      <c r="O18" s="63"/>
      <c r="P18" s="37"/>
      <c r="Q18" s="37"/>
      <c r="R18" s="37"/>
      <c r="S18" s="37"/>
      <c r="T18" s="53"/>
      <c r="U18" s="53"/>
      <c r="V18" s="53"/>
      <c r="W18" s="53"/>
      <c r="X18" s="37"/>
      <c r="Y18" s="1"/>
      <c r="Z18" s="1"/>
      <c r="AA18" s="66"/>
      <c r="AB18" s="70"/>
      <c r="AC18" s="53"/>
      <c r="AD18" s="1"/>
      <c r="AE18" s="1"/>
      <c r="AF18" s="1"/>
      <c r="AG18" s="63"/>
      <c r="AH18" s="70"/>
      <c r="AI18" s="53"/>
      <c r="AJ18" s="1"/>
      <c r="AK18" s="1"/>
      <c r="AL18" s="1"/>
      <c r="AM18" s="63"/>
      <c r="AN18" s="70"/>
      <c r="AO18" s="53"/>
      <c r="AP18" s="1"/>
      <c r="AQ18" s="1"/>
      <c r="AR18" s="1"/>
      <c r="AS18" s="63"/>
      <c r="AT18" s="70"/>
      <c r="AU18" s="53"/>
      <c r="AV18" s="1"/>
      <c r="AW18" s="50"/>
      <c r="AX18" s="50"/>
      <c r="AY18" s="50"/>
      <c r="AZ18" s="50"/>
      <c r="BA18" s="50"/>
      <c r="BB18" s="1"/>
      <c r="BC18" s="76"/>
      <c r="BD18" s="82"/>
    </row>
    <row r="19" spans="1:56" ht="19.5" thickBot="1" x14ac:dyDescent="0.35">
      <c r="A19" s="4"/>
      <c r="B19" s="4"/>
      <c r="C19" s="38"/>
      <c r="D19" s="4"/>
      <c r="E19" s="4"/>
      <c r="F19" s="42"/>
      <c r="G19" s="42"/>
      <c r="H19" s="42"/>
      <c r="I19" s="42"/>
      <c r="J19" s="4"/>
      <c r="K19" s="4"/>
      <c r="L19" s="64"/>
      <c r="M19" s="64"/>
      <c r="N19" s="64"/>
      <c r="O19" s="64"/>
      <c r="P19" s="38"/>
      <c r="Q19" s="38"/>
      <c r="R19" s="38"/>
      <c r="S19" s="38"/>
      <c r="T19" s="54"/>
      <c r="U19" s="54"/>
      <c r="V19" s="54"/>
      <c r="W19" s="54"/>
      <c r="X19" s="38"/>
      <c r="Y19" s="4"/>
      <c r="Z19" s="4"/>
      <c r="AA19" s="67"/>
      <c r="AB19" s="71"/>
      <c r="AC19" s="54"/>
      <c r="AD19" s="4"/>
      <c r="AE19" s="4"/>
      <c r="AF19" s="4"/>
      <c r="AG19" s="64"/>
      <c r="AH19" s="71"/>
      <c r="AI19" s="54"/>
      <c r="AJ19" s="4"/>
      <c r="AK19" s="4"/>
      <c r="AL19" s="4"/>
      <c r="AM19" s="64"/>
      <c r="AN19" s="71"/>
      <c r="AO19" s="54"/>
      <c r="AP19" s="4"/>
      <c r="AQ19" s="4"/>
      <c r="AR19" s="4"/>
      <c r="AS19" s="64"/>
      <c r="AT19" s="71"/>
      <c r="AU19" s="54"/>
      <c r="AV19" s="4"/>
      <c r="AW19" s="51"/>
      <c r="AX19" s="51"/>
      <c r="AY19" s="51"/>
      <c r="AZ19" s="51"/>
      <c r="BA19" s="51"/>
      <c r="BB19" s="4"/>
      <c r="BC19" s="77"/>
      <c r="BD19" s="82"/>
    </row>
    <row r="20" spans="1:56" ht="28.5" customHeight="1" thickTop="1" x14ac:dyDescent="0.35">
      <c r="A20" s="61" t="s">
        <v>41</v>
      </c>
      <c r="B20" s="68"/>
      <c r="C20" s="115"/>
      <c r="D20" s="116"/>
      <c r="E20" s="116"/>
      <c r="F20" s="116"/>
      <c r="G20" s="116"/>
      <c r="H20" s="116"/>
      <c r="I20" s="116"/>
      <c r="J20" s="116"/>
      <c r="K20" s="116"/>
      <c r="L20" s="116"/>
      <c r="M20" s="116"/>
      <c r="N20" s="116"/>
      <c r="O20" s="116"/>
      <c r="P20" s="116"/>
      <c r="Q20" s="116"/>
      <c r="R20" s="117"/>
      <c r="S20" s="117"/>
      <c r="T20" s="102">
        <f>SUM(T9,T10)</f>
        <v>7577354</v>
      </c>
      <c r="U20" s="102">
        <f>SUM(U9,U10)</f>
        <v>7577354</v>
      </c>
      <c r="V20" s="102">
        <f>SUM(V9,V10)</f>
        <v>7577354</v>
      </c>
      <c r="W20" s="102">
        <f>SUM(W9,W10)</f>
        <v>7577354</v>
      </c>
      <c r="X20" s="103">
        <f>SUM(X9,X10)</f>
        <v>30309416</v>
      </c>
      <c r="Y20" s="118"/>
      <c r="Z20" s="119"/>
      <c r="AA20" s="119"/>
      <c r="AB20" s="119"/>
      <c r="AC20" s="120"/>
      <c r="AD20" s="43">
        <f t="shared" ref="AD20" si="2">SUM(AD9)</f>
        <v>0</v>
      </c>
      <c r="AE20" s="118"/>
      <c r="AF20" s="119"/>
      <c r="AG20" s="119"/>
      <c r="AH20" s="119"/>
      <c r="AI20" s="120"/>
      <c r="AJ20" s="43">
        <f t="shared" ref="AJ20" si="3">SUM(AJ9)</f>
        <v>0</v>
      </c>
      <c r="AK20" s="118"/>
      <c r="AL20" s="119"/>
      <c r="AM20" s="119"/>
      <c r="AN20" s="119"/>
      <c r="AO20" s="120"/>
      <c r="AP20" s="43">
        <f t="shared" ref="AP20:BA20" si="4">SUM(AP9)</f>
        <v>2713500</v>
      </c>
      <c r="AQ20" s="118"/>
      <c r="AR20" s="119"/>
      <c r="AS20" s="119"/>
      <c r="AT20" s="119"/>
      <c r="AU20" s="120"/>
      <c r="AV20" s="43">
        <f t="shared" ref="AV20" si="5">SUM(AV9)</f>
        <v>2713500</v>
      </c>
      <c r="AW20" s="99">
        <f>SUM(AW9,AW10)</f>
        <v>7577354</v>
      </c>
      <c r="AX20" s="98">
        <f>SUM(AX9,AX10)</f>
        <v>7577354</v>
      </c>
      <c r="AY20" s="97">
        <f>SUM(AY9,AY10)</f>
        <v>10290854</v>
      </c>
      <c r="AZ20" s="133">
        <f>SUM(AZ9,AZ10)</f>
        <v>10290854</v>
      </c>
      <c r="BA20" s="110">
        <f>SUM(BA9,BA10)</f>
        <v>35736416</v>
      </c>
      <c r="BB20" s="118"/>
      <c r="BC20" s="121"/>
      <c r="BD20" s="82"/>
    </row>
    <row r="21" spans="1:56" x14ac:dyDescent="0.25">
      <c r="X21" s="60"/>
    </row>
  </sheetData>
  <mergeCells count="17">
    <mergeCell ref="T5:X5"/>
    <mergeCell ref="AQ4:AV4"/>
    <mergeCell ref="AQ5:AT5"/>
    <mergeCell ref="BB4:BC4"/>
    <mergeCell ref="AW4:BA5"/>
    <mergeCell ref="E4:I4"/>
    <mergeCell ref="E5:I5"/>
    <mergeCell ref="AE4:AJ4"/>
    <mergeCell ref="AE5:AH5"/>
    <mergeCell ref="AK4:AP4"/>
    <mergeCell ref="AK5:AN5"/>
    <mergeCell ref="Y4:AD4"/>
    <mergeCell ref="Y5:AB5"/>
    <mergeCell ref="J5:O5"/>
    <mergeCell ref="J4:O4"/>
    <mergeCell ref="P4:X4"/>
    <mergeCell ref="P5:S5"/>
  </mergeCells>
  <printOptions headings="1" gridLines="1"/>
  <pageMargins left="0.25" right="0.25" top="0.75" bottom="0.75" header="0.3" footer="0.3"/>
  <pageSetup scale="43" fitToWidth="5" orientation="landscape" r:id="rId1"/>
  <headerFooter>
    <oddFooter>&amp;L&amp;"Arial,Regular"&amp;14&amp;A
&amp;F&amp;C&amp;"Arial,Regular"&amp;14&amp;P</oddFooter>
  </headerFooter>
  <colBreaks count="7" manualBreakCount="7">
    <brk id="15" max="26" man="1"/>
    <brk id="24" max="26" man="1"/>
    <brk id="30" max="26" man="1"/>
    <brk id="36" max="26" man="1"/>
    <brk id="42" max="20" man="1"/>
    <brk id="48" max="26" man="1"/>
    <brk id="53" max="2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Program-Level Adjustments Tab</vt:lpstr>
      <vt:lpstr>Measure-Level Adjustments Tab</vt:lpstr>
      <vt:lpstr>'Measure-Level Adjustments Tab'!Print_Area</vt:lpstr>
      <vt:lpstr>'Program-Level Adjustments Tab'!Print_Area</vt:lpstr>
      <vt:lpstr>'Measure-Level Adjustments Tab'!Print_Titles</vt:lpstr>
      <vt:lpstr>'Program-Level Adjustments Tab'!Print_Titles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EEPS Adjustable Savings Goal Template</dc:title>
  <dc:subject>EEPS Adjustable Savings Goal Template</dc:subject>
  <dc:creator>Jennifer Morris</dc:creator>
  <cp:lastModifiedBy>Jennifer H Morris</cp:lastModifiedBy>
  <cp:lastPrinted>2017-04-10T19:33:53Z</cp:lastPrinted>
  <dcterms:created xsi:type="dcterms:W3CDTF">2015-06-27T00:40:35Z</dcterms:created>
  <dcterms:modified xsi:type="dcterms:W3CDTF">2017-04-10T19:35:10Z</dcterms:modified>
</cp:coreProperties>
</file>