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JensDocuments\Energy Efficiency\EM&amp;V\IL EE Policy Manual\Policy Manual Version 2.0\Draft Policy Manual Edits to Accomodate SB2814\"/>
    </mc:Choice>
  </mc:AlternateContent>
  <bookViews>
    <workbookView xWindow="0" yWindow="0" windowWidth="21570" windowHeight="13800"/>
  </bookViews>
  <sheets>
    <sheet name="Program-Level Adjustments Tab" sheetId="6" r:id="rId1"/>
    <sheet name="Measure-Level Adjustments Tab" sheetId="5"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AA" localSheetId="0">#REF!</definedName>
    <definedName name="\AA">#REF!</definedName>
    <definedName name="\B" localSheetId="0">#REF!</definedName>
    <definedName name="\B">#REF!</definedName>
    <definedName name="\C" localSheetId="0">#REF!</definedName>
    <definedName name="\C">#REF!</definedName>
    <definedName name="\D" localSheetId="0">#REF!</definedName>
    <definedName name="\D">#REF!</definedName>
    <definedName name="\I" localSheetId="0">#REF!</definedName>
    <definedName name="\I">#REF!</definedName>
    <definedName name="\J" localSheetId="0">#REF!</definedName>
    <definedName name="\J">#REF!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X" localSheetId="0">#REF!</definedName>
    <definedName name="\X">#REF!</definedName>
    <definedName name="_A" localSheetId="0">#REF!</definedName>
    <definedName name="_A">#REF!</definedName>
    <definedName name="_B" localSheetId="0">#REF!</definedName>
    <definedName name="_B">#REF!</definedName>
    <definedName name="_C" localSheetId="0">#REF!</definedName>
    <definedName name="_C">#REF!</definedName>
    <definedName name="_guide">#REF!</definedName>
    <definedName name="Bob" localSheetId="0">#REF!</definedName>
    <definedName name="Bob">#REF!</definedName>
    <definedName name="building_codes" localSheetId="0">'[1]BenCost Input Summary'!#REF!</definedName>
    <definedName name="building_codes">'[1]BenCost Input Summary'!#REF!</definedName>
    <definedName name="building_codes_measures" localSheetId="0">'[1]BenCost Input Summary'!#REF!</definedName>
    <definedName name="building_codes_measures">'[1]BenCost Input Summary'!#REF!</definedName>
    <definedName name="building_tuneup" localSheetId="0">'[1]BenCost Input Summary'!#REF!</definedName>
    <definedName name="building_tuneup">'[1]BenCost Input Summary'!#REF!</definedName>
    <definedName name="CI_BC" localSheetId="0">'[1]BenCost Input Summary'!#REF!</definedName>
    <definedName name="CI_BC">'[1]BenCost Input Summary'!#REF!</definedName>
    <definedName name="ci_bc_total" localSheetId="0">'[1]BenCost Input Summary'!#REF!</definedName>
    <definedName name="ci_bc_total">'[1]BenCost Input Summary'!#REF!</definedName>
    <definedName name="CI_Custom" localSheetId="0">'[1]BenCost Input Summary'!#REF!</definedName>
    <definedName name="CI_Custom">'[1]BenCost Input Summary'!#REF!</definedName>
    <definedName name="ci_custom_measures" localSheetId="0">'[1]BenCost Input Summary'!#REF!</definedName>
    <definedName name="ci_custom_measures">'[1]BenCost Input Summary'!#REF!</definedName>
    <definedName name="ci_custom_total" localSheetId="0">'[1]BenCost Input Summary'!#REF!</definedName>
    <definedName name="ci_custom_total">'[1]BenCost Input Summary'!#REF!</definedName>
    <definedName name="CI_NC" localSheetId="0">'[1]BenCost Input Summary'!#REF!</definedName>
    <definedName name="CI_NC">'[1]BenCost Input Summary'!#REF!</definedName>
    <definedName name="ci_nc_total" localSheetId="0">'[1]BenCost Input Summary'!#REF!</definedName>
    <definedName name="ci_nc_total">'[1]BenCost Input Summary'!#REF!</definedName>
    <definedName name="CI_RC" localSheetId="0">'[1]BenCost Input Summary'!#REF!</definedName>
    <definedName name="CI_RC">'[1]BenCost Input Summary'!#REF!</definedName>
    <definedName name="CI_RC_Measures" localSheetId="0">'[1]BenCost Input Summary'!#REF!</definedName>
    <definedName name="CI_RC_Measures">'[1]BenCost Input Summary'!#REF!</definedName>
    <definedName name="ci_rc_total" localSheetId="0">'[1]BenCost Input Summary'!#REF!</definedName>
    <definedName name="ci_rc_total">'[1]BenCost Input Summary'!#REF!</definedName>
    <definedName name="commodity_cost">'[2]GENERAL INPUTS'!$B$17</definedName>
    <definedName name="demand_cost">'[2]GENERAL INPUTS'!$B$19</definedName>
    <definedName name="E_Commodity_Cost_annual">'[3]E-General Inputs'!$B$20</definedName>
    <definedName name="E_Demand_Cost">'[3]E-General Inputs'!$B$25</definedName>
    <definedName name="E_Environmental_Damage_Factor">'[3]E-General Inputs'!$B$32</definedName>
    <definedName name="E_Escalation_Rate">'[3]E-General Inputs'!$C$18</definedName>
    <definedName name="E_General_Input_Data_Year">'[3]E-General Inputs'!$B$41</definedName>
    <definedName name="E_Participant_Discount_Rate">'[3]E-General Inputs'!$B$35</definedName>
    <definedName name="E_Project_Analysis_Year_1">'[3]E-General Inputs'!$B$43</definedName>
    <definedName name="E_Retail_Rate_residential">'[3]E-General Inputs'!$B$11</definedName>
    <definedName name="E_Social_Discount_Rate">'[3]E-General Inputs'!$B$39</definedName>
    <definedName name="E_Utility_Discount_Rate">'[3]E-General Inputs'!$B$37</definedName>
    <definedName name="E_Variable_O_M">'[3]E-General Inputs'!$B$29</definedName>
    <definedName name="ElecIncentPivotTbl" localSheetId="0">#REF!</definedName>
    <definedName name="ElecIncentPivotTbl">#REF!</definedName>
    <definedName name="escalation_rate">'[2]GENERAL INPUTS'!$D$11</definedName>
    <definedName name="ESourceBTU_kWh">'[4]General Inputs'!$E$26</definedName>
    <definedName name="ESysLoss">'[4]General Inputs'!$E$24</definedName>
    <definedName name="Ex_Ante_kW" localSheetId="0">#REF!</definedName>
    <definedName name="Ex_Ante_kW">#REF!</definedName>
    <definedName name="Ex_ante_kWh" localSheetId="0">#REF!</definedName>
    <definedName name="Ex_ante_kWh">#REF!</definedName>
    <definedName name="gas_damage_escalation">'[2]GENERAL INPUTS'!$D$29</definedName>
    <definedName name="gas_environmental_damage">'[2]GENERAL INPUTS'!$B$29</definedName>
    <definedName name="General_Input_Data_Year">'[2]GENERAL INPUTS'!$B$40</definedName>
    <definedName name="george" localSheetId="0">#REF!</definedName>
    <definedName name="george">#REF!</definedName>
    <definedName name="GSysLoss">'[4]General Inputs'!$E$25</definedName>
    <definedName name="Guidelines">#REF!</definedName>
    <definedName name="harry" localSheetId="0">#REF!</definedName>
    <definedName name="harry">#REF!</definedName>
    <definedName name="jj">#REF!</definedName>
    <definedName name="LoadshapeNames">[5]Loadshapes!$B$4:$B$137</definedName>
    <definedName name="lookup_building_codes" localSheetId="0">'[1]BenCost Input Summary'!#REF!</definedName>
    <definedName name="lookup_building_codes">'[1]BenCost Input Summary'!#REF!</definedName>
    <definedName name="lookup_buliding_tuneup" localSheetId="0">'[1]BenCost Input Summary'!#REF!</definedName>
    <definedName name="lookup_buliding_tuneup">'[1]BenCost Input Summary'!#REF!</definedName>
    <definedName name="Lookup_CI_RC" localSheetId="0">'[1]BenCost Input Summary'!#REF!</definedName>
    <definedName name="Lookup_CI_RC">'[1]BenCost Input Summary'!#REF!</definedName>
    <definedName name="lookup_process_tuneup" localSheetId="0">'[1]BenCost Input Summary'!#REF!</definedName>
    <definedName name="lookup_process_tuneup">'[1]BenCost Input Summary'!#REF!</definedName>
    <definedName name="LU_facilitytype">[6]HOO!$A$2:$C$17</definedName>
    <definedName name="Measures" localSheetId="0">#REF!</definedName>
    <definedName name="Measures">#REF!</definedName>
    <definedName name="Million">1000000</definedName>
    <definedName name="N" localSheetId="0">#REF!</definedName>
    <definedName name="N">#REF!</definedName>
    <definedName name="non_gas_damage_escalation">'[2]GENERAL INPUTS'!$D$31</definedName>
    <definedName name="non_gas_escalation">'[2]GENERAL INPUTS'!$D$14</definedName>
    <definedName name="Non_Gas_Fuel_Cost">'[2]GENERAL INPUTS'!$B$25</definedName>
    <definedName name="Non_Gas_Fuel_Environmental_Damage_Factor">'[2]GENERAL INPUTS'!$B$31</definedName>
    <definedName name="Non_Gas_Fuel_Loss_Factor">'[2]GENERAL INPUTS'!$B$27</definedName>
    <definedName name="Non_Gas_Fuel_Retail_Rate">'[2]GENERAL INPUTS'!$B$14</definedName>
    <definedName name="P">"P"</definedName>
    <definedName name="PAdmDR">'[4]General Inputs'!$D$35</definedName>
    <definedName name="participant_discount_comm">'[2]GENERAL INPUTS'!$B$34</definedName>
    <definedName name="participant_discount_res">'[2]GENERAL INPUTS'!$B$33</definedName>
    <definedName name="peak_reduction_factor">'[2]GENERAL INPUTS'!$B$21</definedName>
    <definedName name="_xlnm.Print_Area" localSheetId="1">'Measure-Level Adjustments Tab'!$A$1:$BC$20</definedName>
    <definedName name="_xlnm.Print_Area" localSheetId="0">'Program-Level Adjustments Tab'!$A$1:$T$25</definedName>
    <definedName name="_xlnm.Print_Titles" localSheetId="1">'Measure-Level Adjustments Tab'!$A:$B</definedName>
    <definedName name="_xlnm.Print_Titles" localSheetId="0">'Program-Level Adjustments Tab'!$A:$A</definedName>
    <definedName name="process_tuneup" localSheetId="0">'[1]BenCost Input Summary'!#REF!</definedName>
    <definedName name="process_tuneup">'[1]BenCost Input Summary'!#REF!</definedName>
    <definedName name="Program_Area" localSheetId="0">#REF!</definedName>
    <definedName name="Program_Area">#REF!</definedName>
    <definedName name="ProgramCodes">'[7]Program Data'!$B$13:$B$42</definedName>
    <definedName name="Project_Analysis_Year_1">'[2]GENERAL INPUTS'!$B$42</definedName>
    <definedName name="Project_Analysis_Year_2">'[2]GENERAL INPUTS'!$B$43</definedName>
    <definedName name="Project_Analysis_Year_3">'[2]GENERAL INPUTS'!$B$44</definedName>
    <definedName name="retail_rate_commercial">'[2]GENERAL INPUTS'!$B$12</definedName>
    <definedName name="retail_rate_residential">'[2]GENERAL INPUTS'!$B$11</definedName>
    <definedName name="societal_discount">'[2]GENERAL INPUTS'!$B$38</definedName>
    <definedName name="Thousand">1000</definedName>
    <definedName name="Total_Incremental_Cost" localSheetId="0">#REF!</definedName>
    <definedName name="Total_Incremental_Cost">#REF!</definedName>
    <definedName name="utility_discount">'[2]GENERAL INPUTS'!$B$36</definedName>
    <definedName name="variable_OM">'[2]GENERAL INPUTS'!$B$23</definedName>
  </definedNames>
  <calcPr calcId="152511"/>
</workbook>
</file>

<file path=xl/calcChain.xml><?xml version="1.0" encoding="utf-8"?>
<calcChain xmlns="http://schemas.openxmlformats.org/spreadsheetml/2006/main">
  <c r="T25" i="6" l="1"/>
  <c r="S25" i="6"/>
  <c r="R25" i="6"/>
  <c r="P25" i="6"/>
  <c r="O25" i="6"/>
  <c r="N25" i="6"/>
  <c r="L25" i="6"/>
  <c r="K25" i="6"/>
  <c r="J25" i="6"/>
  <c r="H25" i="6"/>
  <c r="G25" i="6"/>
  <c r="F25" i="6"/>
  <c r="D25" i="6"/>
  <c r="C25" i="6"/>
  <c r="B25" i="6"/>
  <c r="T10" i="6"/>
  <c r="S10" i="6"/>
  <c r="R10" i="6"/>
  <c r="J10" i="6"/>
  <c r="J9" i="6"/>
  <c r="P10" i="6"/>
  <c r="N10" i="6"/>
  <c r="O10" i="6"/>
  <c r="O9" i="6"/>
  <c r="N9" i="6"/>
  <c r="L10" i="6"/>
  <c r="K10" i="6"/>
  <c r="H10" i="6"/>
  <c r="G10" i="6"/>
  <c r="F10" i="6"/>
  <c r="D10" i="6"/>
  <c r="C10" i="6"/>
  <c r="B10" i="6"/>
  <c r="A10" i="6"/>
  <c r="BA20" i="5"/>
  <c r="AZ20" i="5"/>
  <c r="AY20" i="5"/>
  <c r="AX20" i="5"/>
  <c r="AW20" i="5"/>
  <c r="BA10" i="5"/>
  <c r="AZ10" i="5"/>
  <c r="AY10" i="5"/>
  <c r="AX10" i="5"/>
  <c r="AW10" i="5"/>
  <c r="X20" i="5"/>
  <c r="W20" i="5"/>
  <c r="V20" i="5"/>
  <c r="U20" i="5"/>
  <c r="T20" i="5"/>
  <c r="X10" i="5"/>
  <c r="W10" i="5"/>
  <c r="V10" i="5"/>
  <c r="U10" i="5"/>
  <c r="T10" i="5"/>
  <c r="AO9" i="5" l="1"/>
  <c r="AY9" i="5" l="1"/>
  <c r="AU9" i="5"/>
  <c r="V9" i="5"/>
  <c r="AP9" i="5" l="1"/>
  <c r="AZ9" i="5"/>
  <c r="AF9" i="5" l="1"/>
  <c r="A9" i="6" l="1"/>
  <c r="AG9" i="5"/>
  <c r="AI9" i="5" s="1"/>
  <c r="AA9" i="5"/>
  <c r="AC9" i="5" s="1"/>
  <c r="AX9" i="5" l="1"/>
  <c r="AW9" i="5"/>
  <c r="BA9" i="5" s="1"/>
  <c r="AD9" i="5"/>
  <c r="T9" i="5"/>
  <c r="U9" i="5"/>
  <c r="AJ9" i="5" s="1"/>
  <c r="W9" i="5"/>
  <c r="AV9" i="5" l="1"/>
  <c r="AV20" i="5" s="1"/>
  <c r="X9" i="5"/>
  <c r="B9" i="6"/>
  <c r="F9" i="6"/>
  <c r="C9" i="6"/>
  <c r="AP20" i="5"/>
  <c r="AJ20" i="5"/>
  <c r="AD20" i="5"/>
  <c r="P9" i="6" l="1"/>
  <c r="R9" i="6"/>
  <c r="G9" i="6"/>
  <c r="K9" i="6"/>
  <c r="D9" i="6"/>
  <c r="S9" i="6" l="1"/>
  <c r="T9" i="6" s="1"/>
  <c r="H9" i="6"/>
  <c r="L9" i="6"/>
</calcChain>
</file>

<file path=xl/comments1.xml><?xml version="1.0" encoding="utf-8"?>
<comments xmlns="http://schemas.openxmlformats.org/spreadsheetml/2006/main">
  <authors>
    <author>Jennifer H. Morris</author>
    <author>Jennifer H Morris</author>
    <author>ICC Staff</author>
  </authors>
  <commentList>
    <comment ref="A1" authorId="0" shapeId="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A2" authorId="0" shapeId="0">
      <text>
        <r>
          <rPr>
            <sz val="9"/>
            <color indexed="81"/>
            <rFont val="Tahoma"/>
            <family val="2"/>
          </rPr>
          <t xml:space="preserve">Please specify the current date in this cell and in the filename when saving the document.
</t>
        </r>
      </text>
    </comment>
    <comment ref="A3" authorId="0" shapeId="0">
      <text>
        <r>
          <rPr>
            <sz val="9"/>
            <color indexed="81"/>
            <rFont val="Tahoma"/>
            <family val="2"/>
          </rPr>
          <t>Please specify the name of the Program Administrator.</t>
        </r>
      </text>
    </comment>
    <comment ref="B5" authorId="0" shapeId="0">
      <text>
        <r>
          <rPr>
            <b/>
            <sz val="9"/>
            <color indexed="81"/>
            <rFont val="Tahoma"/>
            <family val="2"/>
          </rPr>
          <t>2018 Plan Energy Savings Goal:</t>
        </r>
        <r>
          <rPr>
            <sz val="9"/>
            <color indexed="81"/>
            <rFont val="Tahoma"/>
            <family val="2"/>
          </rPr>
          <t xml:space="preserve"> The value contained in column (b) – 2018 Plan Energy Savings Goal for the “Program A” row of the Program-Level Adjustments Tab should be equal to the sum of the values set forth in column (t) – 2018 Plan Goal for the rows associated with “Program A” Measures (Program designation specified in column (a)) of the Measure-Level Adjustments Tab.
</t>
        </r>
      </text>
    </comment>
    <comment ref="C5" authorId="0" shapeId="0">
      <text>
        <r>
          <rPr>
            <b/>
            <sz val="9"/>
            <color indexed="81"/>
            <rFont val="Tahoma"/>
            <family val="2"/>
          </rPr>
          <t xml:space="preserve">2018 Adjusted Energy Savings Goal: </t>
        </r>
        <r>
          <rPr>
            <sz val="9"/>
            <color indexed="81"/>
            <rFont val="Tahoma"/>
            <family val="2"/>
          </rPr>
          <t xml:space="preserve">The value contained in column (c) – 2018 Adjusted Energy Savings Goal for the “Program A” row of the Program-Level Adjustments Tab should be equal to the sum of the values set forth in column (aw) – 2018 Final Goal for the rows associated with “Program A” Measures (as listed in column (a)) of the Measure-Level Adjustments Tab.
</t>
        </r>
      </text>
    </comment>
    <comment ref="D5" authorId="0" shapeId="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t>
        </r>
      </text>
    </comment>
    <comment ref="E5" authorId="0" shapeId="0">
      <text>
        <r>
          <rPr>
            <sz val="9"/>
            <color indexed="81"/>
            <rFont val="Tahoma"/>
            <family val="2"/>
          </rPr>
          <t>Briefly describe the main cause of the significant savings goal adjustments.</t>
        </r>
      </text>
    </comment>
    <comment ref="F5" authorId="0" shapeId="0">
      <text>
        <r>
          <rPr>
            <b/>
            <sz val="9"/>
            <color indexed="81"/>
            <rFont val="Tahoma"/>
            <family val="2"/>
          </rPr>
          <t>2019 Plan Energy Savings Goal:</t>
        </r>
        <r>
          <rPr>
            <sz val="9"/>
            <color indexed="81"/>
            <rFont val="Tahoma"/>
            <family val="2"/>
          </rPr>
          <t xml:space="preserve"> The value contained in column (f) – 2019 Plan Energy Savings Goal for the “Program A” row of the Program-Level Adjustments Tab should be equal to the sum of the values set forth in column (u) – 2019 Plan Goal for the rows associated with “Program A” Measures (Program designation specified in column (a)) of the Measure-Level Adjustments Tab.
</t>
        </r>
      </text>
    </comment>
    <comment ref="G5" authorId="0" shapeId="0">
      <text>
        <r>
          <rPr>
            <b/>
            <sz val="9"/>
            <color indexed="81"/>
            <rFont val="Tahoma"/>
            <family val="2"/>
          </rPr>
          <t xml:space="preserve">2019 Adjusted Energy Savings Goal: </t>
        </r>
        <r>
          <rPr>
            <sz val="9"/>
            <color indexed="81"/>
            <rFont val="Tahoma"/>
            <family val="2"/>
          </rPr>
          <t xml:space="preserve">The value contained in column (g) – 2019 Adjusted Energy Savings Goal for the “Program A” row of the Program-Level Adjustments Tab should be equal to the sum of the values set forth in column (ax) – 2019 Final Goal for the rows associated with “Program A” Measures (as listed in column (a)) of the Measure-Level Adjustments Tab.
</t>
        </r>
        <r>
          <rPr>
            <b/>
            <sz val="9"/>
            <color indexed="81"/>
            <rFont val="Tahoma"/>
            <family val="2"/>
          </rPr>
          <t xml:space="preserve">
</t>
        </r>
      </text>
    </comment>
    <comment ref="H5" authorId="0" shapeId="0">
      <text>
        <r>
          <rPr>
            <sz val="9"/>
            <color indexed="81"/>
            <rFont val="Tahoma"/>
            <family val="2"/>
          </rPr>
          <t xml:space="preserve">Complete </t>
        </r>
        <r>
          <rPr>
            <b/>
            <sz val="9"/>
            <color indexed="81"/>
            <rFont val="Tahoma"/>
            <family val="2"/>
          </rPr>
          <t>columns (d), (h), (l), (p), and (t) – Energy Savings Adjustment to Plan Goa</t>
        </r>
        <r>
          <rPr>
            <sz val="9"/>
            <color indexed="81"/>
            <rFont val="Tahoma"/>
            <family val="2"/>
          </rPr>
          <t xml:space="preserve">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I5" authorId="0" shapeId="0">
      <text>
        <r>
          <rPr>
            <sz val="9"/>
            <color indexed="81"/>
            <rFont val="Tahoma"/>
            <family val="2"/>
          </rPr>
          <t xml:space="preserve">Briefly describe the main cause of the significant savings goal adjustments.
</t>
        </r>
      </text>
    </comment>
    <comment ref="J5" authorId="0" shapeId="0">
      <text>
        <r>
          <rPr>
            <b/>
            <sz val="9"/>
            <color indexed="81"/>
            <rFont val="Tahoma"/>
            <family val="2"/>
          </rPr>
          <t>2020 Plan Energy Savings Goal:</t>
        </r>
        <r>
          <rPr>
            <sz val="9"/>
            <color indexed="81"/>
            <rFont val="Tahoma"/>
            <family val="2"/>
          </rPr>
          <t xml:space="preserve"> The value contained in column (j) – 2020 Plan Energy Savings Goal for the “Program A” row of the Program-Level Adjustments Tab should be equal to the sum of the values set forth in column (v) – 2020 Plan Goal for the rows associated with “Program A” Measures (Program designation specified in column (a)) of the Measure-Level Adjustments Tab.
</t>
        </r>
      </text>
    </comment>
    <comment ref="K5" authorId="0" shapeId="0">
      <text>
        <r>
          <rPr>
            <b/>
            <sz val="9"/>
            <color indexed="81"/>
            <rFont val="Tahoma"/>
            <family val="2"/>
          </rPr>
          <t xml:space="preserve">2020 Adjusted Energy Savings Goal: </t>
        </r>
        <r>
          <rPr>
            <sz val="9"/>
            <color indexed="81"/>
            <rFont val="Tahoma"/>
            <family val="2"/>
          </rPr>
          <t xml:space="preserve">The value contained in column (k) – 2020 Adjusted Energy Savings Goal for the “Program A” row of the Program-Level Adjustments Tab should be equal to the sum of the values set forth in column (ay) – 2020 Final Goal for the rows associated with “Program A” Measures (as listed in column (a)) of the Measure-Level Adjustments Tab.
</t>
        </r>
      </text>
    </comment>
    <comment ref="L5" authorId="0" shapeId="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M5" authorId="0" shapeId="0">
      <text>
        <r>
          <rPr>
            <sz val="9"/>
            <color indexed="81"/>
            <rFont val="Tahoma"/>
            <family val="2"/>
          </rPr>
          <t>Briefly describe the main cause of the significant savings goal adjustments.</t>
        </r>
      </text>
    </comment>
    <comment ref="N5" authorId="0" shapeId="0">
      <text>
        <r>
          <rPr>
            <b/>
            <sz val="9"/>
            <color indexed="81"/>
            <rFont val="Tahoma"/>
            <family val="2"/>
          </rPr>
          <t>2021 Plan Energy Savings Goal:</t>
        </r>
        <r>
          <rPr>
            <sz val="9"/>
            <color indexed="81"/>
            <rFont val="Tahoma"/>
            <family val="2"/>
          </rPr>
          <t xml:space="preserve"> The value contained in column (n) – 2021 Plan Energy Savings Goal for the “Program A” row of the Program-Level Adjustments Tab should be equal to the sum of the values set forth in column (w) – 2021 Plan Goal for the rows associated with “Program A” Measures (Program designation specified in column (a)) of the Measure-Level Adjustments Tab.
</t>
        </r>
      </text>
    </comment>
    <comment ref="O5" authorId="0" shapeId="0">
      <text>
        <r>
          <rPr>
            <b/>
            <sz val="9"/>
            <color indexed="81"/>
            <rFont val="Tahoma"/>
            <family val="2"/>
          </rPr>
          <t xml:space="preserve">2021 Adjusted Energy Savings Goal: </t>
        </r>
        <r>
          <rPr>
            <sz val="9"/>
            <color indexed="81"/>
            <rFont val="Tahoma"/>
            <family val="2"/>
          </rPr>
          <t xml:space="preserve">The value contained in column (o) – 2021 Adjusted Energy Savings Goal for the “Program A” row of the Program-Level Adjustments Tab should be equal to the sum of the values set forth in column (az) – 2021 Final Goal for the rows associated with “Program A” Measures (as listed in column (a)) of the Measure-Level Adjustments Tab.
</t>
        </r>
      </text>
    </comment>
    <comment ref="P5" authorId="0" shapeId="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Q5" authorId="0" shapeId="0">
      <text>
        <r>
          <rPr>
            <sz val="9"/>
            <color indexed="81"/>
            <rFont val="Tahoma"/>
            <family val="2"/>
          </rPr>
          <t>Briefly describe the main cause of the significant savings goal adjustments.</t>
        </r>
      </text>
    </comment>
    <comment ref="R5" authorId="1" shapeId="0">
      <text>
        <r>
          <rPr>
            <sz val="9"/>
            <color indexed="81"/>
            <rFont val="Tahoma"/>
            <family val="2"/>
          </rPr>
          <t xml:space="preserve">Complete </t>
        </r>
        <r>
          <rPr>
            <b/>
            <sz val="9"/>
            <color indexed="81"/>
            <rFont val="Tahoma"/>
            <family val="2"/>
          </rPr>
          <t>column (r) – Plan Period Plan Energy Savings Goal</t>
        </r>
        <r>
          <rPr>
            <sz val="9"/>
            <color indexed="81"/>
            <rFont val="Tahoma"/>
            <family val="2"/>
          </rPr>
          <t xml:space="preserve"> by following the calculation instructions specified in the header row containing column labels; column (r)=(b+f+j+n). Thus, the resulting value contained in column (r) should be equal to the sum of the values contained in column (b) – 2018 Plan Energy Savings Goal, column (f) – 2019 Plan Energy Savings Goal, column (j) – 2020 Plan Energy Savings Goal, and column (n) – 2021 Plan Energy Savings Goal. 
</t>
        </r>
      </text>
    </comment>
    <comment ref="S5" authorId="0" shapeId="0">
      <text>
        <r>
          <rPr>
            <sz val="9"/>
            <color indexed="81"/>
            <rFont val="Tahoma"/>
            <family val="2"/>
          </rPr>
          <t xml:space="preserve">Complete </t>
        </r>
        <r>
          <rPr>
            <b/>
            <sz val="9"/>
            <color indexed="81"/>
            <rFont val="Tahoma"/>
            <family val="2"/>
          </rPr>
          <t>column (s) – Plan Period Adjusted Energy Savings Goal</t>
        </r>
        <r>
          <rPr>
            <sz val="9"/>
            <color indexed="81"/>
            <rFont val="Tahoma"/>
            <family val="2"/>
          </rPr>
          <t xml:space="preserve"> by following the calculation instructions specified in the header row containing column labels; column (s)=(c+g+k+o). Thus, the resulting value contained in column (s) should be equal to the sum of the values contained in column (c) – 2018 Adjusted Energy Savings Goal, column (g) – 2019 Adjusted Energy Savings Goal, column (k) – 2020 Adjusted Energy Savings Goal, and column (o) – 2021 Adjusted Energy Savings Goal.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 ref="T5" authorId="0" shapeId="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A6" authorId="0" shapeId="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t>
        </r>
        <r>
          <rPr>
            <b/>
            <sz val="9"/>
            <color indexed="81"/>
            <rFont val="Tahoma"/>
            <family val="2"/>
          </rPr>
          <t xml:space="preserve">
</t>
        </r>
      </text>
    </comment>
    <comment ref="A25" authorId="0" shapeId="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(n), and (r) should be equal to the values contained in the row, Portfolio Total (Therms), of the Measure-Level Adjustments Tab for columns (t), (u), (v), (w), and (x)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B25" authorId="0" shape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C25" authorId="0" shape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F25" authorId="0" shapeId="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G25" authorId="0" shape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J25" authorId="0" shapeId="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K25" authorId="0" shapeId="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N25" authorId="0" shape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O25" authorId="0" shape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R25" authorId="2" shapeId="0">
      <text>
        <r>
          <rPr>
            <b/>
            <sz val="9"/>
            <color indexed="81"/>
            <rFont val="Tahoma"/>
            <family val="2"/>
          </rPr>
          <t xml:space="preserve">Portfolio Total (Therms) Plan Energy Savings Goal: </t>
        </r>
        <r>
          <rPr>
            <sz val="9"/>
            <color indexed="81"/>
            <rFont val="Tahoma"/>
            <family val="2"/>
          </rPr>
          <t xml:space="preserve">Below the rows of Programs, calculate the sum of the rows of Program savings within a column for the respective fuel type (Therms).
 The resulting value contained in column (r) in the row, Portfolio Total (Therms), should be equal to the value of the Program Administrator’s energy savings goal specified in its approved Plan from the Plan docket, and this value should also be equal to the value contained in column (x) in the row, Portfolio Total (Therms), of the Measure-Level Adjustments Tab.
</t>
        </r>
      </text>
    </comment>
    <comment ref="S25" authorId="0" shapeId="0">
      <text>
        <r>
          <rPr>
            <b/>
            <sz val="9"/>
            <color indexed="81"/>
            <rFont val="Tahoma"/>
            <family val="2"/>
          </rPr>
          <t>Portfolio Total (Therms) Adjusted Energy Savings Goal:</t>
        </r>
        <r>
          <rPr>
            <sz val="9"/>
            <color indexed="81"/>
            <rFont val="Tahoma"/>
            <family val="2"/>
          </rPr>
          <t xml:space="preserve"> Below the rows of Programs, calculate the sum of the rows of Program savings within a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comments2.xml><?xml version="1.0" encoding="utf-8"?>
<comments xmlns="http://schemas.openxmlformats.org/spreadsheetml/2006/main">
  <authors>
    <author>Jennifer H. Morris</author>
    <author>ICC Staff</author>
    <author>Jen Morris</author>
  </authors>
  <commentList>
    <comment ref="A1" authorId="0" shapeId="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A2" authorId="0" shapeId="0">
      <text>
        <r>
          <rPr>
            <sz val="9"/>
            <color indexed="81"/>
            <rFont val="Tahoma"/>
            <family val="2"/>
          </rPr>
          <t xml:space="preserve">Please specify the current date in this cell and in the filename when saving the document.
</t>
        </r>
      </text>
    </comment>
    <comment ref="A3" authorId="0" shapeId="0">
      <text>
        <r>
          <rPr>
            <sz val="9"/>
            <color indexed="81"/>
            <rFont val="Tahoma"/>
            <family val="2"/>
          </rPr>
          <t xml:space="preserve">Please specify the name of the Program Administrator.
</t>
        </r>
      </text>
    </comment>
    <comment ref="AE4" authorId="1" shapeId="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2019 Savings Goal Adjustment</t>
        </r>
        <r>
          <rPr>
            <sz val="9"/>
            <color indexed="81"/>
            <rFont val="Tahoma"/>
            <family val="2"/>
          </rPr>
          <t xml:space="preserve">, by completing the following columns: column (ae) – IL-TRM Measure Code from the 2019 IL-TRM or errata applicable to 2019, column (af) – Reference Document Explaining Gross Unit Savings Calculation Details, column (ag) – 2019 Gross Unit Savings (Therms), column (ah) – Gross Unit Savings Adjustment Explanation, column (ai) – 2019 Adjusted Goal, column (aj) – 2019 IL-TRM Adjustment, and column (ax) – 2019 Final Savings Goal (Therms), by following the calculation instructions specified in the headers of these columns within the Measure-Level Adjustments Tab. 
Note: Complete column (af)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2019 Gross Unit Savings values contained in column (ag) for the relevant Measure. 
As described in the provisions contained in these guidelines for column (c), the rows of Measures that are not IL-TRM Adjustable (column (c)=0) should be left blank and shaded gray for columns (y) – (av) and (bb) – (bc). The value contained in column (ax) – 2019 Final Savings Goal (Therms) should be set equal to the value contained in column (u) – 2019 Plan Goal for each row with a Measure that is not IL-TRM Adjustable (column (c)=0). 
The value contained in column (ax) – 2019 Final Savings Goal (Therms) should be set equal to the value contained in column (ai) – 2019 Adjusted Goal for each row with a Measure designated as IL-TRM Adjustable (column (c)=1).
</t>
        </r>
      </text>
    </comment>
    <comment ref="AQ4" authorId="1" shapeId="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fourth Program Year of the Plan, namely the </t>
        </r>
        <r>
          <rPr>
            <b/>
            <sz val="9"/>
            <color indexed="81"/>
            <rFont val="Tahoma"/>
            <family val="2"/>
          </rPr>
          <t>2021 Savings Goal Adjustment</t>
        </r>
        <r>
          <rPr>
            <sz val="9"/>
            <color indexed="81"/>
            <rFont val="Tahoma"/>
            <family val="2"/>
          </rPr>
          <t xml:space="preserve">, by completing the following columns: column (aq) – IL-TRM Measure Code from the 2021 IL-TRM or errata applicable to 2021, column (ar) – Reference Document Explaining Gross Unit Savings Calculation Details, column (as) – 2021 Gross Unit Savings (Therms), column (at) – Gross Unit Savings Adjustment Explanation, column (au) – 2021 Adjusted Goal, column (av) – 2021 IL-TRM Adjustment, and column (az) – 2021 Final Savings Goal (Therms),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As described in the provisions contained in these guidelines for column (c), the rows of Measures that are not IL-TRM Adjustable (column (c)=0) should be left blank and shaded gray for columns (y) – (av) and (bb) – (bc). The value contained in column (az) – 2021 Final Savings Goal (Therms) should be set equal to the value contained in column (w) – 2021 Plan Goal for each row with a Measure that is not IL-TRM Adjustable (column (c)=0). 
The value contained in column (az) – 2021 Final Savings Goal (Therms) should be set equal to the value contained in column (au) – 2021 Adjusted Goal for each row with a Measure designated as IL-TRM Adjustable (column (c)=1).
</t>
        </r>
      </text>
    </comment>
    <comment ref="P5" authorId="0" shapeId="0">
      <text>
        <r>
          <rPr>
            <b/>
            <sz val="9"/>
            <color indexed="81"/>
            <rFont val="Tahoma"/>
            <family val="2"/>
          </rPr>
          <t>Columns (p), (q), (r), and (s) – Plan NTG (Fixed)</t>
        </r>
        <r>
          <rPr>
            <sz val="9"/>
            <color indexed="81"/>
            <rFont val="Tahoma"/>
            <family val="2"/>
          </rPr>
          <t xml:space="preserve">: Insert the assumed NTG value for the applicable Program Year, used to derive the Plan Energy Savings Goals set forth in columns (t), (u), (v), and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A6" authorId="0" shapeId="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B6" authorId="0" shapeId="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C6" authorId="0" shapeId="0">
      <text>
        <r>
          <rPr>
            <b/>
            <sz val="9"/>
            <color indexed="81"/>
            <rFont val="Tahoma"/>
            <family val="2"/>
          </rPr>
          <t xml:space="preserve">Column (c) – IL-TRM Adjustable? (1 if yes; 0 if no): </t>
        </r>
        <r>
          <rPr>
            <sz val="9"/>
            <color indexed="81"/>
            <rFont val="Tahoma"/>
            <family val="2"/>
          </rPr>
          <t xml:space="preserve">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6.0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(c)=0), these “non-adjustable” rows should be shaded gray for columns (y) – (av) and (bb) – (bc) and no calculations should be performed for these shaded gray cells, leave them blank. For those rows with Measures that are not IL-TRM Adjustable, the values contained in columns (aw), (ax), (ay), (az), and (ba) should be set equal to the values contained in columns (t), (u), (v), (w), and (x), respectively, in calculating the Final Adjusted Net Energy Savings Goals. 
For those rows with Measures that are IL-TRM Adjustable (column (c)=1), the values contained in columns (aw), (ax), (ay), and (az) should be set equal to the values contained in columns (ac), (ai), (ao), and (au), respectively, in calculating the Final Adjusted Net Energy Savings Goals.
</t>
        </r>
      </text>
    </comment>
    <comment ref="D6" authorId="0" shapeId="0">
      <text>
        <r>
          <rPr>
            <b/>
            <sz val="9"/>
            <color indexed="81"/>
            <rFont val="Tahoma"/>
            <family val="2"/>
          </rPr>
          <t xml:space="preserve">Column (d)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E6" authorId="0" shapeId="0">
      <text>
        <r>
          <rPr>
            <b/>
            <sz val="9"/>
            <color indexed="81"/>
            <rFont val="Tahoma"/>
            <family val="2"/>
          </rPr>
          <t xml:space="preserve">Column (e) – Unit of Participation: </t>
        </r>
        <r>
          <rPr>
            <sz val="9"/>
            <color indexed="81"/>
            <rFont val="Tahoma"/>
            <family val="2"/>
          </rPr>
          <t>Describe the unit of participation for the Measure. For example, is participation calculated on a per home basis?</t>
        </r>
      </text>
    </comment>
    <comment ref="F6" authorId="0" shapeId="0">
      <text>
        <r>
          <rPr>
            <b/>
            <sz val="9"/>
            <color indexed="81"/>
            <rFont val="Tahoma"/>
            <family val="2"/>
          </rPr>
          <t xml:space="preserve">Column (f) – 2018 Plan Number of Units (Fixed): </t>
        </r>
        <r>
          <rPr>
            <sz val="9"/>
            <color indexed="81"/>
            <rFont val="Tahoma"/>
            <family val="2"/>
          </rPr>
          <t xml:space="preserve">Complete the forecasted Measure participation levels for 2018 used to derive the 2018 Plan Goal set forth in column (t).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G6" authorId="0" shapeId="0">
      <text>
        <r>
          <rPr>
            <b/>
            <sz val="9"/>
            <color indexed="81"/>
            <rFont val="Tahoma"/>
            <family val="2"/>
          </rPr>
          <t xml:space="preserve">Column (g) – 2019 Plan Number of Units (Fixed): </t>
        </r>
        <r>
          <rPr>
            <sz val="9"/>
            <color indexed="81"/>
            <rFont val="Tahoma"/>
            <family val="2"/>
          </rPr>
          <t xml:space="preserve">Complete the forecasted Measure participation levels for 2019 used to derive the 2019 Plan Goal set forth in column (u).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H6" authorId="0" shapeId="0">
      <text>
        <r>
          <rPr>
            <b/>
            <sz val="9"/>
            <color indexed="81"/>
            <rFont val="Tahoma"/>
            <family val="2"/>
          </rPr>
          <t xml:space="preserve">Column (h) – 2020 Plan Number of Units (Fixed): </t>
        </r>
        <r>
          <rPr>
            <sz val="9"/>
            <color indexed="81"/>
            <rFont val="Tahoma"/>
            <family val="2"/>
          </rPr>
          <t xml:space="preserve">Complete the forecasted Measure participation levels for 2020 used to derive the 2020 Plan Goal set forth in column (v).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shapeId="0">
      <text>
        <r>
          <rPr>
            <b/>
            <sz val="9"/>
            <color indexed="81"/>
            <rFont val="Tahoma"/>
            <family val="2"/>
          </rPr>
          <t xml:space="preserve">Column (i) – 2021 Plan Number of Units (Fixed): </t>
        </r>
        <r>
          <rPr>
            <sz val="9"/>
            <color indexed="81"/>
            <rFont val="Tahoma"/>
            <family val="2"/>
          </rPr>
          <t xml:space="preserve">Complete the forecasted Measure participation levels for 2021 used to derive the 2021 Plan Goal set forth in column (w).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shapeId="0">
      <text>
        <r>
          <rPr>
            <b/>
            <sz val="9"/>
            <color indexed="81"/>
            <rFont val="Tahoma"/>
            <family val="2"/>
          </rPr>
          <t>Column (j) – IL-TRM Measure Code from IL-TRMv6.0:</t>
        </r>
        <r>
          <rPr>
            <sz val="9"/>
            <color indexed="81"/>
            <rFont val="Tahoma"/>
            <family val="2"/>
          </rPr>
          <t xml:space="preserve"> List the applicable IL-TRM Measure Code from the IL-TRM Version 6.0, dated February 8, 2017.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RS-HVC-ADTH-V02-180101 is the IL-TRM Measure Code for Advanced Thermostats. </t>
        </r>
        <r>
          <rPr>
            <b/>
            <sz val="9"/>
            <color indexed="81"/>
            <rFont val="Tahoma"/>
            <family val="2"/>
          </rPr>
          <t>Leave blank for Measures not covered by the IL-TRMv6.0.</t>
        </r>
        <r>
          <rPr>
            <sz val="9"/>
            <color indexed="81"/>
            <rFont val="Tahoma"/>
            <family val="2"/>
          </rPr>
          <t xml:space="preserve">
The official IL-TRMv6.0 is filed in ICC Docket No. 17-0106 and can be downloaded from the following webpage: https://www.icc.illinois.gov/downloads/public/edocket/442527.pdf    
</t>
        </r>
      </text>
    </comment>
    <comment ref="K6" authorId="0" shapeId="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(n), and (o) can be found for the relevant Measure.
</t>
        </r>
      </text>
    </comment>
    <comment ref="L6" authorId="0" shapeId="0">
      <text>
        <r>
          <rPr>
            <b/>
            <sz val="9"/>
            <color indexed="81"/>
            <rFont val="Tahoma"/>
            <family val="2"/>
          </rPr>
          <t xml:space="preserve">Column (l) – 2018 Plan Gross Unit Savings: </t>
        </r>
        <r>
          <rPr>
            <sz val="9"/>
            <color indexed="81"/>
            <rFont val="Tahoma"/>
            <family val="2"/>
          </rPr>
          <t>Complete the gross Therm savings per unit of participation, for 2018, used to derive the 2018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t>
        </r>
      </text>
    </comment>
    <comment ref="M6" authorId="0" shapeId="0">
      <text>
        <r>
          <rPr>
            <b/>
            <sz val="9"/>
            <color indexed="81"/>
            <rFont val="Tahoma"/>
            <family val="2"/>
          </rPr>
          <t>Column (m) – 2019 Plan Gross Unit Savings:</t>
        </r>
        <r>
          <rPr>
            <sz val="9"/>
            <color indexed="81"/>
            <rFont val="Tahoma"/>
            <family val="2"/>
          </rPr>
          <t xml:space="preserve"> Complete the gross Therm savings per unit of participation, for 2019, used to derive the 2019 Plan Goal set forth in column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N6" authorId="0" shapeId="0">
      <text>
        <r>
          <rPr>
            <b/>
            <sz val="9"/>
            <color indexed="81"/>
            <rFont val="Tahoma"/>
            <family val="2"/>
          </rPr>
          <t>Column (n) – 2020 Plan Gross Unit Savings:</t>
        </r>
        <r>
          <rPr>
            <sz val="9"/>
            <color indexed="81"/>
            <rFont val="Tahoma"/>
            <family val="2"/>
          </rPr>
          <t xml:space="preserve"> Complete the gross Therm savings per unit of participation, for 2020, used to derive the 2020 Plan Goal set forth in column (v).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O6" authorId="0" shapeId="0">
      <text>
        <r>
          <rPr>
            <b/>
            <sz val="9"/>
            <color indexed="81"/>
            <rFont val="Tahoma"/>
            <family val="2"/>
          </rPr>
          <t>Column (o) – 2021 Plan Gross Unit Savings:</t>
        </r>
        <r>
          <rPr>
            <sz val="9"/>
            <color indexed="81"/>
            <rFont val="Tahoma"/>
            <family val="2"/>
          </rPr>
          <t xml:space="preserve"> Complete the gross Therm savings per unit of participation, for 2021, used to derive the 2021 Plan Goal set forth in column (w).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P6" authorId="0" shapeId="0">
      <text>
        <r>
          <rPr>
            <b/>
            <sz val="9"/>
            <color indexed="81"/>
            <rFont val="Tahoma"/>
            <family val="2"/>
          </rPr>
          <t>Column (p) – 2018 Plan NTG:</t>
        </r>
        <r>
          <rPr>
            <sz val="9"/>
            <color indexed="81"/>
            <rFont val="Tahoma"/>
            <family val="2"/>
          </rPr>
          <t xml:space="preserve"> Insert the assumed NTG value for 2018, used to derive the 2018 Plan Goal set forth in column (t).
Note: These NTG values identified in the approved Plan and in columns (p), (q), (r), and (s)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Q6" authorId="0" shapeId="0">
      <text>
        <r>
          <rPr>
            <b/>
            <sz val="9"/>
            <color indexed="81"/>
            <rFont val="Tahoma"/>
            <family val="2"/>
          </rPr>
          <t xml:space="preserve">Column (q) – 2019 Plan NTG: </t>
        </r>
        <r>
          <rPr>
            <sz val="9"/>
            <color indexed="81"/>
            <rFont val="Tahoma"/>
            <family val="2"/>
          </rPr>
          <t xml:space="preserve">Insert the assumed NTG value for 2019, used to derive the 2019 Plan Goal set forth in column (u).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R6" authorId="0" shapeId="0">
      <text>
        <r>
          <rPr>
            <b/>
            <sz val="9"/>
            <color indexed="81"/>
            <rFont val="Tahoma"/>
            <family val="2"/>
          </rPr>
          <t>Column (r) – 2020 Plan NTG:</t>
        </r>
        <r>
          <rPr>
            <sz val="9"/>
            <color indexed="81"/>
            <rFont val="Tahoma"/>
            <family val="2"/>
          </rPr>
          <t xml:space="preserve"> Insert the assumed NTG value for 2020, used to derive the 2020 Plan Goal set forth in column (v).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S6" authorId="0" shapeId="0">
      <text>
        <r>
          <rPr>
            <b/>
            <sz val="9"/>
            <color indexed="81"/>
            <rFont val="Tahoma"/>
            <family val="2"/>
          </rPr>
          <t>Column (s) – 2021 Plan NTG:</t>
        </r>
        <r>
          <rPr>
            <sz val="9"/>
            <color indexed="81"/>
            <rFont val="Tahoma"/>
            <family val="2"/>
          </rPr>
          <t xml:space="preserve"> Insert the assumed NTG value for 2021, used to derive the 2021 Plan Goal set forth in column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T6" authorId="0" shapeId="0">
      <text>
        <r>
          <rPr>
            <b/>
            <sz val="9"/>
            <color indexed="81"/>
            <rFont val="Tahoma"/>
            <family val="2"/>
          </rPr>
          <t>Column (t) – 2018 Plan Goal:</t>
        </r>
        <r>
          <rPr>
            <sz val="9"/>
            <color indexed="81"/>
            <rFont val="Tahoma"/>
            <family val="2"/>
          </rPr>
          <t xml:space="preserve"> Calculate the Plan energy savings goal for 2018; column (t)=(f x l x p). The value contained in column (t) – 2018 Plan Goal should be calculated by taking the product of the values contained in column (f) – 2018 Plan Number of Units (Fixed), column (l) – 2018 Plan Gross Unit Savings, and column (p) – 2018 Plan NTG (Fixed). 
</t>
        </r>
      </text>
    </comment>
    <comment ref="U6" authorId="0" shapeId="0">
      <text>
        <r>
          <rPr>
            <b/>
            <sz val="9"/>
            <color indexed="81"/>
            <rFont val="Tahoma"/>
            <family val="2"/>
          </rPr>
          <t>Column (u) – 2019 Plan Goal:</t>
        </r>
        <r>
          <rPr>
            <sz val="9"/>
            <color indexed="81"/>
            <rFont val="Tahoma"/>
            <family val="2"/>
          </rPr>
          <t xml:space="preserve"> Calculate the Plan energy savings goal for 2019; column (u)=(g x m x q). The value contained in column (u) – 2019 Plan Goal should be calculated by taking the product of the values contained in column (g) – 2019 Plan Number of Units (Fixed), column (m) – 2019 Plan Gross Unit Savings, and column (q) – 2019 Plan NTG (Fixed). 
</t>
        </r>
      </text>
    </comment>
    <comment ref="V6" authorId="0" shapeId="0">
      <text>
        <r>
          <rPr>
            <b/>
            <sz val="9"/>
            <color indexed="81"/>
            <rFont val="Tahoma"/>
            <family val="2"/>
          </rPr>
          <t>Column (v) – 2020 Plan Goal:</t>
        </r>
        <r>
          <rPr>
            <sz val="9"/>
            <color indexed="81"/>
            <rFont val="Tahoma"/>
            <family val="2"/>
          </rPr>
          <t xml:space="preserve"> Calculate the Plan energy savings goal for 2020; column (v)=(h x n x r). The value contained in column (v) – 2020 Plan Goal should be calculated by taking the product of the values contained in column (h) – 2020 Plan Number of Units (Fixed), column (n) – 2020 Plan Gross Unit Savings, and column (r) – 2020 Plan NTG (Fixed).</t>
        </r>
      </text>
    </comment>
    <comment ref="W6" authorId="0" shapeId="0">
      <text>
        <r>
          <rPr>
            <b/>
            <sz val="9"/>
            <color indexed="81"/>
            <rFont val="Tahoma"/>
            <family val="2"/>
          </rPr>
          <t>Column (w) – 2021 Plan Goal:</t>
        </r>
        <r>
          <rPr>
            <sz val="9"/>
            <color indexed="81"/>
            <rFont val="Tahoma"/>
            <family val="2"/>
          </rPr>
          <t xml:space="preserve"> Calculate the Plan energy savings goal for 2021; column (w)=(i x o x s). The value contained in column (w) – 2021 Plan Goal should be calculated by taking the product of the values contained in column (i) – 2021 Plan Number of Units (Fixed), column (o) – 2021 Plan Gross Unit Savings, and column (s) – 2021 Plan NTG (Fixed).
</t>
        </r>
      </text>
    </comment>
    <comment ref="X6" authorId="0" shapeId="0">
      <text>
        <r>
          <rPr>
            <b/>
            <sz val="9"/>
            <color indexed="81"/>
            <rFont val="Tahoma"/>
            <family val="2"/>
          </rPr>
          <t>Column (x) – Total Plan Period Goal:</t>
        </r>
        <r>
          <rPr>
            <sz val="9"/>
            <color indexed="81"/>
            <rFont val="Tahoma"/>
            <family val="2"/>
          </rPr>
          <t xml:space="preserve"> Calculate the total Plan energy savings goal; column (x)=(t+u+v+w). The value contained in column (x) – Total Plan Period Goal should be calculated by taking the sum of the values contained in column (t) – 2018 Plan Goal, column (u) – 2019 Plan Goal, column (v) – 2020 Plan Goal, and column (w) – 2021 Plan Goal.
</t>
        </r>
      </text>
    </comment>
    <comment ref="Y6" authorId="0" shapeId="0">
      <text>
        <r>
          <rPr>
            <b/>
            <sz val="9"/>
            <color indexed="81"/>
            <rFont val="Tahoma"/>
            <family val="2"/>
          </rPr>
          <t>Column (y) – IL-TRM Measure Code from IL-TRMv6.0 or errata applicable to 2018:</t>
        </r>
        <r>
          <rPr>
            <sz val="9"/>
            <color indexed="81"/>
            <rFont val="Tahoma"/>
            <family val="2"/>
          </rPr>
          <t xml:space="preserve"> List the applicable IL-TRM Measure Code from the IL-TRM Version 6.0 or errata applicable to 2018. The IL-TRM Measure Code can be found at the end of each Measure characterization in the IL-TRM. 
If the IL-TRM Measure Code is identical to the one contained in the IL-TRM Version 6.0, responses in column (y) – IL-TRM Measure Code from IL-TRMv6.0 or errata applicable to 2018 and column (aa) – 2018 Gross Unit Savings (Therms) should be the same as the approved Plan assumptions specified in column (j) – IL-TRM Measure Code from IL-TRMv6.0 and column (l) – 2018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(aa) – 2018 Gross Unit Savings. The details and specific changes to the Key IL-TRM Input Assumptions underlying this IL-TRM adjusted Gross Unit Savings calculation for the Measure should be clearly specified in the document listed in column (z) – Reference Document Explaining Gross Unit Savings Calculation Details.
Note: Errata are generally posted to the following ICC webpage: https://www.icc.illinois.gov/Electricity/programs/TRM.aspx  
</t>
        </r>
      </text>
    </comment>
    <comment ref="Z6" authorId="0" shapeId="0">
      <text>
        <r>
          <rPr>
            <b/>
            <sz val="9"/>
            <color indexed="81"/>
            <rFont val="Tahoma"/>
            <family val="2"/>
          </rPr>
          <t>Column (z)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2018 Gross Unit Savings values contained in column (aa) for the relevant Measure. 
</t>
        </r>
      </text>
    </comment>
    <comment ref="AA6" authorId="1" shapeId="0">
      <text>
        <r>
          <rPr>
            <b/>
            <sz val="9"/>
            <color indexed="81"/>
            <rFont val="Tahoma"/>
            <family val="2"/>
          </rPr>
          <t>Column (aa) – 2018 Gross Unit Savings (Therms):</t>
        </r>
        <r>
          <rPr>
            <sz val="9"/>
            <color indexed="81"/>
            <rFont val="Tahoma"/>
            <family val="2"/>
          </rPr>
          <t xml:space="preserve"> Complete the gross Therm savings per unit of participation for 2018 by applying the applicable IL-TRM provisions contained in the IL-TRM Version 6.0 or errata document applicable to 2018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2018 Gross Unit Savings for the Measure. The calculation details and specific changes to Key IL-TRM Input Assumptions associated with the 2018 Gross Unit Savings calculation for the Measure should be clearly specified in the document listed in column (z) – Reference Document Explaining Gross Unit Savings Calculation Details. 
Note: If the IL-TRM Measure Code specified in column (y) is identical to the one contained in column (j), the resulting value contained in column (aa) – 2018 Gross Unit Savings should be set equal to the approved Plan value specified in column (l) – 2018 Plan Gross Unit Savings.
</t>
        </r>
      </text>
    </comment>
    <comment ref="AB6" authorId="1" shapeId="0">
      <text>
        <r>
          <rPr>
            <b/>
            <sz val="9"/>
            <color indexed="81"/>
            <rFont val="Tahoma"/>
            <family val="2"/>
          </rPr>
          <t>Column (ab) – Gross Unit Savings Adjustment Explanation:</t>
        </r>
        <r>
          <rPr>
            <sz val="9"/>
            <color indexed="81"/>
            <rFont val="Tahoma"/>
            <family val="2"/>
          </rPr>
          <t xml:space="preserve"> Briefly describe the cause of the adjusted Gross Unit Savings reflected in column (aa) – 2018 Gross Unit Savings. Note: Where applicable, document in both column (ab) and the reference document specified in column (z) if the adjustment is the result of SAG consensus concerning an extenuating circumstance as contemplated in the provisions contained in the guidelines for columns (bb) and (bc). 
</t>
        </r>
      </text>
    </comment>
    <comment ref="AC6" authorId="0" shapeId="0">
      <text>
        <r>
          <rPr>
            <b/>
            <sz val="9"/>
            <color indexed="81"/>
            <rFont val="Tahoma"/>
            <family val="2"/>
          </rPr>
          <t xml:space="preserve">Column (ac) – 2018 Adjusted Goal: </t>
        </r>
        <r>
          <rPr>
            <sz val="9"/>
            <color indexed="81"/>
            <rFont val="Tahoma"/>
            <family val="2"/>
          </rPr>
          <t xml:space="preserve">Calculate the adjusted energy savings goal for 2018 by taking the product of the values contained in column (f) – 2018 Plan Number of Units (Fixed), column (aa) – 2018 Gross Unit Savings (Therms), and column (p) – 2018 Plan NTG (Fixed); column (ac)=(f x aa x p).
</t>
        </r>
      </text>
    </comment>
    <comment ref="AD6" authorId="0" shapeId="0">
      <text>
        <r>
          <rPr>
            <b/>
            <sz val="9"/>
            <color indexed="81"/>
            <rFont val="Tahoma"/>
            <family val="2"/>
          </rPr>
          <t xml:space="preserve">Column (ad) – 2018 IL-TRM Adjustment: </t>
        </r>
        <r>
          <rPr>
            <sz val="9"/>
            <color indexed="81"/>
            <rFont val="Tahoma"/>
            <family val="2"/>
          </rPr>
          <t xml:space="preserve">Calculate the savings differential between the 2018 Adjusted Goal and the 2018 Plan Goal by following the calculation instructions specified in the header row containing column labels; column (ad)=(ac-t). 
</t>
        </r>
      </text>
    </comment>
    <comment ref="AE6" authorId="0" shapeId="0">
      <text>
        <r>
          <rPr>
            <b/>
            <sz val="9"/>
            <color indexed="81"/>
            <rFont val="Tahoma"/>
            <family val="2"/>
          </rPr>
          <t>Column (ae) – IL-TRM Measure Code from the 2019 IL-TRM or errata applicable to 2019:</t>
        </r>
        <r>
          <rPr>
            <sz val="9"/>
            <color indexed="81"/>
            <rFont val="Tahoma"/>
            <family val="2"/>
          </rPr>
          <t xml:space="preserve"> List the applicable IL-TRM Measure Code from the 2019 IL-TRM or errata applicable to 2019. The IL-TRM Measure Code can be found at the end of each Measure characterization in the IL-TRM or errata document. 
</t>
        </r>
      </text>
    </comment>
    <comment ref="AF6" authorId="0" shapeId="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2019 Gross Unit Savings values contained in column (ag) for the relevant Measure. 
</t>
        </r>
      </text>
    </comment>
    <comment ref="AG6" authorId="0" shapeId="0">
      <text>
        <r>
          <rPr>
            <b/>
            <sz val="9"/>
            <color indexed="81"/>
            <rFont val="Tahoma"/>
            <family val="2"/>
          </rPr>
          <t>Column (ag) – 2019 Gross Unit Savings (Therms):</t>
        </r>
        <r>
          <rPr>
            <sz val="9"/>
            <color indexed="81"/>
            <rFont val="Tahoma"/>
            <family val="2"/>
          </rPr>
          <t xml:space="preserve"> Complete the gross Therm savings per unit of participation for 2019 by applying the applicable IL-TRM provisions contained in the 2019 IL-TRM or errata document applicable to 2019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2019 Gross Unit Savings for the Measure. The calculation details and specific changes to Key IL-TRM Input Assumptions associated with the 2019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2019 Gross Unit Savings (Therms) should be set equal to the approved Plan value specified in column (m) – 2019 Plan Gross Unit Savings.</t>
        </r>
      </text>
    </comment>
    <comment ref="AH6" authorId="0" shapeId="0">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2019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(bb) and (bc). 
</t>
        </r>
      </text>
    </comment>
    <comment ref="AI6" authorId="0" shapeId="0">
      <text>
        <r>
          <rPr>
            <b/>
            <sz val="9"/>
            <color indexed="81"/>
            <rFont val="Tahoma"/>
            <family val="2"/>
          </rPr>
          <t>Column (ai) – 2019 Adjusted Goal:</t>
        </r>
        <r>
          <rPr>
            <sz val="9"/>
            <color indexed="81"/>
            <rFont val="Tahoma"/>
            <family val="2"/>
          </rPr>
          <t xml:space="preserve"> Calculate the adjusted energy savings goal for 2019 by taking the product of the values contained in column (g) – 2019 Plan Number of Units (Fixed), column (ag) – 2019 Gross Unit Savings (Therms), and column (q) – 2019 Plan NTG (Fixed); column (ai)=(g x ag x q).
</t>
        </r>
      </text>
    </comment>
    <comment ref="AJ6" authorId="0" shapeId="0">
      <text>
        <r>
          <rPr>
            <b/>
            <sz val="9"/>
            <color indexed="81"/>
            <rFont val="Tahoma"/>
            <family val="2"/>
          </rPr>
          <t>Column (aj) – 2019 IL-TRM Adjustment</t>
        </r>
        <r>
          <rPr>
            <sz val="9"/>
            <color indexed="81"/>
            <rFont val="Tahoma"/>
            <family val="2"/>
          </rPr>
          <t xml:space="preserve">: Calculate the savings differential between the 2019 Adjusted Goal and the 2019 Plan Goal by following the calculation instructions specified in the header row containing column labels; column (aj)=(ai-u).
</t>
        </r>
      </text>
    </comment>
    <comment ref="AK6" authorId="0" shapeId="0">
      <text>
        <r>
          <rPr>
            <b/>
            <sz val="9"/>
            <color indexed="81"/>
            <rFont val="Tahoma"/>
            <family val="2"/>
          </rPr>
          <t xml:space="preserve">Column (ak) – IL-TRM Measure Code from the 2020 IL-TRM or errata applicable to 2020: </t>
        </r>
        <r>
          <rPr>
            <sz val="9"/>
            <color indexed="81"/>
            <rFont val="Tahoma"/>
            <family val="2"/>
          </rPr>
          <t xml:space="preserve">List the applicable IL-TRM Measure Code from the 2020 IL-TRM or errata applicable to 2020. The IL-TRM Measure Code can be found at the end of each Measure characterization in the IL-TRM or errata document.  
Note: Errata are generally posted to the following ICC webpage: https://www.icc.illinois.gov/Electricity/programs/TRM.aspx  
</t>
        </r>
      </text>
    </comment>
    <comment ref="AL6" authorId="0" shapeId="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2020 Gross Unit Savings values contained in column (am) for the relevant Measure.
</t>
        </r>
      </text>
    </comment>
    <comment ref="AM6" authorId="0" shapeId="0">
      <text>
        <r>
          <rPr>
            <b/>
            <sz val="9"/>
            <color indexed="81"/>
            <rFont val="Tahoma"/>
            <family val="2"/>
          </rPr>
          <t>Column (am) – 2020 Gross Unit Savings (Therms):</t>
        </r>
        <r>
          <rPr>
            <sz val="9"/>
            <color indexed="81"/>
            <rFont val="Tahoma"/>
            <family val="2"/>
          </rPr>
          <t xml:space="preserve"> Complete the gross Therm savings per unit of participation for 2020 by applying the applicable IL-TRM provisions contained in the 2020 IL-TRM or errata document applicable to 2020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2020 Gross Unit Savings for the Measure. The calculation details and specific changes to Key IL-TRM Input Assumptions associated with the 2020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2020 Gross Unit Savings should be set equal to the approved Plan value specified in column (n) – 2020 Plan Gross Unit Savings.
</t>
        </r>
      </text>
    </comment>
    <comment ref="AN6" authorId="0" shapeId="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2020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(bb) and (bc). 
</t>
        </r>
      </text>
    </comment>
    <comment ref="AO6" authorId="0" shapeId="0">
      <text>
        <r>
          <rPr>
            <b/>
            <sz val="9"/>
            <color indexed="81"/>
            <rFont val="Tahoma"/>
            <family val="2"/>
          </rPr>
          <t>Column (ao) – 2020 Adjusted Goal:</t>
        </r>
        <r>
          <rPr>
            <sz val="9"/>
            <color indexed="81"/>
            <rFont val="Tahoma"/>
            <family val="2"/>
          </rPr>
          <t xml:space="preserve"> Calculate the adjusted energy savings goal for 2020 by taking the product of the values contained in column (h) – 2020 Plan Number of Units (Fixed), column (am) – 2020 Gross Unit Savings (Therms), and column (r) – 2020 Plan NTG (Fixed); column (ao)=(h x am x r).
</t>
        </r>
      </text>
    </comment>
    <comment ref="AP6" authorId="0" shapeId="0">
      <text>
        <r>
          <rPr>
            <b/>
            <sz val="9"/>
            <color indexed="81"/>
            <rFont val="Tahoma"/>
            <family val="2"/>
          </rPr>
          <t>Column (ap) – 2020 IL-TRM Adjustment:</t>
        </r>
        <r>
          <rPr>
            <sz val="9"/>
            <color indexed="81"/>
            <rFont val="Tahoma"/>
            <family val="2"/>
          </rPr>
          <t xml:space="preserve"> Calculate the savings differential between the 2020 Adjusted Goal and the 2020 Plan Goal by following the calculation instructions specified in the header row containing column labels; column (ap)=(ao-v).
</t>
        </r>
      </text>
    </comment>
    <comment ref="AQ6" authorId="0" shapeId="0">
      <text>
        <r>
          <rPr>
            <b/>
            <sz val="9"/>
            <color indexed="81"/>
            <rFont val="Tahoma"/>
            <family val="2"/>
          </rPr>
          <t xml:space="preserve">Column (aq) – IL-TRM Measure Code from the 2021 IL-TRM or errata applicable to 2021: </t>
        </r>
        <r>
          <rPr>
            <sz val="9"/>
            <color indexed="81"/>
            <rFont val="Tahoma"/>
            <family val="2"/>
          </rPr>
          <t xml:space="preserve">List the applicable IL-TRM Measure Code from the 2021 IL-TRM or errata applicable to 2021. The IL-TRM Measure Code can be found at the end of each Measure characterization in the IL-TRM or errata document.  
If the IL-TRM Measure Code is identical to the one contained in the IL-TRM Version 6.0, responses in column (aq) – IL-TRM Measure Code from the 2021 IL-TRM or errata applicable to 2021 and column (as) – 2021 Gross Unit Savings (Therms) should be the same as the approved Plan assumptions specified in column (j) – IL-TRM Measure Code from IL-TRMv6.0 and column (o) – 2021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(as) – 2021 Gross Unit Savings (Therms).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R6" authorId="0" shapeId="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t>
        </r>
      </text>
    </comment>
    <comment ref="AS6" authorId="0" shapeId="0">
      <text>
        <r>
          <rPr>
            <b/>
            <sz val="9"/>
            <color indexed="81"/>
            <rFont val="Tahoma"/>
            <family val="2"/>
          </rPr>
          <t>Column (as) – 2021 Gross Unit Savings (Therms):</t>
        </r>
        <r>
          <rPr>
            <sz val="9"/>
            <color indexed="81"/>
            <rFont val="Tahoma"/>
            <family val="2"/>
          </rPr>
          <t xml:space="preserve"> Complete the gross Therm savings per unit of participation for 2021 by applying the applicable IL-TRM provisions contained in the 2021 IL-TRM or errata document applicable to 2021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2021 Gross Unit Savings for the Measure. The calculation details and specific changes to Key IL-TRM Input Assumptions associated with the 2021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2021 Gross Unit Savings should be set equal to the approved Plan value specified in column (o) – 2021 Plan Gross Unit Savings.
</t>
        </r>
      </text>
    </comment>
    <comment ref="AT6" authorId="0" shapeId="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2021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(bb) and (bc). 
</t>
        </r>
      </text>
    </comment>
    <comment ref="AU6" authorId="0" shapeId="0">
      <text>
        <r>
          <rPr>
            <b/>
            <sz val="9"/>
            <color indexed="81"/>
            <rFont val="Tahoma"/>
            <family val="2"/>
          </rPr>
          <t>Column (au) – 2021 Adjusted Goal:</t>
        </r>
        <r>
          <rPr>
            <sz val="9"/>
            <color indexed="81"/>
            <rFont val="Tahoma"/>
            <family val="2"/>
          </rPr>
          <t xml:space="preserve"> Calculate the adjusted energy savings goal for 2021 by taking the product of the values contained in column (i) – 2021 Plan Number of Units (Fixed), column (as) – 2021 Gross Unit Savings (Therms), and column (s) – 2021 Plan NTG (Fixed); column (au)=(i x as x s).
</t>
        </r>
      </text>
    </comment>
    <comment ref="AV6" authorId="0" shapeId="0">
      <text>
        <r>
          <rPr>
            <b/>
            <sz val="9"/>
            <color indexed="81"/>
            <rFont val="Tahoma"/>
            <family val="2"/>
          </rPr>
          <t>Column (av) – 2021 IL-TRM Adjustment:</t>
        </r>
        <r>
          <rPr>
            <sz val="9"/>
            <color indexed="81"/>
            <rFont val="Tahoma"/>
            <family val="2"/>
          </rPr>
          <t xml:space="preserve"> Calculate the savings differential between the 2021 Adjusted Goal and the 2021 Plan Goal by following the calculation instructions specified in the header row containing column labels; column (av)=(au-w).
</t>
        </r>
      </text>
    </comment>
    <comment ref="AW6" authorId="0" shapeId="0">
      <text>
        <r>
          <rPr>
            <b/>
            <sz val="9"/>
            <color indexed="81"/>
            <rFont val="Tahoma"/>
            <family val="2"/>
          </rPr>
          <t>Column (aw) – 2018 Final Savings Goal:</t>
        </r>
        <r>
          <rPr>
            <sz val="9"/>
            <color indexed="81"/>
            <rFont val="Tahoma"/>
            <family val="2"/>
          </rPr>
          <t xml:space="preserve"> Set equal to the value contained in </t>
        </r>
        <r>
          <rPr>
            <b/>
            <sz val="9"/>
            <color indexed="81"/>
            <rFont val="Tahoma"/>
            <family val="2"/>
          </rPr>
          <t>column (ac)</t>
        </r>
        <r>
          <rPr>
            <sz val="9"/>
            <color indexed="81"/>
            <rFont val="Tahoma"/>
            <family val="2"/>
          </rPr>
          <t xml:space="preserve"> – 2018 Adjusted Goal </t>
        </r>
        <r>
          <rPr>
            <u/>
            <sz val="9"/>
            <color indexed="81"/>
            <rFont val="Tahoma"/>
            <family val="2"/>
          </rPr>
          <t>for the rows containing Measures designated as IL-TRM Adjustable (column (c)=1)</t>
        </r>
        <r>
          <rPr>
            <sz val="9"/>
            <color indexed="81"/>
            <rFont val="Tahoma"/>
            <family val="2"/>
          </rPr>
          <t xml:space="preserve">. 
</t>
        </r>
        <r>
          <rPr>
            <b/>
            <sz val="9"/>
            <color indexed="81"/>
            <rFont val="Tahoma"/>
            <family val="2"/>
          </rPr>
          <t xml:space="preserve">Column (aw) – 2018 Final Savings Goal: </t>
        </r>
        <r>
          <rPr>
            <sz val="9"/>
            <color indexed="81"/>
            <rFont val="Tahoma"/>
            <family val="2"/>
          </rPr>
          <t xml:space="preserve">Set equal to the value contained in </t>
        </r>
        <r>
          <rPr>
            <b/>
            <sz val="9"/>
            <color indexed="81"/>
            <rFont val="Tahoma"/>
            <family val="2"/>
          </rPr>
          <t>column (t)</t>
        </r>
        <r>
          <rPr>
            <sz val="9"/>
            <color indexed="81"/>
            <rFont val="Tahoma"/>
            <family val="2"/>
          </rPr>
          <t xml:space="preserve"> – 2018 Plan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(c)=0)</t>
        </r>
        <r>
          <rPr>
            <sz val="9"/>
            <color indexed="81"/>
            <rFont val="Tahoma"/>
            <family val="2"/>
          </rPr>
          <t xml:space="preserve">.
</t>
        </r>
      </text>
    </comment>
    <comment ref="AX6" authorId="0" shapeId="0">
      <text>
        <r>
          <rPr>
            <b/>
            <sz val="9"/>
            <color indexed="81"/>
            <rFont val="Tahoma"/>
            <family val="2"/>
          </rPr>
          <t>Column (ax) – 2019 Final Savings Goal:</t>
        </r>
        <r>
          <rPr>
            <sz val="9"/>
            <color indexed="81"/>
            <rFont val="Tahoma"/>
            <family val="2"/>
          </rPr>
          <t xml:space="preserve"> Set equal to the value contained in </t>
        </r>
        <r>
          <rPr>
            <b/>
            <sz val="9"/>
            <color indexed="81"/>
            <rFont val="Tahoma"/>
            <family val="2"/>
          </rPr>
          <t xml:space="preserve">column (ai) </t>
        </r>
        <r>
          <rPr>
            <sz val="9"/>
            <color indexed="81"/>
            <rFont val="Tahoma"/>
            <family val="2"/>
          </rPr>
          <t xml:space="preserve">– 2019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(ax) – 2019 Final Savings Goal: </t>
        </r>
        <r>
          <rPr>
            <sz val="9"/>
            <color indexed="81"/>
            <rFont val="Tahoma"/>
            <family val="2"/>
          </rPr>
          <t xml:space="preserve">Set equal to the value contained in </t>
        </r>
        <r>
          <rPr>
            <b/>
            <sz val="9"/>
            <color indexed="81"/>
            <rFont val="Tahoma"/>
            <family val="2"/>
          </rPr>
          <t xml:space="preserve">column (u) </t>
        </r>
        <r>
          <rPr>
            <sz val="9"/>
            <color indexed="81"/>
            <rFont val="Tahoma"/>
            <family val="2"/>
          </rPr>
          <t xml:space="preserve">– 2019 Plan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(c)=0)</t>
        </r>
        <r>
          <rPr>
            <sz val="9"/>
            <color indexed="81"/>
            <rFont val="Tahoma"/>
            <family val="2"/>
          </rPr>
          <t xml:space="preserve">. 
</t>
        </r>
      </text>
    </comment>
    <comment ref="AY6" authorId="0" shapeId="0">
      <text>
        <r>
          <rPr>
            <b/>
            <sz val="9"/>
            <color indexed="81"/>
            <rFont val="Tahoma"/>
            <family val="2"/>
          </rPr>
          <t>Column (ay) – 2020 Final Savings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2020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(ay) – 2020 Final Savings Goal: </t>
        </r>
        <r>
          <rPr>
            <sz val="9"/>
            <color indexed="81"/>
            <rFont val="Tahoma"/>
            <family val="2"/>
          </rPr>
          <t xml:space="preserve">Set equal to the value contained in </t>
        </r>
        <r>
          <rPr>
            <b/>
            <sz val="9"/>
            <color indexed="81"/>
            <rFont val="Tahoma"/>
            <family val="2"/>
          </rPr>
          <t xml:space="preserve">column (v) </t>
        </r>
        <r>
          <rPr>
            <sz val="9"/>
            <color indexed="81"/>
            <rFont val="Tahoma"/>
            <family val="2"/>
          </rPr>
          <t xml:space="preserve">– 2020 Plan Goal </t>
        </r>
        <r>
          <rPr>
            <u/>
            <sz val="9"/>
            <color indexed="81"/>
            <rFont val="Tahoma"/>
            <family val="2"/>
          </rPr>
          <t>for each row with a Measure that is not IL-TRM Adjustable (column (c)=0)</t>
        </r>
        <r>
          <rPr>
            <sz val="9"/>
            <color indexed="81"/>
            <rFont val="Tahoma"/>
            <family val="2"/>
          </rPr>
          <t xml:space="preserve">.
</t>
        </r>
      </text>
    </comment>
    <comment ref="AZ6" authorId="0" shapeId="0">
      <text>
        <r>
          <rPr>
            <b/>
            <sz val="9"/>
            <color indexed="81"/>
            <rFont val="Tahoma"/>
            <family val="2"/>
          </rPr>
          <t>Column (az) – 2021 Final Savings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2021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(az) – 2021 Final Savings Goal: </t>
        </r>
        <r>
          <rPr>
            <sz val="9"/>
            <color indexed="81"/>
            <rFont val="Tahoma"/>
            <family val="2"/>
          </rPr>
          <t xml:space="preserve">Set equal to the value contained in </t>
        </r>
        <r>
          <rPr>
            <b/>
            <sz val="9"/>
            <color indexed="81"/>
            <rFont val="Tahoma"/>
            <family val="2"/>
          </rPr>
          <t xml:space="preserve">column (w) </t>
        </r>
        <r>
          <rPr>
            <sz val="9"/>
            <color indexed="81"/>
            <rFont val="Tahoma"/>
            <family val="2"/>
          </rPr>
          <t xml:space="preserve">– 2021 Plan Goal </t>
        </r>
        <r>
          <rPr>
            <u/>
            <sz val="9"/>
            <color indexed="81"/>
            <rFont val="Tahoma"/>
            <family val="2"/>
          </rPr>
          <t>for each row with a Measure that is not IL-TRM Adjustable (column (c)=0)</t>
        </r>
        <r>
          <rPr>
            <sz val="9"/>
            <color indexed="81"/>
            <rFont val="Tahoma"/>
            <family val="2"/>
          </rPr>
          <t xml:space="preserve">.
</t>
        </r>
      </text>
    </comment>
    <comment ref="BA6" authorId="1" shapeId="0">
      <text>
        <r>
          <rPr>
            <sz val="9"/>
            <color indexed="81"/>
            <rFont val="Tahoma"/>
            <family val="2"/>
          </rPr>
          <t>Calculate an estimate of the Plan Period Final Adjusted Net Energy Savings Goal by completing</t>
        </r>
        <r>
          <rPr>
            <b/>
            <sz val="9"/>
            <color indexed="81"/>
            <rFont val="Tahoma"/>
            <family val="2"/>
          </rPr>
          <t xml:space="preserve"> column (ba) – Plan Period Final Savings Goal (Therms) </t>
        </r>
        <r>
          <rPr>
            <sz val="9"/>
            <color indexed="81"/>
            <rFont val="Tahoma"/>
            <family val="2"/>
          </rPr>
          <t xml:space="preserve">for all Measures by following the calculation instructions specified in the header row of the column: column (ba)=(aw+ax+ay+az); and then below the list of Measures, include the Portfolio Total (Therms) savings by calculating the sum of the rows of Measure savings for column (ba) to determine an estimate of the Portfolio Final Adjusted Net Energy Savings Goal for the Plan Period.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Note: Below the list of Measures in the row, Portfolio Total (Therms), calculate a total summation of all the Measure savings to determine the Portfolio savings goal. The value contained in the row, Portfolio Total (Therms), of the Measure-Level Adjustments Tab for column (ba) – Plan Period Final Savings Goal (Therms) should be equal to the value contained in the row, Portfolio Total (Therms), in the Program-Level Adjustments Tab for column (s) – Plan Period Adjusted Energy Savings Goal (Therms).
</t>
        </r>
      </text>
    </comment>
    <comment ref="BB6" authorId="2" shapeId="0">
      <text>
        <r>
          <rPr>
            <b/>
            <sz val="9"/>
            <color indexed="81"/>
            <rFont val="Tahoma"/>
            <family val="2"/>
          </rPr>
          <t xml:space="preserve">Column (bb)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(n), and (o). Answer “NA” if there are no custom assumptions selected by the Program Administrator to calculate the Plan Gross Unit Savings for the IL-TRM Adjustable Measure. The assumptions listed in column (bb)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(bb). </t>
        </r>
        <r>
          <rPr>
            <sz val="9"/>
            <color indexed="81"/>
            <rFont val="Tahoma"/>
            <family val="2"/>
          </rPr>
          <t xml:space="preserve">
Note: In general, if a custom input assumption specified in this column (bb)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t>
        </r>
        <r>
          <rPr>
            <u/>
            <sz val="9"/>
            <color indexed="81"/>
            <rFont val="Tahoma"/>
            <family val="2"/>
          </rPr>
          <t>not</t>
        </r>
        <r>
          <rPr>
            <sz val="9"/>
            <color indexed="81"/>
            <rFont val="Tahoma"/>
            <family val="2"/>
          </rPr>
          <t xml:space="preserve"> be used to adjust the Program Administrator’s energy savings goals. In other words, the custom input assumptions selected by the Program Administrator in its Plan filing (as specified in column (bb)) should remain fixed over the Plan period when calculating the Gross Unit Savings for the applicable Program Years set forth in columns (aa), (ag), (am) and (as) and the Final Adjusted Net Energy Savings Goals set forth in columns (aw), (ax), (ay), (az), and (ba) unless consensus is reached at SAG that the extenuating circumstance warrants an adjustment.     
</t>
        </r>
      </text>
    </comment>
    <comment ref="BC6" authorId="2" shapeId="0">
      <text>
        <r>
          <rPr>
            <b/>
            <sz val="9"/>
            <color indexed="81"/>
            <rFont val="Tahoma"/>
            <family val="2"/>
          </rPr>
          <t xml:space="preserve">Column (bc)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(n), and (o). The assumptions listed in column (bc)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(bc).</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W7" authorId="0" shapeId="0">
      <text>
        <r>
          <rPr>
            <sz val="9"/>
            <color indexed="81"/>
            <rFont val="Tahoma"/>
            <family val="2"/>
          </rPr>
          <t xml:space="preserve">Note:
(aw)=(ac) for IL-TRM Adjustable Measures (if column (c)=1); 
(aw)=(t) for Measures that are </t>
        </r>
        <r>
          <rPr>
            <u/>
            <sz val="9"/>
            <color indexed="81"/>
            <rFont val="Tahoma"/>
            <family val="2"/>
          </rPr>
          <t>not</t>
        </r>
        <r>
          <rPr>
            <sz val="9"/>
            <color indexed="81"/>
            <rFont val="Tahoma"/>
            <family val="2"/>
          </rPr>
          <t xml:space="preserve"> IL-TRM Adjustable (if column (c)=0).
</t>
        </r>
      </text>
    </comment>
    <comment ref="AX7" authorId="0" shapeId="0">
      <text>
        <r>
          <rPr>
            <sz val="9"/>
            <color indexed="81"/>
            <rFont val="Tahoma"/>
            <family val="2"/>
          </rPr>
          <t xml:space="preserve">Note:
(ax)=(ai) for IL-TRM Adjustable Measures (if column (c)=1); 
(ax)=(u) for Measures that are </t>
        </r>
        <r>
          <rPr>
            <u/>
            <sz val="9"/>
            <color indexed="81"/>
            <rFont val="Tahoma"/>
            <family val="2"/>
          </rPr>
          <t>not</t>
        </r>
        <r>
          <rPr>
            <sz val="9"/>
            <color indexed="81"/>
            <rFont val="Tahoma"/>
            <family val="2"/>
          </rPr>
          <t xml:space="preserve"> IL-TRM Adjustable (if column (c)=0).
</t>
        </r>
      </text>
    </comment>
    <comment ref="AY7" authorId="0" shapeId="0">
      <text>
        <r>
          <rPr>
            <sz val="9"/>
            <color indexed="81"/>
            <rFont val="Tahoma"/>
            <family val="2"/>
          </rPr>
          <t xml:space="preserve">Note:
(ay)=(ao) for IL-TRM Adjustable Measures (if column (c)=1); 
(ay)=(v) for Measures that are </t>
        </r>
        <r>
          <rPr>
            <u/>
            <sz val="9"/>
            <color indexed="81"/>
            <rFont val="Tahoma"/>
            <family val="2"/>
          </rPr>
          <t>not</t>
        </r>
        <r>
          <rPr>
            <sz val="9"/>
            <color indexed="81"/>
            <rFont val="Tahoma"/>
            <family val="2"/>
          </rPr>
          <t xml:space="preserve"> IL-TRM Adjustable (if column (c)=0).
</t>
        </r>
      </text>
    </comment>
    <comment ref="AZ7" authorId="0" shapeId="0">
      <text>
        <r>
          <rPr>
            <sz val="9"/>
            <color indexed="81"/>
            <rFont val="Tahoma"/>
            <family val="2"/>
          </rPr>
          <t xml:space="preserve">Note:
(az)=(au) for IL-TRM Adjustable Measures (if column (c)=1); 
(az)=(w) for Measures that are </t>
        </r>
        <r>
          <rPr>
            <u/>
            <sz val="9"/>
            <color indexed="81"/>
            <rFont val="Tahoma"/>
            <family val="2"/>
          </rPr>
          <t>not</t>
        </r>
        <r>
          <rPr>
            <sz val="9"/>
            <color indexed="81"/>
            <rFont val="Tahoma"/>
            <family val="2"/>
          </rPr>
          <t xml:space="preserve"> IL-TRM Adjustable (if column (c)=0).
</t>
        </r>
      </text>
    </comment>
    <comment ref="A20" authorId="0" shapeId="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(t) – (x), (ad), (aj), (ap), (av) – (az), and (ba).
Note: The values contained in the row, Portfolio Total (Therms), of the Measure-Level Adjustments Tab for columns (t), (u), (v), (w), and (x) – Plan Energy Savings Goals, and columns (aw), (ax), (ay), (az), and (ba) – Final Adjusted Net Energy Savings Goals, should be equal to the values contained in the row, Portfolio Total (Therms), in the Program-Level Adjustments Tab for columns (b), (f), (j), (n), and (r) – Plan Energy Savings Goal, and columns (c), (g), (k), (o), and (s) – Adjusted Energy Savings Goal, respectively. </t>
        </r>
      </text>
    </comment>
    <comment ref="T20" authorId="0" shapeId="0">
      <text>
        <r>
          <rPr>
            <b/>
            <sz val="9"/>
            <color indexed="81"/>
            <rFont val="Tahoma"/>
            <family val="2"/>
          </rPr>
          <t>Portfolio Total (Therms) 2018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2018 Plan Energy Savings Goal should be equal to the value contained in the row, Portfolio Total (Therms), of the Measure-Level Adjustments Tab for column (t) – 2018 Plan Goal.
</t>
        </r>
      </text>
    </comment>
    <comment ref="U20" authorId="0" shapeId="0">
      <text>
        <r>
          <rPr>
            <b/>
            <sz val="9"/>
            <color indexed="81"/>
            <rFont val="Tahoma"/>
            <family val="2"/>
          </rPr>
          <t>Portfolio Total (Therms) 2019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2019 Plan Energy Savings Goal should be equal to the value contained in the row, Portfolio Total (Therms), of the Measure-Level Adjustments Tab for column (u) – 2019 Plan Goal.
</t>
        </r>
      </text>
    </comment>
    <comment ref="V20" authorId="0" shapeId="0">
      <text>
        <r>
          <rPr>
            <b/>
            <sz val="9"/>
            <color indexed="81"/>
            <rFont val="Tahoma"/>
            <family val="2"/>
          </rPr>
          <t>Portfolio Total (Therms) 2020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2020 Plan Energy Savings Goal should be equal to the value contained in the row, Portfolio Total (Therms), of the Measure-Level Adjustments Tab for column (v) – 2020 Plan Goal. </t>
        </r>
      </text>
    </comment>
    <comment ref="W20" authorId="0" shapeId="0">
      <text>
        <r>
          <rPr>
            <b/>
            <sz val="9"/>
            <color indexed="81"/>
            <rFont val="Tahoma"/>
            <family val="2"/>
          </rPr>
          <t>Portfolio Total (Therms) 2021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(n) – 2021 Plan Energy Savings Goal should be equal to the value contained in the row, Portfolio Total (Therms), of the Measure-Level Adjustments Tab for column (w) – 2021 Plan Goal. </t>
        </r>
      </text>
    </comment>
    <comment ref="X20" authorId="0" shapeId="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W20" authorId="0" shapeId="0">
      <text>
        <r>
          <rPr>
            <b/>
            <sz val="9"/>
            <color indexed="81"/>
            <rFont val="Tahoma"/>
            <family val="2"/>
          </rPr>
          <t xml:space="preserve">Portfolio Total (Therms) 2018 Final Savings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2018 Final Savings Goal should be equal to the value contained in the row, Portfolio Total (Therms), in the Program-Level Adjustments Tab for column (c) – 2018 Adjusted Energy Savings Goal.
</t>
        </r>
      </text>
    </comment>
    <comment ref="AX20" authorId="0" shapeId="0">
      <text>
        <r>
          <rPr>
            <b/>
            <sz val="9"/>
            <color indexed="81"/>
            <rFont val="Tahoma"/>
            <family val="2"/>
          </rPr>
          <t>Portfolio Total (Therms) 2019 Final Savings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AY20" authorId="0" shapeId="0">
      <text>
        <r>
          <rPr>
            <b/>
            <sz val="9"/>
            <color indexed="81"/>
            <rFont val="Tahoma"/>
            <family val="2"/>
          </rPr>
          <t>Portfolio Total (Therms) 2020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AZ20" authorId="0" shapeId="0">
      <text>
        <r>
          <rPr>
            <b/>
            <sz val="9"/>
            <color indexed="81"/>
            <rFont val="Tahoma"/>
            <family val="2"/>
          </rPr>
          <t>Portfolio Total (Therms) 2021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(az) should be equal to the value contained in the row, Portfolio Total (Therms), in the Program-Level Adjustments Tab for column (o).
</t>
        </r>
      </text>
    </comment>
    <comment ref="BA20" authorId="0" shapeId="0">
      <text>
        <r>
          <rPr>
            <b/>
            <sz val="9"/>
            <color indexed="81"/>
            <rFont val="Tahoma"/>
            <family val="2"/>
          </rPr>
          <t>Portfolio Total (Therms) Plan Period Final Savings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sharedStrings.xml><?xml version="1.0" encoding="utf-8"?>
<sst xmlns="http://schemas.openxmlformats.org/spreadsheetml/2006/main" count="219" uniqueCount="163">
  <si>
    <t>Program</t>
  </si>
  <si>
    <t>Measure</t>
  </si>
  <si>
    <t>Unit of Participation</t>
  </si>
  <si>
    <t>Gross Unit Savings Adjustment Explanation</t>
  </si>
  <si>
    <t>(a)</t>
  </si>
  <si>
    <t>(b)</t>
  </si>
  <si>
    <t>(c)</t>
  </si>
  <si>
    <t>(d)</t>
  </si>
  <si>
    <t>(e)</t>
  </si>
  <si>
    <t>(f)</t>
  </si>
  <si>
    <t>(g)</t>
  </si>
  <si>
    <t>(h)</t>
  </si>
  <si>
    <t>(i)</t>
  </si>
  <si>
    <t>Approved Energy Efficiency Plan Key Assumptions</t>
  </si>
  <si>
    <t>(j)</t>
  </si>
  <si>
    <t>(k)</t>
  </si>
  <si>
    <t>(l)</t>
  </si>
  <si>
    <t>(m)</t>
  </si>
  <si>
    <t>(n)</t>
  </si>
  <si>
    <t>(o)</t>
  </si>
  <si>
    <t>Approved Energy Efficiency Plan Key Assumptions - Plan Participation</t>
  </si>
  <si>
    <t>Final Adjusted Net Energy Savings Goals</t>
  </si>
  <si>
    <t>(an)</t>
  </si>
  <si>
    <t>IL-TRM Section / Custom</t>
  </si>
  <si>
    <t>(p)</t>
  </si>
  <si>
    <t>(ae)</t>
  </si>
  <si>
    <t>(q)</t>
  </si>
  <si>
    <t>(af)</t>
  </si>
  <si>
    <t>(ak)</t>
  </si>
  <si>
    <t>Reference Document Explaining Gross Unit Savings Calculation Details</t>
  </si>
  <si>
    <t>(y)</t>
  </si>
  <si>
    <t>(ag)</t>
  </si>
  <si>
    <t>(ah)</t>
  </si>
  <si>
    <t>(al)</t>
  </si>
  <si>
    <t>(am)</t>
  </si>
  <si>
    <t>(aq)</t>
  </si>
  <si>
    <t>(ar)</t>
  </si>
  <si>
    <t>(as)</t>
  </si>
  <si>
    <t>(at)</t>
  </si>
  <si>
    <t>(bb)</t>
  </si>
  <si>
    <t>Approved Energy Efficiency Plan Key Assumptions - Measure-Level Algorithm Inputs</t>
  </si>
  <si>
    <t>Portfolio Total (Therms)</t>
  </si>
  <si>
    <t>Key IL-TRM Input Assumptions</t>
  </si>
  <si>
    <t>Program Administrator:</t>
  </si>
  <si>
    <t>Key Custom Input Assumptions (if none, specify NA)</t>
  </si>
  <si>
    <t>(d)=(c-b)</t>
  </si>
  <si>
    <t>(h)=(g-f)</t>
  </si>
  <si>
    <t>(l)=(k-j)</t>
  </si>
  <si>
    <t>(p)=(o-n)</t>
  </si>
  <si>
    <t>5.3.16</t>
  </si>
  <si>
    <t>NA</t>
  </si>
  <si>
    <t>Product Rebates-Advance Smart Thermostats-Residential_2017-05-01.xlsx</t>
  </si>
  <si>
    <t>Plan Number of Units (Fixed Parameters for Calculating Adjustable Savings Goals)</t>
  </si>
  <si>
    <t>Brief Explanation of Significant Adjustments</t>
  </si>
  <si>
    <t xml:space="preserve">IL-TRM Adjustable?
(1 if yes; 0 if no) </t>
  </si>
  <si>
    <t>Advance Smart Thermostats</t>
  </si>
  <si>
    <t>Each</t>
  </si>
  <si>
    <t>Derived from the IL-TRM that, if changed in the IL-TRM in the future, would therefore necessitate a savings goal adjustment, unless consensus is reached at SAG that the extenuating circumstance warrants no adjustment.</t>
  </si>
  <si>
    <t>Program A - Product Rebates (Gas)</t>
  </si>
  <si>
    <t>Product Rebates-Advance Smart Thermostats-Residential_2016-05-12.xlsx; Accessible: http://ilsagfiles.org/SAG_files/Meeting_Materials/2016/May_16-17_2016_Meeting/ComEd_DSMore_Batch_Tool_VBA_Plan_4_Measures_v2.xlsb</t>
  </si>
  <si>
    <r>
      <t xml:space="preserve">EEPS Adjustable Savings Goal Template - </t>
    </r>
    <r>
      <rPr>
        <i/>
        <sz val="14"/>
        <color theme="1"/>
        <rFont val="Arial"/>
        <family val="2"/>
      </rPr>
      <t>Program-Level Adjustments Tab</t>
    </r>
  </si>
  <si>
    <r>
      <t xml:space="preserve">EEPS Adjustable Savings Goal Template - </t>
    </r>
    <r>
      <rPr>
        <i/>
        <sz val="14"/>
        <color theme="1"/>
        <rFont val="Arial"/>
        <family val="2"/>
      </rPr>
      <t>Measure-Level Adjustments Tab</t>
    </r>
  </si>
  <si>
    <t>(r)=(b+f+j+n)</t>
  </si>
  <si>
    <t>(s)=(c+g+k+o)</t>
  </si>
  <si>
    <t>(t)=(s-r)</t>
  </si>
  <si>
    <t>Plan Energy Savings Goal (Therms)</t>
  </si>
  <si>
    <t>Adjusted Energy Savings Goal (Therms)</t>
  </si>
  <si>
    <t>Energy Savings Adjustment to Plan Goal (Therms)</t>
  </si>
  <si>
    <t>IL-TRM Measure Code from IL-TRMv6.0</t>
  </si>
  <si>
    <t>RS-HVC-ADTH-V02-180101</t>
  </si>
  <si>
    <t>Plan Gross Unit Savings (Therms)</t>
  </si>
  <si>
    <t>Plan Energy Savings Goals (Therms)</t>
  </si>
  <si>
    <t>(r)</t>
  </si>
  <si>
    <t>(s)</t>
  </si>
  <si>
    <t>(t)=(f x l x p)</t>
  </si>
  <si>
    <t>(u)=(g x m x q)</t>
  </si>
  <si>
    <t>(v)=(h x n x r)</t>
  </si>
  <si>
    <t>(w)=(i x o x s)</t>
  </si>
  <si>
    <t>(x)=(t+u+v+w)</t>
  </si>
  <si>
    <t>(z)</t>
  </si>
  <si>
    <t>(aa)</t>
  </si>
  <si>
    <t>(ab)</t>
  </si>
  <si>
    <t>(ac)=(f x aa x p)</t>
  </si>
  <si>
    <t>(bc)</t>
  </si>
  <si>
    <t>(ad)=(ac-t)</t>
  </si>
  <si>
    <t>(ba)=(aw+ax+ay+az)</t>
  </si>
  <si>
    <t>(ai)=(g x ag x q)</t>
  </si>
  <si>
    <t>(aj)=(ai-u)</t>
  </si>
  <si>
    <t>(ao)=(h x am x r)</t>
  </si>
  <si>
    <t>(ap)=(ao-v)</t>
  </si>
  <si>
    <t>(au)=(i x as x s)</t>
  </si>
  <si>
    <t>(av)=(au-w)</t>
  </si>
  <si>
    <t>No errata change to IL-TRM inputs to impact therm savings.</t>
  </si>
  <si>
    <t>RS-HVC-ADTH-V03-190101</t>
  </si>
  <si>
    <t>RS-HVC-ADTH-V04-200101</t>
  </si>
  <si>
    <t>(aw)=(ac) [if (c)=1]; (aw)=(t) [if (c)=0]</t>
  </si>
  <si>
    <t>(ax)=(ai) [if (c)=1]; (ax)=(u) [if (c)=0]</t>
  </si>
  <si>
    <t>(ay)=(ao) [if (c)=1]; (ay)=(v) [if (c)=0]</t>
  </si>
  <si>
    <t>(az)=(au) [if (c)=1]; (az)=(w) [if (c)=0]</t>
  </si>
  <si>
    <t>January 1, 2018 - December 31, 2018, Plan Year 2018</t>
  </si>
  <si>
    <t>January 1, 2019 - December 31, 2019, Plan Year 2019</t>
  </si>
  <si>
    <t>January 1, 2020 - December 31, 2020, Plan Year 2020</t>
  </si>
  <si>
    <t>January 1, 2021 - December 31, 2021, Plan Year 2021</t>
  </si>
  <si>
    <t>Plan Period</t>
  </si>
  <si>
    <t>2018 Gross Unit Savings, Effective January 1, 2018 - December 31, 2018</t>
  </si>
  <si>
    <t>2018 Plan Number of Units (Fixed)</t>
  </si>
  <si>
    <t>2018 Plan Gross Unit Savings</t>
  </si>
  <si>
    <t>2018 Plan Goal</t>
  </si>
  <si>
    <t>IL-TRM Measure Code from IL-TRMv6.0 or errata applicable to 2018</t>
  </si>
  <si>
    <t>2018 Gross Unit Savings (Therms)</t>
  </si>
  <si>
    <t>2018 Adjusted Goal</t>
  </si>
  <si>
    <t>2018 IL-TRM Adjustment</t>
  </si>
  <si>
    <t>2018 Final Savings Goal (Therms)</t>
  </si>
  <si>
    <t>2019 Gross Unit Savings, Effective January 1, 2019 - December 31, 2019</t>
  </si>
  <si>
    <t>2019 Plan Number of Units (Fixed)</t>
  </si>
  <si>
    <t>2019 Plan Gross Unit Savings</t>
  </si>
  <si>
    <t>2019 Plan Goal</t>
  </si>
  <si>
    <t>2019 Gross Unit Savings (Therms)</t>
  </si>
  <si>
    <t>2019 Adjusted Goal</t>
  </si>
  <si>
    <t>2019 IL-TRM Adjustment</t>
  </si>
  <si>
    <t>2019 Final Savings Goal (Therms)</t>
  </si>
  <si>
    <t>2020 Gross Unit Savings, Effective January 1, 2020 - December 31, 2020</t>
  </si>
  <si>
    <t>2020 Plan Number of Units (Fixed)</t>
  </si>
  <si>
    <t>2020 Plan Gross Unit Savings</t>
  </si>
  <si>
    <t>2020 Plan Goal</t>
  </si>
  <si>
    <t>2020 Gross Unit Savings (Therms)</t>
  </si>
  <si>
    <t>2020 Adjusted Goal</t>
  </si>
  <si>
    <t>2020 IL-TRM Adjustment</t>
  </si>
  <si>
    <t>2020 Final Savings Goal (Therms)</t>
  </si>
  <si>
    <t>2021 Gross Unit Savings, Effective January 1, 2021 - December 31, 2021</t>
  </si>
  <si>
    <t>2021 Plan Number of Units (Fixed)</t>
  </si>
  <si>
    <t>2021 Plan Gross Unit Savings</t>
  </si>
  <si>
    <t>2021 Plan Goal</t>
  </si>
  <si>
    <t>2021 Gross Unit Savings (Therms)</t>
  </si>
  <si>
    <t>2021 Adjusted Goal</t>
  </si>
  <si>
    <t>2021 IL-TRM Adjustment</t>
  </si>
  <si>
    <t>2021 Final Savings Goal (Therms)</t>
  </si>
  <si>
    <t>Plan Period Final Savings Goal (Therms)</t>
  </si>
  <si>
    <t>Plan Year 2021 Savings Goal Adjustment</t>
  </si>
  <si>
    <t>IL-TRM Measure Code from the 2021 IL-TRM or errata applicable to 2021</t>
  </si>
  <si>
    <t>Plan Year 2020 Savings Goal Adjustment</t>
  </si>
  <si>
    <t>IL-TRM Measure Code from the 2020 IL-TRM or errata applicable to 2020</t>
  </si>
  <si>
    <t>IL-TRM Measure Code from the 2019 IL-TRM or errata applicable to 2019</t>
  </si>
  <si>
    <t>Plan Year 2019 Savings Goal Adjustment</t>
  </si>
  <si>
    <t>Plan Year 2018 Savings Goal Adjustment</t>
  </si>
  <si>
    <t>Total Plan Period Goal</t>
  </si>
  <si>
    <t>January 1, 2018 - December 31, 2021 Plan Period</t>
  </si>
  <si>
    <t>Large increase in Therm savings for Advanced Thermostats adopted in the 2020 IL-TRM based upon 2019 IL evaluation results.</t>
  </si>
  <si>
    <r>
      <t xml:space="preserve">Not derived from values in the IL-TRM, and therefore will not necessitate a change in savings goals if the IL-TRM is updated. Note: The Key Custom Input Assumptions specified in column (bb) should remain </t>
    </r>
    <r>
      <rPr>
        <i/>
        <u/>
        <sz val="8"/>
        <color theme="1"/>
        <rFont val="Arial"/>
        <family val="2"/>
      </rPr>
      <t>fixed</t>
    </r>
    <r>
      <rPr>
        <i/>
        <sz val="8"/>
        <color theme="1"/>
        <rFont val="Arial"/>
        <family val="2"/>
      </rPr>
      <t xml:space="preserve"> over the Plan period when calculating the Gross Unit Savings for the Measure for the applicable Program Years set forth in columns (aa), (ag), (am), and (as), unless consensus is reached at SAG that the extenuating circumstance warrants an adjustment.</t>
    </r>
  </si>
  <si>
    <t>Product Rebates-Advance Smart Thermostats-Residential_2019-11-20.xlsx</t>
  </si>
  <si>
    <t>The 2019 IL-TRM adopted changes to the measure did not change the IL-TRM inputs to impact therm savings.</t>
  </si>
  <si>
    <t>The 2020 IL-TRM adopted a number of changes to the deemed IL-TRM inputs that result in increased therm savings based upon actual IL evaluation results from 2019.</t>
  </si>
  <si>
    <t>Plan Net-to-Gross Values (Fixed Parameters for Calculating Adjustable Savings Goals)</t>
  </si>
  <si>
    <t>2018 Plan NTG (Fixed)</t>
  </si>
  <si>
    <t>2019 Plan NTG (Fixed)</t>
  </si>
  <si>
    <t>2020 Plan NTG (Fixed)</t>
  </si>
  <si>
    <t>2021 Plan NTG (Fixed)</t>
  </si>
  <si>
    <t>Updated 04/10/17</t>
  </si>
  <si>
    <t>Program B - Custom</t>
  </si>
  <si>
    <t>Custom</t>
  </si>
  <si>
    <t>Project</t>
  </si>
  <si>
    <t>Utility_Plan_Work_Papers_2017-06-01_v1.xls, Custom tab, 2017-06-01</t>
  </si>
  <si>
    <t>See 'Unit Savings Calculation'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</si>
</sst>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i/>
      <sz val="12"/>
      <color theme="1"/>
      <name val="Arial"/>
      <family val="2"/>
    </font>
    <font>
      <b/>
      <sz val="18"/>
      <color theme="1"/>
      <name val="Arial"/>
      <family val="2"/>
    </font>
    <font>
      <b/>
      <sz val="12"/>
      <color theme="1"/>
      <name val="Arial"/>
      <family val="2"/>
    </font>
    <font>
      <b/>
      <sz val="14"/>
      <color theme="1"/>
      <name val="Arial"/>
      <family val="2"/>
    </font>
    <font>
      <b/>
      <sz val="16"/>
      <color theme="1"/>
      <name val="Arial"/>
      <family val="2"/>
    </font>
    <font>
      <b/>
      <i/>
      <sz val="12"/>
      <color theme="1"/>
      <name val="Arial"/>
      <family val="2"/>
    </font>
    <font>
      <b/>
      <sz val="11"/>
      <color theme="1"/>
      <name val="Calibri"/>
      <family val="2"/>
      <scheme val="minor"/>
    </font>
    <font>
      <sz val="11"/>
      <color theme="1"/>
      <name val="Arial"/>
      <family val="2"/>
    </font>
    <font>
      <sz val="13"/>
      <color theme="1"/>
      <name val="Arial"/>
      <family val="2"/>
    </font>
    <font>
      <b/>
      <sz val="13"/>
      <color theme="1"/>
      <name val="Arial"/>
      <family val="2"/>
    </font>
    <font>
      <i/>
      <sz val="8"/>
      <color theme="1"/>
      <name val="Arial"/>
      <family val="2"/>
    </font>
    <font>
      <b/>
      <sz val="9"/>
      <color indexed="81"/>
      <name val="Tahoma"/>
      <family val="2"/>
    </font>
    <font>
      <sz val="9"/>
      <color indexed="81"/>
      <name val="Tahoma"/>
      <family val="2"/>
    </font>
    <font>
      <u/>
      <sz val="9"/>
      <color indexed="81"/>
      <name val="Tahoma"/>
      <family val="2"/>
    </font>
    <font>
      <sz val="10"/>
      <color theme="1"/>
      <name val="Arial"/>
      <family val="2"/>
    </font>
    <font>
      <sz val="8"/>
      <color theme="1"/>
      <name val="Arial"/>
      <family val="2"/>
    </font>
    <font>
      <sz val="8"/>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b/>
      <i/>
      <sz val="12"/>
      <name val="Arial"/>
      <family val="2"/>
    </font>
    <font>
      <i/>
      <u/>
      <sz val="8"/>
      <color theme="1"/>
      <name val="Arial"/>
      <family val="2"/>
    </font>
    <font>
      <b/>
      <sz val="20"/>
      <color theme="1"/>
      <name val="Arial"/>
      <family val="2"/>
    </font>
    <font>
      <b/>
      <u/>
      <sz val="9"/>
      <color indexed="81"/>
      <name val="Tahoma"/>
      <family val="2"/>
    </font>
    <font>
      <i/>
      <sz val="14"/>
      <color theme="1"/>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lightDown">
        <fgColor auto="1"/>
        <bgColor auto="1"/>
      </patternFill>
    </fill>
    <fill>
      <patternFill patternType="lightDown">
        <bgColor auto="1"/>
      </patternFill>
    </fill>
    <fill>
      <patternFill patternType="solid">
        <fgColor rgb="FFCFFEF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s>
  <cellStyleXfs count="1">
    <xf numFmtId="0" fontId="0" fillId="0" borderId="0"/>
  </cellStyleXfs>
  <cellXfs count="233">
    <xf numFmtId="0" fontId="0" fillId="0" borderId="0" xfId="0"/>
    <xf numFmtId="0" fontId="0" fillId="0" borderId="1" xfId="0" applyBorder="1"/>
    <xf numFmtId="0" fontId="11" fillId="0" borderId="0" xfId="0" applyFont="1" applyAlignment="1">
      <alignment wrapText="1"/>
    </xf>
    <xf numFmtId="0" fontId="11" fillId="0" borderId="1" xfId="0" applyFont="1" applyBorder="1" applyAlignment="1">
      <alignment wrapText="1"/>
    </xf>
    <xf numFmtId="0" fontId="0" fillId="0" borderId="2" xfId="0" applyBorder="1"/>
    <xf numFmtId="0" fontId="19" fillId="0" borderId="0" xfId="0" applyFont="1"/>
    <xf numFmtId="0" fontId="17" fillId="0" borderId="3"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2" fillId="0" borderId="0" xfId="0" applyFont="1" applyAlignment="1">
      <alignment horizontal="center" vertical="center" wrapText="1"/>
    </xf>
    <xf numFmtId="0" fontId="20" fillId="0" borderId="0" xfId="0" applyFont="1" applyAlignment="1">
      <alignment wrapText="1"/>
    </xf>
    <xf numFmtId="0" fontId="14" fillId="2"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1"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1" fillId="0" borderId="8" xfId="0" applyFont="1" applyBorder="1" applyAlignment="1">
      <alignment wrapText="1"/>
    </xf>
    <xf numFmtId="0" fontId="9" fillId="0" borderId="0" xfId="0" applyFont="1" applyAlignment="1">
      <alignment wrapText="1"/>
    </xf>
    <xf numFmtId="0" fontId="9" fillId="0" borderId="0" xfId="0" applyFont="1"/>
    <xf numFmtId="0" fontId="0" fillId="0" borderId="0" xfId="0" applyFill="1"/>
    <xf numFmtId="0" fontId="11" fillId="0" borderId="1" xfId="0" applyFont="1" applyBorder="1" applyAlignment="1">
      <alignment horizontal="center" wrapText="1"/>
    </xf>
    <xf numFmtId="0" fontId="8" fillId="0" borderId="1" xfId="0" applyFon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7" fillId="0" borderId="1" xfId="0" applyFont="1" applyBorder="1" applyAlignment="1">
      <alignment wrapText="1"/>
    </xf>
    <xf numFmtId="3" fontId="11" fillId="0" borderId="1" xfId="0" applyNumberFormat="1" applyFont="1" applyBorder="1" applyAlignment="1">
      <alignment wrapText="1"/>
    </xf>
    <xf numFmtId="3" fontId="0" fillId="0" borderId="1" xfId="0" applyNumberFormat="1" applyBorder="1"/>
    <xf numFmtId="3" fontId="0" fillId="0" borderId="2" xfId="0" applyNumberFormat="1" applyBorder="1"/>
    <xf numFmtId="3" fontId="7" fillId="0" borderId="11" xfId="0" applyNumberFormat="1" applyFont="1" applyBorder="1"/>
    <xf numFmtId="0" fontId="26" fillId="0" borderId="1" xfId="0" applyFont="1" applyBorder="1" applyAlignment="1">
      <alignment wrapText="1"/>
    </xf>
    <xf numFmtId="0" fontId="12" fillId="10" borderId="0" xfId="0" applyFont="1" applyFill="1"/>
    <xf numFmtId="0" fontId="9" fillId="10" borderId="0" xfId="0" applyFont="1" applyFill="1" applyAlignment="1"/>
    <xf numFmtId="0" fontId="31" fillId="0" borderId="1" xfId="0" applyFont="1" applyBorder="1" applyAlignment="1">
      <alignment horizontal="center" wrapText="1"/>
    </xf>
    <xf numFmtId="3" fontId="31" fillId="0" borderId="1" xfId="0" applyNumberFormat="1" applyFont="1" applyBorder="1" applyAlignment="1">
      <alignment horizontal="center" wrapText="1"/>
    </xf>
    <xf numFmtId="3" fontId="31" fillId="0" borderId="3" xfId="0" applyNumberFormat="1" applyFont="1" applyBorder="1" applyAlignment="1">
      <alignment horizontal="center" wrapText="1"/>
    </xf>
    <xf numFmtId="3" fontId="30" fillId="0" borderId="1" xfId="0" applyNumberFormat="1" applyFont="1" applyBorder="1" applyAlignment="1">
      <alignment horizontal="center"/>
    </xf>
    <xf numFmtId="3" fontId="30" fillId="0" borderId="2" xfId="0" applyNumberFormat="1" applyFont="1" applyBorder="1" applyAlignment="1">
      <alignment horizontal="center"/>
    </xf>
    <xf numFmtId="3" fontId="11" fillId="0" borderId="1" xfId="0" applyNumberFormat="1" applyFont="1" applyBorder="1" applyAlignment="1">
      <alignment horizontal="center" wrapText="1"/>
    </xf>
    <xf numFmtId="3" fontId="0" fillId="0" borderId="1" xfId="0" applyNumberFormat="1" applyBorder="1" applyAlignment="1">
      <alignment horizontal="center"/>
    </xf>
    <xf numFmtId="3" fontId="0" fillId="0" borderId="2" xfId="0" applyNumberFormat="1" applyBorder="1" applyAlignment="1">
      <alignment horizontal="center"/>
    </xf>
    <xf numFmtId="0" fontId="6" fillId="3" borderId="1" xfId="0" applyFont="1" applyFill="1" applyBorder="1" applyAlignment="1">
      <alignment horizontal="center" vertical="center" wrapText="1"/>
    </xf>
    <xf numFmtId="9" fontId="11" fillId="0" borderId="1" xfId="0" applyNumberFormat="1" applyFont="1" applyBorder="1" applyAlignment="1">
      <alignment horizontal="center" wrapText="1"/>
    </xf>
    <xf numFmtId="0" fontId="17" fillId="0" borderId="1"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0" borderId="0" xfId="0" applyFont="1" applyAlignment="1">
      <alignment horizontal="center" vertical="center" wrapText="1"/>
    </xf>
    <xf numFmtId="3" fontId="0" fillId="0" borderId="0" xfId="0" applyNumberFormat="1"/>
    <xf numFmtId="0" fontId="15" fillId="0" borderId="11" xfId="0" applyFont="1" applyBorder="1"/>
    <xf numFmtId="164" fontId="11" fillId="0" borderId="1" xfId="0" applyNumberFormat="1" applyFont="1" applyBorder="1" applyAlignment="1">
      <alignment wrapText="1"/>
    </xf>
    <xf numFmtId="164" fontId="0" fillId="0" borderId="1" xfId="0" applyNumberFormat="1" applyBorder="1"/>
    <xf numFmtId="164" fontId="0" fillId="0" borderId="2" xfId="0" applyNumberFormat="1" applyBorder="1"/>
    <xf numFmtId="165" fontId="11" fillId="0" borderId="1" xfId="0" applyNumberFormat="1" applyFont="1" applyBorder="1" applyAlignment="1">
      <alignment wrapText="1"/>
    </xf>
    <xf numFmtId="165" fontId="0" fillId="0" borderId="1" xfId="0" applyNumberFormat="1" applyBorder="1"/>
    <xf numFmtId="165" fontId="0" fillId="0" borderId="2" xfId="0" applyNumberFormat="1" applyBorder="1"/>
    <xf numFmtId="0" fontId="30" fillId="0" borderId="11" xfId="0" applyFont="1" applyBorder="1"/>
    <xf numFmtId="0" fontId="27" fillId="0" borderId="1" xfId="0" applyFont="1" applyBorder="1" applyAlignment="1">
      <alignment wrapText="1"/>
    </xf>
    <xf numFmtId="0" fontId="28" fillId="0" borderId="1" xfId="0" applyFont="1" applyBorder="1" applyAlignment="1">
      <alignment wrapText="1"/>
    </xf>
    <xf numFmtId="0" fontId="28" fillId="0" borderId="2" xfId="0" applyFont="1" applyBorder="1" applyAlignment="1">
      <alignment wrapText="1"/>
    </xf>
    <xf numFmtId="0" fontId="22" fillId="3" borderId="1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11" fillId="0" borderId="3" xfId="0" applyFont="1" applyBorder="1" applyAlignment="1">
      <alignment wrapText="1"/>
    </xf>
    <xf numFmtId="0" fontId="0" fillId="0" borderId="3" xfId="0" applyBorder="1"/>
    <xf numFmtId="0" fontId="0" fillId="0" borderId="8" xfId="0" applyBorder="1"/>
    <xf numFmtId="0" fontId="11" fillId="0" borderId="16" xfId="0" applyFont="1" applyFill="1" applyBorder="1" applyAlignment="1">
      <alignment vertical="center" wrapText="1"/>
    </xf>
    <xf numFmtId="0" fontId="11" fillId="0" borderId="16"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1" fillId="0" borderId="16" xfId="0" applyFont="1" applyFill="1" applyBorder="1" applyAlignment="1">
      <alignment wrapText="1"/>
    </xf>
    <xf numFmtId="0" fontId="0" fillId="0" borderId="16" xfId="0" applyFill="1" applyBorder="1"/>
    <xf numFmtId="0" fontId="15"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7" fillId="4" borderId="1" xfId="0"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7" fillId="5" borderId="1" xfId="0"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32" fillId="11" borderId="3"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7" fillId="6" borderId="1" xfId="0" applyFont="1" applyFill="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3" fontId="16" fillId="6" borderId="11" xfId="0" applyNumberFormat="1" applyFont="1" applyFill="1" applyBorder="1" applyAlignment="1">
      <alignment horizontal="center"/>
    </xf>
    <xf numFmtId="3" fontId="16" fillId="5" borderId="11" xfId="0" applyNumberFormat="1" applyFont="1" applyFill="1" applyBorder="1" applyAlignment="1">
      <alignment horizontal="center"/>
    </xf>
    <xf numFmtId="3" fontId="16" fillId="4" borderId="11" xfId="0" applyNumberFormat="1" applyFont="1" applyFill="1" applyBorder="1" applyAlignment="1">
      <alignment horizontal="center"/>
    </xf>
    <xf numFmtId="0" fontId="14" fillId="11"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3" fontId="31" fillId="2" borderId="11" xfId="0" applyNumberFormat="1" applyFont="1" applyFill="1" applyBorder="1" applyAlignment="1">
      <alignment horizontal="center"/>
    </xf>
    <xf numFmtId="3" fontId="16" fillId="2" borderId="11" xfId="0" applyNumberFormat="1" applyFont="1" applyFill="1" applyBorder="1" applyAlignment="1">
      <alignment horizontal="center"/>
    </xf>
    <xf numFmtId="0" fontId="10"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3" fontId="13" fillId="11" borderId="11" xfId="0" applyNumberFormat="1" applyFont="1" applyFill="1" applyBorder="1" applyAlignment="1">
      <alignment horizontal="center"/>
    </xf>
    <xf numFmtId="0" fontId="31" fillId="0" borderId="0" xfId="0" applyFont="1"/>
    <xf numFmtId="0" fontId="4" fillId="10" borderId="0" xfId="0" applyFont="1" applyFill="1" applyAlignment="1"/>
    <xf numFmtId="0" fontId="14"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7" fillId="8" borderId="17" xfId="0" applyFont="1" applyFill="1" applyBorder="1" applyAlignment="1">
      <alignment horizontal="center"/>
    </xf>
    <xf numFmtId="0" fontId="7" fillId="8" borderId="18" xfId="0" applyFont="1" applyFill="1" applyBorder="1"/>
    <xf numFmtId="0" fontId="7" fillId="8" borderId="19" xfId="0" applyFont="1" applyFill="1" applyBorder="1"/>
    <xf numFmtId="0" fontId="7" fillId="9" borderId="17" xfId="0" applyFont="1" applyFill="1" applyBorder="1"/>
    <xf numFmtId="0" fontId="7" fillId="9" borderId="18" xfId="0" applyFont="1" applyFill="1" applyBorder="1"/>
    <xf numFmtId="0" fontId="7" fillId="9" borderId="19" xfId="0" applyFont="1" applyFill="1" applyBorder="1"/>
    <xf numFmtId="0" fontId="7" fillId="9" borderId="20" xfId="0" applyFont="1" applyFill="1" applyBorder="1"/>
    <xf numFmtId="0" fontId="3" fillId="2" borderId="1" xfId="0" applyFont="1" applyFill="1" applyBorder="1" applyAlignment="1">
      <alignment horizontal="center" vertical="center" wrapText="1"/>
    </xf>
    <xf numFmtId="0" fontId="3" fillId="0" borderId="1" xfId="0" applyFont="1" applyBorder="1" applyAlignment="1">
      <alignment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7" fillId="12" borderId="1" xfId="0" applyFont="1" applyFill="1" applyBorder="1" applyAlignment="1" applyProtection="1">
      <alignment horizontal="center" vertical="center" wrapText="1"/>
    </xf>
    <xf numFmtId="0" fontId="32" fillId="12" borderId="1" xfId="0" applyFont="1" applyFill="1" applyBorder="1" applyAlignment="1" applyProtection="1">
      <alignment horizontal="center" vertical="center" wrapText="1"/>
    </xf>
    <xf numFmtId="0" fontId="15" fillId="12" borderId="1" xfId="0" applyFont="1" applyFill="1" applyBorder="1" applyAlignment="1">
      <alignment horizontal="center" vertical="center" wrapText="1"/>
    </xf>
    <xf numFmtId="3" fontId="16" fillId="12" borderId="11" xfId="0" applyNumberFormat="1" applyFont="1" applyFill="1" applyBorder="1" applyAlignment="1">
      <alignment horizontal="center"/>
    </xf>
    <xf numFmtId="0" fontId="2" fillId="1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5" fillId="0" borderId="1" xfId="0" applyFont="1" applyBorder="1" applyAlignment="1">
      <alignment vertical="center" wrapText="1"/>
    </xf>
    <xf numFmtId="3" fontId="14" fillId="0" borderId="1" xfId="0" applyNumberFormat="1" applyFont="1" applyBorder="1" applyAlignment="1">
      <alignment horizontal="center" vertical="center" wrapText="1"/>
    </xf>
    <xf numFmtId="3" fontId="14" fillId="0" borderId="1" xfId="0" applyNumberFormat="1" applyFont="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vertical="center" wrapText="1"/>
    </xf>
    <xf numFmtId="3" fontId="15" fillId="0" borderId="5"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5" fillId="0" borderId="1" xfId="0" applyNumberFormat="1" applyFont="1" applyBorder="1" applyAlignment="1">
      <alignment vertical="center" wrapText="1"/>
    </xf>
    <xf numFmtId="0" fontId="15" fillId="0" borderId="11" xfId="0" applyFont="1" applyBorder="1" applyAlignment="1">
      <alignment vertical="center"/>
    </xf>
    <xf numFmtId="3" fontId="15" fillId="2" borderId="11" xfId="0" applyNumberFormat="1" applyFont="1" applyFill="1" applyBorder="1" applyAlignment="1">
      <alignment horizontal="center" vertical="center"/>
    </xf>
    <xf numFmtId="3" fontId="15" fillId="4" borderId="11" xfId="0" applyNumberFormat="1" applyFont="1" applyFill="1" applyBorder="1" applyAlignment="1">
      <alignment horizontal="center" vertical="center"/>
    </xf>
    <xf numFmtId="3" fontId="15" fillId="0" borderId="11" xfId="0" applyNumberFormat="1" applyFont="1" applyBorder="1" applyAlignment="1">
      <alignment vertical="center"/>
    </xf>
    <xf numFmtId="3" fontId="15" fillId="9" borderId="11" xfId="0" applyNumberFormat="1" applyFont="1" applyFill="1" applyBorder="1" applyAlignment="1">
      <alignment vertical="center"/>
    </xf>
    <xf numFmtId="3" fontId="15" fillId="5" borderId="11" xfId="0" applyNumberFormat="1" applyFont="1" applyFill="1" applyBorder="1" applyAlignment="1">
      <alignment horizontal="center" vertical="center"/>
    </xf>
    <xf numFmtId="3" fontId="15" fillId="6" borderId="11" xfId="0" applyNumberFormat="1" applyFont="1" applyFill="1" applyBorder="1" applyAlignment="1">
      <alignment horizontal="center" vertical="center"/>
    </xf>
    <xf numFmtId="3" fontId="15" fillId="12" borderId="11"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3" fontId="16" fillId="11" borderId="11" xfId="0" applyNumberFormat="1" applyFont="1" applyFill="1" applyBorder="1" applyAlignment="1">
      <alignment horizontal="center" vertical="center"/>
    </xf>
    <xf numFmtId="0" fontId="0" fillId="0" borderId="0" xfId="0"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27" fillId="0" borderId="1" xfId="0" applyFont="1" applyBorder="1" applyAlignment="1">
      <alignment vertical="center"/>
    </xf>
    <xf numFmtId="0" fontId="27" fillId="0" borderId="3" xfId="0" applyFont="1" applyBorder="1" applyAlignment="1">
      <alignment vertical="center"/>
    </xf>
    <xf numFmtId="0" fontId="14" fillId="0" borderId="1"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29"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xf>
    <xf numFmtId="0" fontId="28" fillId="0" borderId="1" xfId="0" applyFont="1" applyBorder="1" applyAlignment="1">
      <alignment vertical="center"/>
    </xf>
    <xf numFmtId="0" fontId="28" fillId="0" borderId="3" xfId="0" applyFont="1" applyBorder="1" applyAlignment="1">
      <alignment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15" fillId="0" borderId="2" xfId="0" applyFont="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28" fillId="0" borderId="2" xfId="0" applyFont="1" applyBorder="1" applyAlignment="1">
      <alignment vertical="center"/>
    </xf>
    <xf numFmtId="0" fontId="28" fillId="0" borderId="8" xfId="0" applyFont="1" applyBorder="1" applyAlignment="1">
      <alignment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30" fillId="0" borderId="10" xfId="0" applyFont="1" applyBorder="1" applyAlignment="1">
      <alignment vertical="center"/>
    </xf>
    <xf numFmtId="0" fontId="15" fillId="4"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2" borderId="5"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1" xfId="0" applyFont="1" applyBorder="1" applyAlignment="1">
      <alignment wrapText="1"/>
    </xf>
    <xf numFmtId="0" fontId="11" fillId="13" borderId="1" xfId="0" applyFont="1" applyFill="1" applyBorder="1" applyAlignment="1">
      <alignment wrapText="1"/>
    </xf>
    <xf numFmtId="165" fontId="11" fillId="13" borderId="1" xfId="0" applyNumberFormat="1" applyFont="1" applyFill="1" applyBorder="1" applyAlignment="1">
      <alignment wrapText="1"/>
    </xf>
    <xf numFmtId="0" fontId="27" fillId="13" borderId="1" xfId="0" applyFont="1" applyFill="1" applyBorder="1" applyAlignment="1">
      <alignment wrapText="1"/>
    </xf>
    <xf numFmtId="3" fontId="11" fillId="13" borderId="1" xfId="0" applyNumberFormat="1" applyFont="1" applyFill="1" applyBorder="1" applyAlignment="1">
      <alignment horizontal="center" wrapText="1"/>
    </xf>
    <xf numFmtId="164" fontId="11" fillId="13" borderId="1" xfId="0" applyNumberFormat="1" applyFont="1" applyFill="1" applyBorder="1" applyAlignment="1">
      <alignment wrapText="1"/>
    </xf>
    <xf numFmtId="0" fontId="11" fillId="13" borderId="3" xfId="0" applyFont="1" applyFill="1" applyBorder="1" applyAlignment="1">
      <alignment wrapText="1"/>
    </xf>
    <xf numFmtId="0" fontId="1" fillId="0" borderId="3" xfId="0" applyFont="1" applyBorder="1" applyAlignment="1"/>
  </cellXfs>
  <cellStyles count="1">
    <cellStyle name="Normal" xfId="0" builtinId="0"/>
  </cellStyles>
  <dxfs count="0"/>
  <tableStyles count="0" defaultTableStyle="TableStyleMedium2" defaultPivotStyle="PivotStyleLight16"/>
  <colors>
    <mruColors>
      <color rgb="FFC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AIC%20Plan%203%20Inputs_Remodel_Compliance_V3_NT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Clients/Peoples%20Gas%20Chicago/PY4-6%20RFP%20Bencost/Modified/bencost%20NSvPY4-6%20RFP%20Plann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Users/acottrell/AppData/Local/Microsoft/Windows/Temporary%20Internet%20Files/Content.Outlook/K6BOTMG1/BenCost%20for%20LIPA%20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AIC%20Plan%203%20Measure%20Level%20TRC%20Analysis_8-7-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Consulting/Projects%20&amp;%20Utility%20Info/Active/NY/LIPA/ELI/2008%20scenarios/Blocks%205-8%20as%20submitted/PST%20v2.05.05a%20ELI%20Block%207%2001-14-08%20-submi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OTTR~1/AppData/Local/Temp/BPL78%20-%20LED%20exit%20sign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107093/AppData/Local/Microsoft/Windows/Temporary%20Internet%20Files/Content.Outlook/RK0ONNHX/Consulting/Projects%20&amp;%20Utility%20Info/Active/NY/LIPA/ELI/2008%20scenarios/Blocks%205-8%20as%20submitted/PST%20v2.05.05a%20ELI%20Block%207%2001-14-08%20-submi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1.6415986229720001</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efreshError="1">
        <row r="6">
          <cell r="B6" t="str">
            <v>ROCHESTER GAS &amp; ELECTRIC</v>
          </cell>
        </row>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6"/>
  <sheetViews>
    <sheetView tabSelected="1" zoomScale="80" zoomScaleNormal="80" zoomScaleSheetLayoutView="100" workbookViewId="0">
      <selection activeCell="I30" sqref="I30"/>
    </sheetView>
  </sheetViews>
  <sheetFormatPr defaultRowHeight="15" x14ac:dyDescent="0.25"/>
  <cols>
    <col min="1" max="1" width="32.5703125" customWidth="1"/>
    <col min="2" max="3" width="19.5703125" customWidth="1"/>
    <col min="4" max="4" width="25.7109375" customWidth="1"/>
    <col min="5" max="5" width="39.28515625" customWidth="1"/>
    <col min="6" max="7" width="20" customWidth="1"/>
    <col min="8" max="8" width="25.28515625" customWidth="1"/>
    <col min="9" max="9" width="41.7109375" customWidth="1"/>
    <col min="10" max="10" width="20" customWidth="1"/>
    <col min="11" max="11" width="18.85546875" customWidth="1"/>
    <col min="12" max="12" width="24.7109375" customWidth="1"/>
    <col min="13" max="13" width="49.85546875" customWidth="1"/>
    <col min="14" max="14" width="20" customWidth="1"/>
    <col min="15" max="15" width="20.42578125" customWidth="1"/>
    <col min="16" max="16" width="26.42578125" customWidth="1"/>
    <col min="17" max="17" width="51.42578125" customWidth="1"/>
    <col min="18" max="20" width="22.28515625" customWidth="1"/>
  </cols>
  <sheetData>
    <row r="1" spans="1:20" ht="25.5" customHeight="1" x14ac:dyDescent="0.3">
      <c r="A1" s="111" t="s">
        <v>60</v>
      </c>
      <c r="B1" s="33"/>
    </row>
    <row r="2" spans="1:20" ht="19.5" customHeight="1" x14ac:dyDescent="0.25">
      <c r="A2" s="45" t="s">
        <v>157</v>
      </c>
      <c r="B2" s="33"/>
    </row>
    <row r="3" spans="1:20" s="2" customFormat="1" ht="19.5" customHeight="1" x14ac:dyDescent="0.2">
      <c r="A3" s="112" t="s">
        <v>43</v>
      </c>
      <c r="B3" s="32"/>
    </row>
    <row r="4" spans="1:20" s="13" customFormat="1" ht="34.5" customHeight="1" x14ac:dyDescent="0.25">
      <c r="A4" s="31"/>
      <c r="B4" s="181" t="s">
        <v>99</v>
      </c>
      <c r="C4" s="181"/>
      <c r="D4" s="181"/>
      <c r="E4" s="181"/>
      <c r="F4" s="182" t="s">
        <v>100</v>
      </c>
      <c r="G4" s="182"/>
      <c r="H4" s="182"/>
      <c r="I4" s="182"/>
      <c r="J4" s="183" t="s">
        <v>101</v>
      </c>
      <c r="K4" s="183"/>
      <c r="L4" s="183"/>
      <c r="M4" s="183"/>
      <c r="N4" s="186" t="s">
        <v>102</v>
      </c>
      <c r="O4" s="186"/>
      <c r="P4" s="186"/>
      <c r="Q4" s="186"/>
      <c r="R4" s="184" t="s">
        <v>146</v>
      </c>
      <c r="S4" s="184"/>
      <c r="T4" s="185"/>
    </row>
    <row r="5" spans="1:20" s="19" customFormat="1" ht="68.25" customHeight="1" x14ac:dyDescent="0.25">
      <c r="A5" s="28"/>
      <c r="B5" s="27" t="s">
        <v>65</v>
      </c>
      <c r="C5" s="15" t="s">
        <v>66</v>
      </c>
      <c r="D5" s="15" t="s">
        <v>67</v>
      </c>
      <c r="E5" s="15" t="s">
        <v>53</v>
      </c>
      <c r="F5" s="14" t="s">
        <v>65</v>
      </c>
      <c r="G5" s="16" t="s">
        <v>66</v>
      </c>
      <c r="H5" s="16" t="s">
        <v>67</v>
      </c>
      <c r="I5" s="17" t="s">
        <v>53</v>
      </c>
      <c r="J5" s="27" t="s">
        <v>65</v>
      </c>
      <c r="K5" s="18" t="s">
        <v>66</v>
      </c>
      <c r="L5" s="18" t="s">
        <v>67</v>
      </c>
      <c r="M5" s="18" t="s">
        <v>53</v>
      </c>
      <c r="N5" s="27" t="s">
        <v>65</v>
      </c>
      <c r="O5" s="113" t="s">
        <v>66</v>
      </c>
      <c r="P5" s="113" t="s">
        <v>67</v>
      </c>
      <c r="Q5" s="113" t="s">
        <v>53</v>
      </c>
      <c r="R5" s="14" t="s">
        <v>65</v>
      </c>
      <c r="S5" s="100" t="s">
        <v>66</v>
      </c>
      <c r="T5" s="100" t="s">
        <v>67</v>
      </c>
    </row>
    <row r="6" spans="1:20" s="19" customFormat="1" ht="24" customHeight="1" x14ac:dyDescent="0.25">
      <c r="A6" s="20" t="s">
        <v>0</v>
      </c>
      <c r="B6" s="27">
        <v>2018</v>
      </c>
      <c r="C6" s="15">
        <v>2018</v>
      </c>
      <c r="D6" s="15">
        <v>2018</v>
      </c>
      <c r="E6" s="15">
        <v>2018</v>
      </c>
      <c r="F6" s="14">
        <v>2019</v>
      </c>
      <c r="G6" s="16">
        <v>2019</v>
      </c>
      <c r="H6" s="16">
        <v>2019</v>
      </c>
      <c r="I6" s="17">
        <v>2019</v>
      </c>
      <c r="J6" s="27">
        <v>2020</v>
      </c>
      <c r="K6" s="18">
        <v>2020</v>
      </c>
      <c r="L6" s="18">
        <v>2020</v>
      </c>
      <c r="M6" s="18">
        <v>2020</v>
      </c>
      <c r="N6" s="27">
        <v>2021</v>
      </c>
      <c r="O6" s="113">
        <v>2021</v>
      </c>
      <c r="P6" s="113">
        <v>2021</v>
      </c>
      <c r="Q6" s="113">
        <v>2021</v>
      </c>
      <c r="R6" s="14" t="s">
        <v>103</v>
      </c>
      <c r="S6" s="100" t="s">
        <v>103</v>
      </c>
      <c r="T6" s="100" t="s">
        <v>103</v>
      </c>
    </row>
    <row r="7" spans="1:20" s="12" customFormat="1" ht="22.5" customHeight="1" x14ac:dyDescent="0.25">
      <c r="A7" s="6" t="s">
        <v>4</v>
      </c>
      <c r="B7" s="29" t="s">
        <v>5</v>
      </c>
      <c r="C7" s="8" t="s">
        <v>6</v>
      </c>
      <c r="D7" s="8" t="s">
        <v>45</v>
      </c>
      <c r="E7" s="8" t="s">
        <v>8</v>
      </c>
      <c r="F7" s="7" t="s">
        <v>9</v>
      </c>
      <c r="G7" s="9" t="s">
        <v>10</v>
      </c>
      <c r="H7" s="9" t="s">
        <v>46</v>
      </c>
      <c r="I7" s="10" t="s">
        <v>12</v>
      </c>
      <c r="J7" s="29" t="s">
        <v>14</v>
      </c>
      <c r="K7" s="11" t="s">
        <v>15</v>
      </c>
      <c r="L7" s="11" t="s">
        <v>47</v>
      </c>
      <c r="M7" s="11" t="s">
        <v>17</v>
      </c>
      <c r="N7" s="29" t="s">
        <v>18</v>
      </c>
      <c r="O7" s="114" t="s">
        <v>19</v>
      </c>
      <c r="P7" s="114" t="s">
        <v>48</v>
      </c>
      <c r="Q7" s="114" t="s">
        <v>26</v>
      </c>
      <c r="R7" s="7" t="s">
        <v>62</v>
      </c>
      <c r="S7" s="101" t="s">
        <v>63</v>
      </c>
      <c r="T7" s="101" t="s">
        <v>64</v>
      </c>
    </row>
    <row r="8" spans="1:20" s="24" customFormat="1" ht="18" x14ac:dyDescent="0.25">
      <c r="A8" s="138"/>
      <c r="B8" s="159"/>
      <c r="C8" s="159"/>
      <c r="D8" s="160"/>
      <c r="E8" s="161"/>
      <c r="F8" s="159"/>
      <c r="G8" s="159"/>
      <c r="H8" s="160"/>
      <c r="I8" s="162"/>
      <c r="J8" s="163"/>
      <c r="K8" s="159"/>
      <c r="L8" s="160"/>
      <c r="M8" s="161"/>
      <c r="N8" s="163"/>
      <c r="O8" s="159"/>
      <c r="P8" s="160"/>
      <c r="Q8" s="161"/>
      <c r="R8" s="164"/>
      <c r="S8" s="165"/>
      <c r="T8" s="138"/>
    </row>
    <row r="9" spans="1:20" s="24" customFormat="1" ht="46.5" customHeight="1" x14ac:dyDescent="0.25">
      <c r="A9" s="138" t="str">
        <f>'Measure-Level Adjustments Tab'!A9</f>
        <v>Program A - Product Rebates (Gas)</v>
      </c>
      <c r="B9" s="139">
        <f>SUM('Measure-Level Adjustments Tab'!T9)</f>
        <v>2686500</v>
      </c>
      <c r="C9" s="139">
        <f>SUM('Measure-Level Adjustments Tab'!AW9)</f>
        <v>2686500</v>
      </c>
      <c r="D9" s="140">
        <f>C9-B9</f>
        <v>0</v>
      </c>
      <c r="E9" s="141"/>
      <c r="F9" s="139">
        <f>SUM('Measure-Level Adjustments Tab'!U9)</f>
        <v>2686500</v>
      </c>
      <c r="G9" s="139">
        <f>SUM('Measure-Level Adjustments Tab'!AX9)</f>
        <v>2686500</v>
      </c>
      <c r="H9" s="140">
        <f>G9-F9</f>
        <v>0</v>
      </c>
      <c r="I9" s="142"/>
      <c r="J9" s="139">
        <f>SUM('Measure-Level Adjustments Tab'!V9)</f>
        <v>2686500</v>
      </c>
      <c r="K9" s="139">
        <f>SUM('Measure-Level Adjustments Tab'!AY9)</f>
        <v>5400000</v>
      </c>
      <c r="L9" s="140">
        <f>K9-J9</f>
        <v>2713500</v>
      </c>
      <c r="M9" s="141" t="s">
        <v>147</v>
      </c>
      <c r="N9" s="143">
        <f>SUM('Measure-Level Adjustments Tab'!W9)</f>
        <v>2686500</v>
      </c>
      <c r="O9" s="143">
        <f>SUM('Measure-Level Adjustments Tab'!AZ9)</f>
        <v>5400000</v>
      </c>
      <c r="P9" s="144">
        <f>O9-N9</f>
        <v>2713500</v>
      </c>
      <c r="Q9" s="141" t="s">
        <v>147</v>
      </c>
      <c r="R9" s="145">
        <f>B9+F9+J9+N9</f>
        <v>10746000</v>
      </c>
      <c r="S9" s="146">
        <f>C9+G9+K9+O9</f>
        <v>16173000</v>
      </c>
      <c r="T9" s="147">
        <f>S9-R9</f>
        <v>5427000</v>
      </c>
    </row>
    <row r="10" spans="1:20" s="24" customFormat="1" ht="18" x14ac:dyDescent="0.25">
      <c r="A10" s="138" t="str">
        <f>'Measure-Level Adjustments Tab'!A10</f>
        <v>Program B - Custom</v>
      </c>
      <c r="B10" s="139">
        <f>SUM('Measure-Level Adjustments Tab'!T10)</f>
        <v>4890854</v>
      </c>
      <c r="C10" s="139">
        <f>SUM('Measure-Level Adjustments Tab'!AW10)</f>
        <v>4890854</v>
      </c>
      <c r="D10" s="140">
        <f>C10-B10</f>
        <v>0</v>
      </c>
      <c r="E10" s="161"/>
      <c r="F10" s="139">
        <f>SUM('Measure-Level Adjustments Tab'!U10)</f>
        <v>4890854</v>
      </c>
      <c r="G10" s="139">
        <f>SUM('Measure-Level Adjustments Tab'!AX10)</f>
        <v>4890854</v>
      </c>
      <c r="H10" s="140">
        <f>G10-F10</f>
        <v>0</v>
      </c>
      <c r="I10" s="162"/>
      <c r="J10" s="139">
        <f>SUM('Measure-Level Adjustments Tab'!V10)</f>
        <v>4890854</v>
      </c>
      <c r="K10" s="139">
        <f>SUM('Measure-Level Adjustments Tab'!AY10)</f>
        <v>4890854</v>
      </c>
      <c r="L10" s="140">
        <f>K10-J10</f>
        <v>0</v>
      </c>
      <c r="M10" s="161"/>
      <c r="N10" s="143">
        <f>SUM('Measure-Level Adjustments Tab'!W10)</f>
        <v>4890854</v>
      </c>
      <c r="O10" s="143">
        <f>SUM('Measure-Level Adjustments Tab'!AZ10)</f>
        <v>4890854</v>
      </c>
      <c r="P10" s="144">
        <f>O10-N10</f>
        <v>0</v>
      </c>
      <c r="Q10" s="161"/>
      <c r="R10" s="145">
        <f>B10+F10+J10+N10</f>
        <v>19563416</v>
      </c>
      <c r="S10" s="146">
        <f>C10+G10+K10+O10</f>
        <v>19563416</v>
      </c>
      <c r="T10" s="147">
        <f>S10-R10</f>
        <v>0</v>
      </c>
    </row>
    <row r="11" spans="1:20" s="24" customFormat="1" ht="18" x14ac:dyDescent="0.25">
      <c r="A11" s="138"/>
      <c r="B11" s="159"/>
      <c r="C11" s="159"/>
      <c r="D11" s="160"/>
      <c r="E11" s="161"/>
      <c r="F11" s="159"/>
      <c r="G11" s="159"/>
      <c r="H11" s="160"/>
      <c r="I11" s="162"/>
      <c r="J11" s="159"/>
      <c r="K11" s="159"/>
      <c r="L11" s="160"/>
      <c r="M11" s="161"/>
      <c r="N11" s="159"/>
      <c r="O11" s="159"/>
      <c r="P11" s="160"/>
      <c r="Q11" s="161"/>
      <c r="R11" s="164"/>
      <c r="S11" s="165"/>
      <c r="T11" s="138"/>
    </row>
    <row r="12" spans="1:20" s="24" customFormat="1" ht="18" x14ac:dyDescent="0.25">
      <c r="A12" s="138"/>
      <c r="B12" s="159"/>
      <c r="C12" s="159"/>
      <c r="D12" s="160"/>
      <c r="E12" s="161"/>
      <c r="F12" s="159"/>
      <c r="G12" s="159"/>
      <c r="H12" s="160"/>
      <c r="I12" s="162"/>
      <c r="J12" s="159"/>
      <c r="K12" s="159"/>
      <c r="L12" s="160"/>
      <c r="M12" s="161"/>
      <c r="N12" s="159"/>
      <c r="O12" s="159"/>
      <c r="P12" s="160"/>
      <c r="Q12" s="161"/>
      <c r="R12" s="164"/>
      <c r="S12" s="165"/>
      <c r="T12" s="138"/>
    </row>
    <row r="13" spans="1:20" s="24" customFormat="1" ht="18" x14ac:dyDescent="0.25">
      <c r="A13" s="138"/>
      <c r="B13" s="159"/>
      <c r="C13" s="159"/>
      <c r="D13" s="160"/>
      <c r="E13" s="161"/>
      <c r="F13" s="159"/>
      <c r="G13" s="159"/>
      <c r="H13" s="160"/>
      <c r="I13" s="162"/>
      <c r="J13" s="159"/>
      <c r="K13" s="159"/>
      <c r="L13" s="160"/>
      <c r="M13" s="161"/>
      <c r="N13" s="159"/>
      <c r="O13" s="159"/>
      <c r="P13" s="160"/>
      <c r="Q13" s="161"/>
      <c r="R13" s="164"/>
      <c r="S13" s="165"/>
      <c r="T13" s="138"/>
    </row>
    <row r="14" spans="1:20" s="24" customFormat="1" ht="18" x14ac:dyDescent="0.25">
      <c r="A14" s="138"/>
      <c r="B14" s="159"/>
      <c r="C14" s="159"/>
      <c r="D14" s="160"/>
      <c r="E14" s="161"/>
      <c r="F14" s="159"/>
      <c r="G14" s="159"/>
      <c r="H14" s="160"/>
      <c r="I14" s="162"/>
      <c r="J14" s="159"/>
      <c r="K14" s="159"/>
      <c r="L14" s="160"/>
      <c r="M14" s="161"/>
      <c r="N14" s="159"/>
      <c r="O14" s="159"/>
      <c r="P14" s="160"/>
      <c r="Q14" s="161"/>
      <c r="R14" s="164"/>
      <c r="S14" s="165"/>
      <c r="T14" s="138"/>
    </row>
    <row r="15" spans="1:20" s="24" customFormat="1" ht="18" x14ac:dyDescent="0.25">
      <c r="A15" s="138"/>
      <c r="B15" s="159"/>
      <c r="C15" s="159"/>
      <c r="D15" s="160"/>
      <c r="E15" s="161"/>
      <c r="F15" s="159"/>
      <c r="G15" s="159"/>
      <c r="H15" s="160"/>
      <c r="I15" s="162"/>
      <c r="J15" s="159"/>
      <c r="K15" s="159"/>
      <c r="L15" s="160"/>
      <c r="M15" s="161"/>
      <c r="N15" s="159"/>
      <c r="O15" s="159"/>
      <c r="P15" s="160"/>
      <c r="Q15" s="161"/>
      <c r="R15" s="164"/>
      <c r="S15" s="165"/>
      <c r="T15" s="138"/>
    </row>
    <row r="16" spans="1:20" s="24" customFormat="1" ht="18" x14ac:dyDescent="0.25">
      <c r="A16" s="138"/>
      <c r="B16" s="159"/>
      <c r="C16" s="159"/>
      <c r="D16" s="160"/>
      <c r="E16" s="161"/>
      <c r="F16" s="159"/>
      <c r="G16" s="159"/>
      <c r="H16" s="160"/>
      <c r="I16" s="162"/>
      <c r="J16" s="159"/>
      <c r="K16" s="159"/>
      <c r="L16" s="160"/>
      <c r="M16" s="161"/>
      <c r="N16" s="159"/>
      <c r="O16" s="159"/>
      <c r="P16" s="160"/>
      <c r="Q16" s="161"/>
      <c r="R16" s="164"/>
      <c r="S16" s="165"/>
      <c r="T16" s="138"/>
    </row>
    <row r="17" spans="1:20" s="24" customFormat="1" ht="18" x14ac:dyDescent="0.25">
      <c r="A17" s="138"/>
      <c r="B17" s="159"/>
      <c r="C17" s="159"/>
      <c r="D17" s="160"/>
      <c r="E17" s="161"/>
      <c r="F17" s="159"/>
      <c r="G17" s="159"/>
      <c r="H17" s="160"/>
      <c r="I17" s="162"/>
      <c r="J17" s="159"/>
      <c r="K17" s="159"/>
      <c r="L17" s="160"/>
      <c r="M17" s="161"/>
      <c r="N17" s="159"/>
      <c r="O17" s="159"/>
      <c r="P17" s="160"/>
      <c r="Q17" s="161"/>
      <c r="R17" s="164"/>
      <c r="S17" s="165"/>
      <c r="T17" s="138"/>
    </row>
    <row r="18" spans="1:20" s="24" customFormat="1" ht="18" x14ac:dyDescent="0.25">
      <c r="A18" s="138"/>
      <c r="B18" s="159"/>
      <c r="C18" s="159"/>
      <c r="D18" s="160"/>
      <c r="E18" s="161"/>
      <c r="F18" s="159"/>
      <c r="G18" s="159"/>
      <c r="H18" s="160"/>
      <c r="I18" s="162"/>
      <c r="J18" s="159"/>
      <c r="K18" s="159"/>
      <c r="L18" s="160"/>
      <c r="M18" s="161"/>
      <c r="N18" s="159"/>
      <c r="O18" s="159"/>
      <c r="P18" s="160"/>
      <c r="Q18" s="161"/>
      <c r="R18" s="164"/>
      <c r="S18" s="165"/>
      <c r="T18" s="138"/>
    </row>
    <row r="19" spans="1:20" s="24" customFormat="1" ht="18" x14ac:dyDescent="0.25">
      <c r="A19" s="138"/>
      <c r="B19" s="159"/>
      <c r="C19" s="159"/>
      <c r="D19" s="160"/>
      <c r="E19" s="161"/>
      <c r="F19" s="159"/>
      <c r="G19" s="159"/>
      <c r="H19" s="160"/>
      <c r="I19" s="162"/>
      <c r="J19" s="159"/>
      <c r="K19" s="159"/>
      <c r="L19" s="160"/>
      <c r="M19" s="161"/>
      <c r="N19" s="159"/>
      <c r="O19" s="159"/>
      <c r="P19" s="160"/>
      <c r="Q19" s="161"/>
      <c r="R19" s="164"/>
      <c r="S19" s="165"/>
      <c r="T19" s="138"/>
    </row>
    <row r="20" spans="1:20" s="24" customFormat="1" ht="18" x14ac:dyDescent="0.25">
      <c r="A20" s="138"/>
      <c r="B20" s="159"/>
      <c r="C20" s="159"/>
      <c r="D20" s="160"/>
      <c r="E20" s="161"/>
      <c r="F20" s="159"/>
      <c r="G20" s="159"/>
      <c r="H20" s="160"/>
      <c r="I20" s="162"/>
      <c r="J20" s="159"/>
      <c r="K20" s="159"/>
      <c r="L20" s="160"/>
      <c r="M20" s="161"/>
      <c r="N20" s="159"/>
      <c r="O20" s="159"/>
      <c r="P20" s="160"/>
      <c r="Q20" s="161"/>
      <c r="R20" s="164"/>
      <c r="S20" s="165"/>
      <c r="T20" s="138"/>
    </row>
    <row r="21" spans="1:20" s="24" customFormat="1" ht="18" x14ac:dyDescent="0.25">
      <c r="A21" s="138"/>
      <c r="B21" s="159"/>
      <c r="C21" s="159"/>
      <c r="D21" s="160"/>
      <c r="E21" s="161"/>
      <c r="F21" s="159"/>
      <c r="G21" s="159"/>
      <c r="H21" s="160"/>
      <c r="I21" s="162"/>
      <c r="J21" s="159"/>
      <c r="K21" s="159"/>
      <c r="L21" s="160"/>
      <c r="M21" s="161"/>
      <c r="N21" s="159"/>
      <c r="O21" s="159"/>
      <c r="P21" s="160"/>
      <c r="Q21" s="161"/>
      <c r="R21" s="164"/>
      <c r="S21" s="165"/>
      <c r="T21" s="138"/>
    </row>
    <row r="22" spans="1:20" s="158" customFormat="1" ht="18.75" x14ac:dyDescent="0.25">
      <c r="A22" s="166"/>
      <c r="B22" s="167"/>
      <c r="C22" s="167"/>
      <c r="D22" s="168"/>
      <c r="E22" s="169"/>
      <c r="F22" s="167"/>
      <c r="G22" s="167"/>
      <c r="H22" s="168"/>
      <c r="I22" s="170"/>
      <c r="J22" s="167"/>
      <c r="K22" s="167"/>
      <c r="L22" s="168"/>
      <c r="M22" s="169"/>
      <c r="N22" s="167"/>
      <c r="O22" s="167"/>
      <c r="P22" s="168"/>
      <c r="Q22" s="169"/>
      <c r="R22" s="171"/>
      <c r="S22" s="172"/>
      <c r="T22" s="166"/>
    </row>
    <row r="23" spans="1:20" s="158" customFormat="1" ht="18.75" x14ac:dyDescent="0.25">
      <c r="A23" s="166"/>
      <c r="B23" s="167"/>
      <c r="C23" s="167"/>
      <c r="D23" s="168"/>
      <c r="E23" s="169"/>
      <c r="F23" s="167"/>
      <c r="G23" s="167"/>
      <c r="H23" s="168"/>
      <c r="I23" s="170"/>
      <c r="J23" s="167"/>
      <c r="K23" s="167"/>
      <c r="L23" s="168"/>
      <c r="M23" s="169"/>
      <c r="N23" s="167"/>
      <c r="O23" s="167"/>
      <c r="P23" s="168"/>
      <c r="Q23" s="169"/>
      <c r="R23" s="171"/>
      <c r="S23" s="172"/>
      <c r="T23" s="166"/>
    </row>
    <row r="24" spans="1:20" s="158" customFormat="1" ht="19.5" thickBot="1" x14ac:dyDescent="0.3">
      <c r="A24" s="173"/>
      <c r="B24" s="174"/>
      <c r="C24" s="174"/>
      <c r="D24" s="175"/>
      <c r="E24" s="176"/>
      <c r="F24" s="174"/>
      <c r="G24" s="174"/>
      <c r="H24" s="175"/>
      <c r="I24" s="177"/>
      <c r="J24" s="174"/>
      <c r="K24" s="174"/>
      <c r="L24" s="175"/>
      <c r="M24" s="176"/>
      <c r="N24" s="174"/>
      <c r="O24" s="174"/>
      <c r="P24" s="175"/>
      <c r="Q24" s="176"/>
      <c r="R24" s="178"/>
      <c r="S24" s="179"/>
      <c r="T24" s="180"/>
    </row>
    <row r="25" spans="1:20" s="158" customFormat="1" ht="34.5" customHeight="1" thickTop="1" x14ac:dyDescent="0.25">
      <c r="A25" s="148" t="s">
        <v>41</v>
      </c>
      <c r="B25" s="149">
        <f>SUM(B9,B10)</f>
        <v>7577354</v>
      </c>
      <c r="C25" s="150">
        <f>SUM(C9,C10)</f>
        <v>7577354</v>
      </c>
      <c r="D25" s="151">
        <f>SUM(D9,D10)</f>
        <v>0</v>
      </c>
      <c r="E25" s="152"/>
      <c r="F25" s="149">
        <f>SUM(F9,F10)</f>
        <v>7577354</v>
      </c>
      <c r="G25" s="153">
        <f>SUM(G9,G10)</f>
        <v>7577354</v>
      </c>
      <c r="H25" s="151">
        <f>SUM(H9,H10)</f>
        <v>0</v>
      </c>
      <c r="I25" s="152"/>
      <c r="J25" s="149">
        <f>SUM(J9,J10)</f>
        <v>7577354</v>
      </c>
      <c r="K25" s="154">
        <f>SUM(K9,K10)</f>
        <v>10290854</v>
      </c>
      <c r="L25" s="151">
        <f>SUM(L9,L10)</f>
        <v>2713500</v>
      </c>
      <c r="M25" s="152"/>
      <c r="N25" s="149">
        <f>SUM(N9,N10)</f>
        <v>7577354</v>
      </c>
      <c r="O25" s="155">
        <f>SUM(O9,O10)</f>
        <v>10290854</v>
      </c>
      <c r="P25" s="151">
        <f>SUM(P9,P10)</f>
        <v>2713500</v>
      </c>
      <c r="Q25" s="152"/>
      <c r="R25" s="156">
        <f>SUM(R9,R10)</f>
        <v>30309416</v>
      </c>
      <c r="S25" s="157">
        <f>SUM(S9,S10)</f>
        <v>35736416</v>
      </c>
      <c r="T25" s="151">
        <f>SUM(T9,T10)</f>
        <v>5427000</v>
      </c>
    </row>
    <row r="26" spans="1:20" ht="18.75" customHeight="1" x14ac:dyDescent="0.25">
      <c r="A26" s="5"/>
    </row>
  </sheetData>
  <mergeCells count="5">
    <mergeCell ref="B4:E4"/>
    <mergeCell ref="F4:I4"/>
    <mergeCell ref="J4:M4"/>
    <mergeCell ref="R4:T4"/>
    <mergeCell ref="N4:Q4"/>
  </mergeCells>
  <printOptions headings="1" gridLines="1"/>
  <pageMargins left="0.5" right="0.5" top="0.5" bottom="0.5" header="0.3" footer="0.3"/>
  <pageSetup scale="22" orientation="landscape" r:id="rId1"/>
  <headerFooter>
    <oddFooter>&amp;L&amp;"Arial,Regular"&amp;14&amp;A
&amp;F&amp;C&amp;"Arial,Regular"&amp;14&amp;P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1"/>
  <sheetViews>
    <sheetView zoomScale="70" zoomScaleNormal="70" zoomScaleSheetLayoutView="100" workbookViewId="0">
      <selection activeCell="T10" sqref="T10"/>
    </sheetView>
  </sheetViews>
  <sheetFormatPr defaultRowHeight="15" x14ac:dyDescent="0.25"/>
  <cols>
    <col min="1" max="1" width="19.140625" customWidth="1"/>
    <col min="2" max="2" width="21.5703125" customWidth="1"/>
    <col min="3" max="3" width="14.140625" customWidth="1"/>
    <col min="4" max="4" width="12.7109375" customWidth="1"/>
    <col min="5" max="5" width="14.42578125" customWidth="1"/>
    <col min="6" max="9" width="18" customWidth="1"/>
    <col min="10" max="10" width="20.5703125" customWidth="1"/>
    <col min="11" max="11" width="27.42578125" customWidth="1"/>
    <col min="12" max="12" width="15.42578125" customWidth="1"/>
    <col min="13" max="13" width="15.7109375" customWidth="1"/>
    <col min="14" max="16" width="15" customWidth="1"/>
    <col min="17" max="17" width="14.7109375" customWidth="1"/>
    <col min="18" max="19" width="14.140625" customWidth="1"/>
    <col min="20" max="20" width="15.85546875" customWidth="1"/>
    <col min="21" max="21" width="17.140625" customWidth="1"/>
    <col min="22" max="23" width="16.140625" customWidth="1"/>
    <col min="24" max="24" width="19.85546875" customWidth="1"/>
    <col min="25" max="25" width="29.140625" customWidth="1"/>
    <col min="26" max="26" width="28.7109375" customWidth="1"/>
    <col min="27" max="27" width="15.140625" customWidth="1"/>
    <col min="28" max="28" width="39.42578125" customWidth="1"/>
    <col min="29" max="29" width="22.42578125" customWidth="1"/>
    <col min="30" max="30" width="24" customWidth="1"/>
    <col min="31" max="31" width="29.28515625" customWidth="1"/>
    <col min="32" max="32" width="29.140625" customWidth="1"/>
    <col min="33" max="33" width="20.28515625" customWidth="1"/>
    <col min="34" max="34" width="40.42578125" customWidth="1"/>
    <col min="35" max="35" width="20.42578125" customWidth="1"/>
    <col min="36" max="36" width="24.140625" customWidth="1"/>
    <col min="37" max="37" width="29" customWidth="1"/>
    <col min="38" max="38" width="29.28515625" customWidth="1"/>
    <col min="39" max="39" width="13.5703125" customWidth="1"/>
    <col min="40" max="40" width="42.42578125" customWidth="1"/>
    <col min="41" max="41" width="23" customWidth="1"/>
    <col min="42" max="42" width="25.7109375" customWidth="1"/>
    <col min="43" max="43" width="29" customWidth="1"/>
    <col min="44" max="44" width="29.28515625" customWidth="1"/>
    <col min="45" max="45" width="13.5703125" customWidth="1"/>
    <col min="46" max="46" width="42.42578125" customWidth="1"/>
    <col min="47" max="47" width="23" customWidth="1"/>
    <col min="48" max="48" width="25.7109375" customWidth="1"/>
    <col min="49" max="53" width="43.42578125" customWidth="1"/>
    <col min="54" max="54" width="118.5703125" customWidth="1"/>
    <col min="55" max="55" width="64.5703125" customWidth="1"/>
    <col min="56" max="56" width="18.5703125" customWidth="1"/>
  </cols>
  <sheetData>
    <row r="1" spans="1:56" ht="24" customHeight="1" x14ac:dyDescent="0.3">
      <c r="A1" s="111" t="s">
        <v>61</v>
      </c>
      <c r="B1" s="33"/>
    </row>
    <row r="2" spans="1:56" ht="18.75" customHeight="1" x14ac:dyDescent="0.25">
      <c r="A2" s="45" t="s">
        <v>157</v>
      </c>
      <c r="B2" s="33"/>
      <c r="AW2" s="34"/>
    </row>
    <row r="3" spans="1:56" s="2" customFormat="1" ht="18.75" customHeight="1" x14ac:dyDescent="0.2">
      <c r="A3" s="46" t="s">
        <v>43</v>
      </c>
      <c r="B3" s="32"/>
    </row>
    <row r="4" spans="1:56" s="24" customFormat="1" ht="31.5" customHeight="1" x14ac:dyDescent="0.25">
      <c r="A4" s="22"/>
      <c r="B4" s="23"/>
      <c r="C4" s="23"/>
      <c r="D4" s="23"/>
      <c r="E4" s="193" t="s">
        <v>20</v>
      </c>
      <c r="F4" s="194"/>
      <c r="G4" s="194"/>
      <c r="H4" s="194"/>
      <c r="I4" s="201"/>
      <c r="J4" s="222" t="s">
        <v>13</v>
      </c>
      <c r="K4" s="223"/>
      <c r="L4" s="223"/>
      <c r="M4" s="223"/>
      <c r="N4" s="223"/>
      <c r="O4" s="224"/>
      <c r="P4" s="222" t="s">
        <v>13</v>
      </c>
      <c r="Q4" s="223"/>
      <c r="R4" s="223"/>
      <c r="S4" s="223"/>
      <c r="T4" s="223"/>
      <c r="U4" s="223"/>
      <c r="V4" s="223"/>
      <c r="W4" s="223"/>
      <c r="X4" s="224"/>
      <c r="Y4" s="216" t="s">
        <v>144</v>
      </c>
      <c r="Z4" s="217"/>
      <c r="AA4" s="217"/>
      <c r="AB4" s="217"/>
      <c r="AC4" s="217"/>
      <c r="AD4" s="218"/>
      <c r="AE4" s="205" t="s">
        <v>143</v>
      </c>
      <c r="AF4" s="206"/>
      <c r="AG4" s="206"/>
      <c r="AH4" s="206"/>
      <c r="AI4" s="206"/>
      <c r="AJ4" s="207"/>
      <c r="AK4" s="210" t="s">
        <v>140</v>
      </c>
      <c r="AL4" s="211"/>
      <c r="AM4" s="211"/>
      <c r="AN4" s="211"/>
      <c r="AO4" s="211"/>
      <c r="AP4" s="212"/>
      <c r="AQ4" s="187" t="s">
        <v>138</v>
      </c>
      <c r="AR4" s="188"/>
      <c r="AS4" s="188"/>
      <c r="AT4" s="188"/>
      <c r="AU4" s="188"/>
      <c r="AV4" s="189"/>
      <c r="AW4" s="195" t="s">
        <v>21</v>
      </c>
      <c r="AX4" s="196"/>
      <c r="AY4" s="196"/>
      <c r="AZ4" s="196"/>
      <c r="BA4" s="197"/>
      <c r="BB4" s="193" t="s">
        <v>40</v>
      </c>
      <c r="BC4" s="194"/>
      <c r="BD4" s="78"/>
    </row>
    <row r="5" spans="1:56" s="19" customFormat="1" ht="49.5" customHeight="1" x14ac:dyDescent="0.25">
      <c r="A5" s="25"/>
      <c r="B5" s="26"/>
      <c r="C5" s="26"/>
      <c r="D5" s="26"/>
      <c r="E5" s="202" t="s">
        <v>52</v>
      </c>
      <c r="F5" s="203"/>
      <c r="G5" s="203"/>
      <c r="H5" s="203"/>
      <c r="I5" s="204"/>
      <c r="J5" s="222" t="s">
        <v>70</v>
      </c>
      <c r="K5" s="223"/>
      <c r="L5" s="223"/>
      <c r="M5" s="223"/>
      <c r="N5" s="223"/>
      <c r="O5" s="224"/>
      <c r="P5" s="202" t="s">
        <v>152</v>
      </c>
      <c r="Q5" s="203"/>
      <c r="R5" s="203"/>
      <c r="S5" s="204"/>
      <c r="T5" s="222" t="s">
        <v>71</v>
      </c>
      <c r="U5" s="223"/>
      <c r="V5" s="223"/>
      <c r="W5" s="223"/>
      <c r="X5" s="224"/>
      <c r="Y5" s="219" t="s">
        <v>104</v>
      </c>
      <c r="Z5" s="220"/>
      <c r="AA5" s="220"/>
      <c r="AB5" s="221"/>
      <c r="AC5" s="15" t="s">
        <v>66</v>
      </c>
      <c r="AD5" s="15" t="s">
        <v>67</v>
      </c>
      <c r="AE5" s="208" t="s">
        <v>113</v>
      </c>
      <c r="AF5" s="182"/>
      <c r="AG5" s="182"/>
      <c r="AH5" s="209"/>
      <c r="AI5" s="16" t="s">
        <v>66</v>
      </c>
      <c r="AJ5" s="16" t="s">
        <v>67</v>
      </c>
      <c r="AK5" s="213" t="s">
        <v>121</v>
      </c>
      <c r="AL5" s="214"/>
      <c r="AM5" s="214"/>
      <c r="AN5" s="215"/>
      <c r="AO5" s="18" t="s">
        <v>66</v>
      </c>
      <c r="AP5" s="18" t="s">
        <v>67</v>
      </c>
      <c r="AQ5" s="190" t="s">
        <v>129</v>
      </c>
      <c r="AR5" s="191"/>
      <c r="AS5" s="191"/>
      <c r="AT5" s="192"/>
      <c r="AU5" s="113" t="s">
        <v>66</v>
      </c>
      <c r="AV5" s="113" t="s">
        <v>67</v>
      </c>
      <c r="AW5" s="198"/>
      <c r="AX5" s="199"/>
      <c r="AY5" s="199"/>
      <c r="AZ5" s="199"/>
      <c r="BA5" s="200"/>
      <c r="BB5" s="72" t="s">
        <v>148</v>
      </c>
      <c r="BC5" s="106" t="s">
        <v>57</v>
      </c>
      <c r="BD5" s="79"/>
    </row>
    <row r="6" spans="1:56" s="19" customFormat="1" ht="59.25" customHeight="1" x14ac:dyDescent="0.25">
      <c r="A6" s="21" t="s">
        <v>0</v>
      </c>
      <c r="B6" s="21" t="s">
        <v>1</v>
      </c>
      <c r="C6" s="109" t="s">
        <v>54</v>
      </c>
      <c r="D6" s="109" t="s">
        <v>23</v>
      </c>
      <c r="E6" s="55" t="s">
        <v>2</v>
      </c>
      <c r="F6" s="30" t="s">
        <v>105</v>
      </c>
      <c r="G6" s="30" t="s">
        <v>114</v>
      </c>
      <c r="H6" s="30" t="s">
        <v>122</v>
      </c>
      <c r="I6" s="30" t="s">
        <v>130</v>
      </c>
      <c r="J6" s="122" t="s">
        <v>68</v>
      </c>
      <c r="K6" s="104" t="s">
        <v>29</v>
      </c>
      <c r="L6" s="122" t="s">
        <v>106</v>
      </c>
      <c r="M6" s="122" t="s">
        <v>115</v>
      </c>
      <c r="N6" s="122" t="s">
        <v>123</v>
      </c>
      <c r="O6" s="122" t="s">
        <v>131</v>
      </c>
      <c r="P6" s="30" t="s">
        <v>153</v>
      </c>
      <c r="Q6" s="30" t="s">
        <v>154</v>
      </c>
      <c r="R6" s="30" t="s">
        <v>155</v>
      </c>
      <c r="S6" s="30" t="s">
        <v>156</v>
      </c>
      <c r="T6" s="122" t="s">
        <v>107</v>
      </c>
      <c r="U6" s="122" t="s">
        <v>116</v>
      </c>
      <c r="V6" s="122" t="s">
        <v>124</v>
      </c>
      <c r="W6" s="122" t="s">
        <v>132</v>
      </c>
      <c r="X6" s="137" t="s">
        <v>145</v>
      </c>
      <c r="Y6" s="124" t="s">
        <v>108</v>
      </c>
      <c r="Z6" s="85" t="s">
        <v>29</v>
      </c>
      <c r="AA6" s="124" t="s">
        <v>109</v>
      </c>
      <c r="AB6" s="85" t="s">
        <v>3</v>
      </c>
      <c r="AC6" s="124" t="s">
        <v>110</v>
      </c>
      <c r="AD6" s="124" t="s">
        <v>111</v>
      </c>
      <c r="AE6" s="136" t="s">
        <v>142</v>
      </c>
      <c r="AF6" s="87" t="s">
        <v>29</v>
      </c>
      <c r="AG6" s="125" t="s">
        <v>117</v>
      </c>
      <c r="AH6" s="88" t="s">
        <v>3</v>
      </c>
      <c r="AI6" s="125" t="s">
        <v>118</v>
      </c>
      <c r="AJ6" s="125" t="s">
        <v>119</v>
      </c>
      <c r="AK6" s="135" t="s">
        <v>141</v>
      </c>
      <c r="AL6" s="93" t="s">
        <v>29</v>
      </c>
      <c r="AM6" s="126" t="s">
        <v>125</v>
      </c>
      <c r="AN6" s="94" t="s">
        <v>3</v>
      </c>
      <c r="AO6" s="126" t="s">
        <v>126</v>
      </c>
      <c r="AP6" s="126" t="s">
        <v>127</v>
      </c>
      <c r="AQ6" s="134" t="s">
        <v>139</v>
      </c>
      <c r="AR6" s="128" t="s">
        <v>29</v>
      </c>
      <c r="AS6" s="127" t="s">
        <v>133</v>
      </c>
      <c r="AT6" s="129" t="s">
        <v>3</v>
      </c>
      <c r="AU6" s="127" t="s">
        <v>134</v>
      </c>
      <c r="AV6" s="127" t="s">
        <v>135</v>
      </c>
      <c r="AW6" s="83" t="s">
        <v>112</v>
      </c>
      <c r="AX6" s="90" t="s">
        <v>120</v>
      </c>
      <c r="AY6" s="84" t="s">
        <v>128</v>
      </c>
      <c r="AZ6" s="132" t="s">
        <v>136</v>
      </c>
      <c r="BA6" s="91" t="s">
        <v>137</v>
      </c>
      <c r="BB6" s="73" t="s">
        <v>44</v>
      </c>
      <c r="BC6" s="107" t="s">
        <v>42</v>
      </c>
      <c r="BD6" s="79"/>
    </row>
    <row r="7" spans="1:56" s="59" customFormat="1" ht="32.25" customHeight="1" x14ac:dyDescent="0.25">
      <c r="A7" s="57" t="s">
        <v>4</v>
      </c>
      <c r="B7" s="57" t="s">
        <v>5</v>
      </c>
      <c r="C7" s="57" t="s">
        <v>6</v>
      </c>
      <c r="D7" s="57" t="s">
        <v>7</v>
      </c>
      <c r="E7" s="58" t="s">
        <v>8</v>
      </c>
      <c r="F7" s="58" t="s">
        <v>9</v>
      </c>
      <c r="G7" s="58" t="s">
        <v>10</v>
      </c>
      <c r="H7" s="58" t="s">
        <v>11</v>
      </c>
      <c r="I7" s="58" t="s">
        <v>12</v>
      </c>
      <c r="J7" s="105" t="s">
        <v>14</v>
      </c>
      <c r="K7" s="105" t="s">
        <v>15</v>
      </c>
      <c r="L7" s="105" t="s">
        <v>16</v>
      </c>
      <c r="M7" s="105" t="s">
        <v>17</v>
      </c>
      <c r="N7" s="105" t="s">
        <v>18</v>
      </c>
      <c r="O7" s="105" t="s">
        <v>19</v>
      </c>
      <c r="P7" s="58" t="s">
        <v>24</v>
      </c>
      <c r="Q7" s="58" t="s">
        <v>26</v>
      </c>
      <c r="R7" s="58" t="s">
        <v>72</v>
      </c>
      <c r="S7" s="58" t="s">
        <v>73</v>
      </c>
      <c r="T7" s="105" t="s">
        <v>74</v>
      </c>
      <c r="U7" s="105" t="s">
        <v>75</v>
      </c>
      <c r="V7" s="105" t="s">
        <v>76</v>
      </c>
      <c r="W7" s="105" t="s">
        <v>77</v>
      </c>
      <c r="X7" s="105" t="s">
        <v>78</v>
      </c>
      <c r="Y7" s="86" t="s">
        <v>30</v>
      </c>
      <c r="Z7" s="86" t="s">
        <v>79</v>
      </c>
      <c r="AA7" s="86" t="s">
        <v>80</v>
      </c>
      <c r="AB7" s="86" t="s">
        <v>81</v>
      </c>
      <c r="AC7" s="86" t="s">
        <v>82</v>
      </c>
      <c r="AD7" s="86" t="s">
        <v>84</v>
      </c>
      <c r="AE7" s="89" t="s">
        <v>25</v>
      </c>
      <c r="AF7" s="89" t="s">
        <v>27</v>
      </c>
      <c r="AG7" s="89" t="s">
        <v>31</v>
      </c>
      <c r="AH7" s="89" t="s">
        <v>32</v>
      </c>
      <c r="AI7" s="89" t="s">
        <v>86</v>
      </c>
      <c r="AJ7" s="89" t="s">
        <v>87</v>
      </c>
      <c r="AK7" s="95" t="s">
        <v>28</v>
      </c>
      <c r="AL7" s="95" t="s">
        <v>33</v>
      </c>
      <c r="AM7" s="95" t="s">
        <v>34</v>
      </c>
      <c r="AN7" s="95" t="s">
        <v>22</v>
      </c>
      <c r="AO7" s="95" t="s">
        <v>88</v>
      </c>
      <c r="AP7" s="96" t="s">
        <v>89</v>
      </c>
      <c r="AQ7" s="130" t="s">
        <v>35</v>
      </c>
      <c r="AR7" s="130" t="s">
        <v>36</v>
      </c>
      <c r="AS7" s="130" t="s">
        <v>37</v>
      </c>
      <c r="AT7" s="130" t="s">
        <v>38</v>
      </c>
      <c r="AU7" s="130" t="s">
        <v>90</v>
      </c>
      <c r="AV7" s="131" t="s">
        <v>91</v>
      </c>
      <c r="AW7" s="86" t="s">
        <v>95</v>
      </c>
      <c r="AX7" s="89" t="s">
        <v>96</v>
      </c>
      <c r="AY7" s="95" t="s">
        <v>97</v>
      </c>
      <c r="AZ7" s="130" t="s">
        <v>98</v>
      </c>
      <c r="BA7" s="92" t="s">
        <v>85</v>
      </c>
      <c r="BB7" s="74" t="s">
        <v>39</v>
      </c>
      <c r="BC7" s="108" t="s">
        <v>83</v>
      </c>
      <c r="BD7" s="80"/>
    </row>
    <row r="8" spans="1:56" s="2" customFormat="1" ht="18" x14ac:dyDescent="0.25">
      <c r="A8" s="3"/>
      <c r="B8" s="3"/>
      <c r="C8" s="35"/>
      <c r="D8" s="3"/>
      <c r="E8" s="3"/>
      <c r="F8" s="40"/>
      <c r="G8" s="40"/>
      <c r="H8" s="40"/>
      <c r="I8" s="40"/>
      <c r="J8" s="3"/>
      <c r="K8" s="3"/>
      <c r="L8" s="62"/>
      <c r="M8" s="62"/>
      <c r="N8" s="62"/>
      <c r="O8" s="62"/>
      <c r="P8" s="35"/>
      <c r="Q8" s="35"/>
      <c r="R8" s="35"/>
      <c r="S8" s="35"/>
      <c r="T8" s="52"/>
      <c r="U8" s="52"/>
      <c r="V8" s="52"/>
      <c r="W8" s="52"/>
      <c r="X8" s="35"/>
      <c r="Y8" s="3"/>
      <c r="Z8" s="3"/>
      <c r="AA8" s="65"/>
      <c r="AB8" s="69"/>
      <c r="AC8" s="52"/>
      <c r="AD8" s="3"/>
      <c r="AE8" s="3"/>
      <c r="AF8" s="3"/>
      <c r="AG8" s="62"/>
      <c r="AH8" s="69"/>
      <c r="AI8" s="52"/>
      <c r="AJ8" s="3"/>
      <c r="AK8" s="3"/>
      <c r="AL8" s="3"/>
      <c r="AM8" s="62"/>
      <c r="AN8" s="69"/>
      <c r="AO8" s="52"/>
      <c r="AP8" s="3"/>
      <c r="AQ8" s="3"/>
      <c r="AR8" s="3"/>
      <c r="AS8" s="62"/>
      <c r="AT8" s="69"/>
      <c r="AU8" s="52"/>
      <c r="AV8" s="3"/>
      <c r="AW8" s="47"/>
      <c r="AX8" s="48"/>
      <c r="AY8" s="48"/>
      <c r="AZ8" s="48"/>
      <c r="BA8" s="49"/>
      <c r="BB8" s="3"/>
      <c r="BC8" s="75"/>
      <c r="BD8" s="81"/>
    </row>
    <row r="9" spans="1:56" s="2" customFormat="1" ht="54.75" customHeight="1" x14ac:dyDescent="0.25">
      <c r="A9" s="44" t="s">
        <v>58</v>
      </c>
      <c r="B9" s="44" t="s">
        <v>55</v>
      </c>
      <c r="C9" s="36">
        <v>1</v>
      </c>
      <c r="D9" s="39" t="s">
        <v>49</v>
      </c>
      <c r="E9" s="39" t="s">
        <v>56</v>
      </c>
      <c r="F9" s="40">
        <v>45000</v>
      </c>
      <c r="G9" s="40">
        <v>45000</v>
      </c>
      <c r="H9" s="40">
        <v>45000</v>
      </c>
      <c r="I9" s="40">
        <v>45000</v>
      </c>
      <c r="J9" s="123" t="s">
        <v>69</v>
      </c>
      <c r="K9" s="44" t="s">
        <v>59</v>
      </c>
      <c r="L9" s="62">
        <v>59.7</v>
      </c>
      <c r="M9" s="62">
        <v>59.7</v>
      </c>
      <c r="N9" s="62">
        <v>59.7</v>
      </c>
      <c r="O9" s="62">
        <v>59.7</v>
      </c>
      <c r="P9" s="56">
        <v>1</v>
      </c>
      <c r="Q9" s="56">
        <v>1</v>
      </c>
      <c r="R9" s="56">
        <v>1</v>
      </c>
      <c r="S9" s="56">
        <v>1</v>
      </c>
      <c r="T9" s="48">
        <f>F9*L9*P9</f>
        <v>2686500</v>
      </c>
      <c r="U9" s="48">
        <f t="shared" ref="U9:U10" si="0">G9*M9*Q9</f>
        <v>2686500</v>
      </c>
      <c r="V9" s="48">
        <f t="shared" ref="V9:W10" si="1">H9*N9*R9</f>
        <v>2686500</v>
      </c>
      <c r="W9" s="48">
        <f t="shared" si="1"/>
        <v>2686500</v>
      </c>
      <c r="X9" s="48">
        <f>T9+U9+V9+W9</f>
        <v>10746000</v>
      </c>
      <c r="Y9" s="123" t="s">
        <v>69</v>
      </c>
      <c r="Z9" s="44" t="s">
        <v>51</v>
      </c>
      <c r="AA9" s="65">
        <f>L9</f>
        <v>59.7</v>
      </c>
      <c r="AB9" s="69" t="s">
        <v>92</v>
      </c>
      <c r="AC9" s="52">
        <f>F9*AA9*P9</f>
        <v>2686500</v>
      </c>
      <c r="AD9" s="40">
        <f>AC9-T9</f>
        <v>0</v>
      </c>
      <c r="AE9" s="123" t="s">
        <v>93</v>
      </c>
      <c r="AF9" s="44" t="str">
        <f>Z9</f>
        <v>Product Rebates-Advance Smart Thermostats-Residential_2017-05-01.xlsx</v>
      </c>
      <c r="AG9" s="62">
        <f>M9</f>
        <v>59.7</v>
      </c>
      <c r="AH9" s="69" t="s">
        <v>150</v>
      </c>
      <c r="AI9" s="52">
        <f>G9*AG9*Q9</f>
        <v>2686500</v>
      </c>
      <c r="AJ9" s="40">
        <f>AI9-U9</f>
        <v>0</v>
      </c>
      <c r="AK9" s="123" t="s">
        <v>94</v>
      </c>
      <c r="AL9" s="44" t="s">
        <v>149</v>
      </c>
      <c r="AM9" s="62">
        <v>120</v>
      </c>
      <c r="AN9" s="69" t="s">
        <v>151</v>
      </c>
      <c r="AO9" s="52">
        <f>H9*AM9*R9</f>
        <v>5400000</v>
      </c>
      <c r="AP9" s="40">
        <f>AO9-V9</f>
        <v>2713500</v>
      </c>
      <c r="AQ9" s="123" t="s">
        <v>94</v>
      </c>
      <c r="AR9" s="44" t="s">
        <v>149</v>
      </c>
      <c r="AS9" s="62">
        <v>120</v>
      </c>
      <c r="AT9" s="69" t="s">
        <v>151</v>
      </c>
      <c r="AU9" s="52">
        <f>I9*AS9*S9</f>
        <v>5400000</v>
      </c>
      <c r="AV9" s="40">
        <f>AU9-W9</f>
        <v>2713500</v>
      </c>
      <c r="AW9" s="48">
        <f>IF(C9=1,AC9,T9)</f>
        <v>2686500</v>
      </c>
      <c r="AX9" s="48">
        <f>IF(C9=1,AI9,U9)</f>
        <v>2686500</v>
      </c>
      <c r="AY9" s="48">
        <f>IF(C9=1,AO9,V9)</f>
        <v>5400000</v>
      </c>
      <c r="AZ9" s="48">
        <f>IF(C9=1,AU9,W9)</f>
        <v>5400000</v>
      </c>
      <c r="BA9" s="49">
        <f>AW9+AX9+AY9+AZ9</f>
        <v>16173000</v>
      </c>
      <c r="BB9" s="39" t="s">
        <v>50</v>
      </c>
      <c r="BC9" s="232" t="s">
        <v>162</v>
      </c>
      <c r="BD9" s="81"/>
    </row>
    <row r="10" spans="1:56" s="2" customFormat="1" ht="39" x14ac:dyDescent="0.25">
      <c r="A10" s="44" t="s">
        <v>158</v>
      </c>
      <c r="B10" s="44" t="s">
        <v>159</v>
      </c>
      <c r="C10" s="35">
        <v>0</v>
      </c>
      <c r="D10" s="225" t="s">
        <v>159</v>
      </c>
      <c r="E10" s="225" t="s">
        <v>160</v>
      </c>
      <c r="F10" s="40">
        <v>40</v>
      </c>
      <c r="G10" s="40">
        <v>40</v>
      </c>
      <c r="H10" s="40">
        <v>40</v>
      </c>
      <c r="I10" s="40">
        <v>40</v>
      </c>
      <c r="J10" s="3"/>
      <c r="K10" s="44" t="s">
        <v>161</v>
      </c>
      <c r="L10" s="40">
        <v>167495</v>
      </c>
      <c r="M10" s="40">
        <v>167495</v>
      </c>
      <c r="N10" s="40">
        <v>167495</v>
      </c>
      <c r="O10" s="40">
        <v>167495</v>
      </c>
      <c r="P10" s="56">
        <v>0.73</v>
      </c>
      <c r="Q10" s="56">
        <v>0.73</v>
      </c>
      <c r="R10" s="56">
        <v>0.73</v>
      </c>
      <c r="S10" s="56">
        <v>0.73</v>
      </c>
      <c r="T10" s="48">
        <f>F10*L10*P10</f>
        <v>4890854</v>
      </c>
      <c r="U10" s="48">
        <f t="shared" si="0"/>
        <v>4890854</v>
      </c>
      <c r="V10" s="48">
        <f t="shared" si="1"/>
        <v>4890854</v>
      </c>
      <c r="W10" s="48">
        <f t="shared" si="1"/>
        <v>4890854</v>
      </c>
      <c r="X10" s="48">
        <f>T10+U10+V10+W10</f>
        <v>19563416</v>
      </c>
      <c r="Y10" s="226"/>
      <c r="Z10" s="226"/>
      <c r="AA10" s="227"/>
      <c r="AB10" s="228"/>
      <c r="AC10" s="229"/>
      <c r="AD10" s="226"/>
      <c r="AE10" s="226"/>
      <c r="AF10" s="226"/>
      <c r="AG10" s="230"/>
      <c r="AH10" s="228"/>
      <c r="AI10" s="229"/>
      <c r="AJ10" s="226"/>
      <c r="AK10" s="226"/>
      <c r="AL10" s="226"/>
      <c r="AM10" s="230"/>
      <c r="AN10" s="228"/>
      <c r="AO10" s="229"/>
      <c r="AP10" s="226"/>
      <c r="AQ10" s="226"/>
      <c r="AR10" s="226"/>
      <c r="AS10" s="230"/>
      <c r="AT10" s="228"/>
      <c r="AU10" s="229"/>
      <c r="AV10" s="226"/>
      <c r="AW10" s="48">
        <f>IF(C10=1,AC10,T10)</f>
        <v>4890854</v>
      </c>
      <c r="AX10" s="48">
        <f>IF(C10=1,AI10,U10)</f>
        <v>4890854</v>
      </c>
      <c r="AY10" s="48">
        <f>IF(C10=1,AO10,V10)</f>
        <v>4890854</v>
      </c>
      <c r="AZ10" s="48">
        <f>IF(C10=1,AU10,W10)</f>
        <v>4890854</v>
      </c>
      <c r="BA10" s="49">
        <f>AW10+AX10+AY10+AZ10</f>
        <v>19563416</v>
      </c>
      <c r="BB10" s="226"/>
      <c r="BC10" s="231"/>
      <c r="BD10" s="81"/>
    </row>
    <row r="11" spans="1:56" s="2" customFormat="1" ht="18" x14ac:dyDescent="0.25">
      <c r="A11" s="3"/>
      <c r="B11" s="3"/>
      <c r="C11" s="35"/>
      <c r="D11" s="3"/>
      <c r="E11" s="3"/>
      <c r="F11" s="40"/>
      <c r="G11" s="40"/>
      <c r="H11" s="40"/>
      <c r="I11" s="40"/>
      <c r="J11" s="3"/>
      <c r="K11" s="39"/>
      <c r="L11" s="62"/>
      <c r="M11" s="62"/>
      <c r="N11" s="62"/>
      <c r="O11" s="62"/>
      <c r="P11" s="35"/>
      <c r="Q11" s="35"/>
      <c r="R11" s="35"/>
      <c r="S11" s="35"/>
      <c r="T11" s="52"/>
      <c r="U11" s="52"/>
      <c r="V11" s="52"/>
      <c r="W11" s="52"/>
      <c r="X11" s="35"/>
      <c r="Y11" s="3"/>
      <c r="Z11" s="3"/>
      <c r="AA11" s="65"/>
      <c r="AB11" s="69"/>
      <c r="AC11" s="52"/>
      <c r="AD11" s="3"/>
      <c r="AE11" s="3"/>
      <c r="AF11" s="3"/>
      <c r="AG11" s="62"/>
      <c r="AH11" s="69"/>
      <c r="AI11" s="52"/>
      <c r="AJ11" s="3"/>
      <c r="AK11" s="3"/>
      <c r="AL11" s="3"/>
      <c r="AM11" s="62"/>
      <c r="AN11" s="69"/>
      <c r="AO11" s="52"/>
      <c r="AP11" s="3"/>
      <c r="AQ11" s="3"/>
      <c r="AR11" s="3"/>
      <c r="AS11" s="62"/>
      <c r="AT11" s="69"/>
      <c r="AU11" s="52"/>
      <c r="AV11" s="3"/>
      <c r="AW11" s="48"/>
      <c r="AX11" s="48"/>
      <c r="AY11" s="48"/>
      <c r="AZ11" s="48"/>
      <c r="BA11" s="48"/>
      <c r="BB11" s="3"/>
      <c r="BC11" s="75"/>
      <c r="BD11" s="81"/>
    </row>
    <row r="12" spans="1:56" s="2" customFormat="1" ht="18" x14ac:dyDescent="0.25">
      <c r="A12" s="3"/>
      <c r="B12" s="3"/>
      <c r="C12" s="35"/>
      <c r="D12" s="3"/>
      <c r="E12" s="3"/>
      <c r="F12" s="40"/>
      <c r="G12" s="40"/>
      <c r="H12" s="40"/>
      <c r="I12" s="40"/>
      <c r="J12" s="3"/>
      <c r="K12" s="39"/>
      <c r="L12" s="62"/>
      <c r="M12" s="62"/>
      <c r="N12" s="62"/>
      <c r="O12" s="62"/>
      <c r="P12" s="35"/>
      <c r="Q12" s="35"/>
      <c r="R12" s="35"/>
      <c r="S12" s="35"/>
      <c r="T12" s="52"/>
      <c r="U12" s="52"/>
      <c r="V12" s="52"/>
      <c r="W12" s="52"/>
      <c r="X12" s="35"/>
      <c r="Y12" s="3"/>
      <c r="Z12" s="3"/>
      <c r="AA12" s="65"/>
      <c r="AB12" s="69"/>
      <c r="AC12" s="52"/>
      <c r="AD12" s="3"/>
      <c r="AE12" s="3"/>
      <c r="AF12" s="3"/>
      <c r="AG12" s="62"/>
      <c r="AH12" s="69"/>
      <c r="AI12" s="52"/>
      <c r="AJ12" s="3"/>
      <c r="AK12" s="3"/>
      <c r="AL12" s="3"/>
      <c r="AM12" s="62"/>
      <c r="AN12" s="69"/>
      <c r="AO12" s="52"/>
      <c r="AP12" s="3"/>
      <c r="AQ12" s="3"/>
      <c r="AR12" s="3"/>
      <c r="AS12" s="62"/>
      <c r="AT12" s="69"/>
      <c r="AU12" s="52"/>
      <c r="AV12" s="3"/>
      <c r="AW12" s="48"/>
      <c r="AX12" s="48"/>
      <c r="AY12" s="48"/>
      <c r="AZ12" s="48"/>
      <c r="BA12" s="48"/>
      <c r="BB12" s="3"/>
      <c r="BC12" s="75"/>
      <c r="BD12" s="81"/>
    </row>
    <row r="13" spans="1:56" s="2" customFormat="1" ht="18" x14ac:dyDescent="0.25">
      <c r="A13" s="3"/>
      <c r="B13" s="3"/>
      <c r="C13" s="35"/>
      <c r="D13" s="3"/>
      <c r="E13" s="3"/>
      <c r="F13" s="40"/>
      <c r="G13" s="40"/>
      <c r="H13" s="40"/>
      <c r="I13" s="40"/>
      <c r="J13" s="3"/>
      <c r="K13" s="3"/>
      <c r="L13" s="62"/>
      <c r="M13" s="62"/>
      <c r="N13" s="62"/>
      <c r="O13" s="62"/>
      <c r="P13" s="35"/>
      <c r="Q13" s="35"/>
      <c r="R13" s="35"/>
      <c r="S13" s="35"/>
      <c r="T13" s="52"/>
      <c r="U13" s="52"/>
      <c r="V13" s="52"/>
      <c r="W13" s="52"/>
      <c r="X13" s="35"/>
      <c r="Y13" s="3"/>
      <c r="Z13" s="3"/>
      <c r="AA13" s="65"/>
      <c r="AB13" s="69"/>
      <c r="AC13" s="52"/>
      <c r="AD13" s="3"/>
      <c r="AE13" s="3"/>
      <c r="AF13" s="3"/>
      <c r="AG13" s="62"/>
      <c r="AH13" s="69"/>
      <c r="AI13" s="52"/>
      <c r="AJ13" s="3"/>
      <c r="AK13" s="3"/>
      <c r="AL13" s="3"/>
      <c r="AM13" s="62"/>
      <c r="AN13" s="69"/>
      <c r="AO13" s="52"/>
      <c r="AP13" s="3"/>
      <c r="AQ13" s="3"/>
      <c r="AR13" s="3"/>
      <c r="AS13" s="62"/>
      <c r="AT13" s="69"/>
      <c r="AU13" s="52"/>
      <c r="AV13" s="3"/>
      <c r="AW13" s="48"/>
      <c r="AX13" s="48"/>
      <c r="AY13" s="48"/>
      <c r="AZ13" s="48"/>
      <c r="BA13" s="48"/>
      <c r="BB13" s="3"/>
      <c r="BC13" s="75"/>
      <c r="BD13" s="81"/>
    </row>
    <row r="14" spans="1:56" s="2" customFormat="1" ht="18" x14ac:dyDescent="0.25">
      <c r="A14" s="3"/>
      <c r="B14" s="3"/>
      <c r="C14" s="35"/>
      <c r="D14" s="3"/>
      <c r="E14" s="3"/>
      <c r="F14" s="40"/>
      <c r="G14" s="40"/>
      <c r="H14" s="40"/>
      <c r="I14" s="40"/>
      <c r="J14" s="3"/>
      <c r="K14" s="3"/>
      <c r="L14" s="62"/>
      <c r="M14" s="62"/>
      <c r="N14" s="62"/>
      <c r="O14" s="62"/>
      <c r="P14" s="35"/>
      <c r="Q14" s="35"/>
      <c r="R14" s="35"/>
      <c r="S14" s="35"/>
      <c r="T14" s="52"/>
      <c r="U14" s="52"/>
      <c r="V14" s="52"/>
      <c r="W14" s="52"/>
      <c r="X14" s="35"/>
      <c r="Y14" s="3"/>
      <c r="Z14" s="3"/>
      <c r="AA14" s="65"/>
      <c r="AB14" s="69"/>
      <c r="AC14" s="52"/>
      <c r="AD14" s="3"/>
      <c r="AE14" s="3"/>
      <c r="AF14" s="3"/>
      <c r="AG14" s="62"/>
      <c r="AH14" s="69"/>
      <c r="AI14" s="52"/>
      <c r="AJ14" s="3"/>
      <c r="AK14" s="3"/>
      <c r="AL14" s="3"/>
      <c r="AM14" s="62"/>
      <c r="AN14" s="69"/>
      <c r="AO14" s="52"/>
      <c r="AP14" s="3"/>
      <c r="AQ14" s="3"/>
      <c r="AR14" s="3"/>
      <c r="AS14" s="62"/>
      <c r="AT14" s="69"/>
      <c r="AU14" s="52"/>
      <c r="AV14" s="3"/>
      <c r="AW14" s="48"/>
      <c r="AX14" s="48"/>
      <c r="AY14" s="48"/>
      <c r="AZ14" s="48"/>
      <c r="BA14" s="48"/>
      <c r="BB14" s="3"/>
      <c r="BC14" s="75"/>
      <c r="BD14" s="81"/>
    </row>
    <row r="15" spans="1:56" s="2" customFormat="1" ht="18" x14ac:dyDescent="0.25">
      <c r="A15" s="3"/>
      <c r="B15" s="3"/>
      <c r="C15" s="35"/>
      <c r="D15" s="3"/>
      <c r="E15" s="3"/>
      <c r="F15" s="40"/>
      <c r="G15" s="40"/>
      <c r="H15" s="40"/>
      <c r="I15" s="40"/>
      <c r="J15" s="3"/>
      <c r="K15" s="3"/>
      <c r="L15" s="62"/>
      <c r="M15" s="62"/>
      <c r="N15" s="62"/>
      <c r="O15" s="62"/>
      <c r="P15" s="35"/>
      <c r="Q15" s="35"/>
      <c r="R15" s="35"/>
      <c r="S15" s="35"/>
      <c r="T15" s="52"/>
      <c r="U15" s="52"/>
      <c r="V15" s="52"/>
      <c r="W15" s="52"/>
      <c r="X15" s="35"/>
      <c r="Y15" s="3"/>
      <c r="Z15" s="3"/>
      <c r="AA15" s="65"/>
      <c r="AB15" s="69"/>
      <c r="AC15" s="52"/>
      <c r="AD15" s="3"/>
      <c r="AE15" s="3"/>
      <c r="AF15" s="3"/>
      <c r="AG15" s="62"/>
      <c r="AH15" s="69"/>
      <c r="AI15" s="52"/>
      <c r="AJ15" s="3"/>
      <c r="AK15" s="3"/>
      <c r="AL15" s="3"/>
      <c r="AM15" s="62"/>
      <c r="AN15" s="69"/>
      <c r="AO15" s="52"/>
      <c r="AP15" s="3"/>
      <c r="AQ15" s="3"/>
      <c r="AR15" s="3"/>
      <c r="AS15" s="62"/>
      <c r="AT15" s="69"/>
      <c r="AU15" s="52"/>
      <c r="AV15" s="3"/>
      <c r="AW15" s="48"/>
      <c r="AX15" s="48"/>
      <c r="AY15" s="48"/>
      <c r="AZ15" s="48"/>
      <c r="BA15" s="48"/>
      <c r="BB15" s="3"/>
      <c r="BC15" s="75"/>
      <c r="BD15" s="81"/>
    </row>
    <row r="16" spans="1:56" s="2" customFormat="1" ht="18" x14ac:dyDescent="0.25">
      <c r="A16" s="3"/>
      <c r="B16" s="3"/>
      <c r="C16" s="35"/>
      <c r="D16" s="3"/>
      <c r="E16" s="3"/>
      <c r="F16" s="40"/>
      <c r="G16" s="40"/>
      <c r="H16" s="40"/>
      <c r="I16" s="40"/>
      <c r="J16" s="3"/>
      <c r="K16" s="3"/>
      <c r="L16" s="62"/>
      <c r="M16" s="62"/>
      <c r="N16" s="62"/>
      <c r="O16" s="62"/>
      <c r="P16" s="35"/>
      <c r="Q16" s="35"/>
      <c r="R16" s="35"/>
      <c r="S16" s="35"/>
      <c r="T16" s="52"/>
      <c r="U16" s="52"/>
      <c r="V16" s="52"/>
      <c r="W16" s="52"/>
      <c r="X16" s="35"/>
      <c r="Y16" s="3"/>
      <c r="Z16" s="3"/>
      <c r="AA16" s="65"/>
      <c r="AB16" s="69"/>
      <c r="AC16" s="52"/>
      <c r="AD16" s="3"/>
      <c r="AE16" s="3"/>
      <c r="AF16" s="3"/>
      <c r="AG16" s="62"/>
      <c r="AH16" s="69"/>
      <c r="AI16" s="52"/>
      <c r="AJ16" s="3"/>
      <c r="AK16" s="3"/>
      <c r="AL16" s="3"/>
      <c r="AM16" s="62"/>
      <c r="AN16" s="69"/>
      <c r="AO16" s="52"/>
      <c r="AP16" s="3"/>
      <c r="AQ16" s="3"/>
      <c r="AR16" s="3"/>
      <c r="AS16" s="62"/>
      <c r="AT16" s="69"/>
      <c r="AU16" s="52"/>
      <c r="AV16" s="3"/>
      <c r="AW16" s="48"/>
      <c r="AX16" s="48"/>
      <c r="AY16" s="48"/>
      <c r="AZ16" s="48"/>
      <c r="BA16" s="48"/>
      <c r="BB16" s="3"/>
      <c r="BC16" s="75"/>
      <c r="BD16" s="81"/>
    </row>
    <row r="17" spans="1:56" s="2" customFormat="1" ht="18" x14ac:dyDescent="0.25">
      <c r="A17" s="3"/>
      <c r="B17" s="3"/>
      <c r="C17" s="35"/>
      <c r="D17" s="3"/>
      <c r="E17" s="3"/>
      <c r="F17" s="40"/>
      <c r="G17" s="40"/>
      <c r="H17" s="40"/>
      <c r="I17" s="40"/>
      <c r="J17" s="3"/>
      <c r="K17" s="3"/>
      <c r="L17" s="62"/>
      <c r="M17" s="62"/>
      <c r="N17" s="62"/>
      <c r="O17" s="62"/>
      <c r="P17" s="35"/>
      <c r="Q17" s="35"/>
      <c r="R17" s="35"/>
      <c r="S17" s="35"/>
      <c r="T17" s="52"/>
      <c r="U17" s="52"/>
      <c r="V17" s="52"/>
      <c r="W17" s="52"/>
      <c r="X17" s="35"/>
      <c r="Y17" s="3"/>
      <c r="Z17" s="3"/>
      <c r="AA17" s="65"/>
      <c r="AB17" s="69"/>
      <c r="AC17" s="52"/>
      <c r="AD17" s="3"/>
      <c r="AE17" s="3"/>
      <c r="AF17" s="3"/>
      <c r="AG17" s="62"/>
      <c r="AH17" s="69"/>
      <c r="AI17" s="52"/>
      <c r="AJ17" s="3"/>
      <c r="AK17" s="3"/>
      <c r="AL17" s="3"/>
      <c r="AM17" s="62"/>
      <c r="AN17" s="69"/>
      <c r="AO17" s="52"/>
      <c r="AP17" s="3"/>
      <c r="AQ17" s="3"/>
      <c r="AR17" s="3"/>
      <c r="AS17" s="62"/>
      <c r="AT17" s="69"/>
      <c r="AU17" s="52"/>
      <c r="AV17" s="3"/>
      <c r="AW17" s="48"/>
      <c r="AX17" s="48"/>
      <c r="AY17" s="48"/>
      <c r="AZ17" s="48"/>
      <c r="BA17" s="48"/>
      <c r="BB17" s="3"/>
      <c r="BC17" s="75"/>
      <c r="BD17" s="81"/>
    </row>
    <row r="18" spans="1:56" ht="18.75" x14ac:dyDescent="0.3">
      <c r="A18" s="1"/>
      <c r="B18" s="1"/>
      <c r="C18" s="37"/>
      <c r="D18" s="1"/>
      <c r="E18" s="1"/>
      <c r="F18" s="41"/>
      <c r="G18" s="41"/>
      <c r="H18" s="41"/>
      <c r="I18" s="41"/>
      <c r="J18" s="1"/>
      <c r="K18" s="1"/>
      <c r="L18" s="63"/>
      <c r="M18" s="63"/>
      <c r="N18" s="63"/>
      <c r="O18" s="63"/>
      <c r="P18" s="37"/>
      <c r="Q18" s="37"/>
      <c r="R18" s="37"/>
      <c r="S18" s="37"/>
      <c r="T18" s="53"/>
      <c r="U18" s="53"/>
      <c r="V18" s="53"/>
      <c r="W18" s="53"/>
      <c r="X18" s="37"/>
      <c r="Y18" s="1"/>
      <c r="Z18" s="1"/>
      <c r="AA18" s="66"/>
      <c r="AB18" s="70"/>
      <c r="AC18" s="53"/>
      <c r="AD18" s="1"/>
      <c r="AE18" s="1"/>
      <c r="AF18" s="1"/>
      <c r="AG18" s="63"/>
      <c r="AH18" s="70"/>
      <c r="AI18" s="53"/>
      <c r="AJ18" s="1"/>
      <c r="AK18" s="1"/>
      <c r="AL18" s="1"/>
      <c r="AM18" s="63"/>
      <c r="AN18" s="70"/>
      <c r="AO18" s="53"/>
      <c r="AP18" s="1"/>
      <c r="AQ18" s="1"/>
      <c r="AR18" s="1"/>
      <c r="AS18" s="63"/>
      <c r="AT18" s="70"/>
      <c r="AU18" s="53"/>
      <c r="AV18" s="1"/>
      <c r="AW18" s="50"/>
      <c r="AX18" s="50"/>
      <c r="AY18" s="50"/>
      <c r="AZ18" s="50"/>
      <c r="BA18" s="50"/>
      <c r="BB18" s="1"/>
      <c r="BC18" s="76"/>
      <c r="BD18" s="82"/>
    </row>
    <row r="19" spans="1:56" ht="19.5" thickBot="1" x14ac:dyDescent="0.35">
      <c r="A19" s="4"/>
      <c r="B19" s="4"/>
      <c r="C19" s="38"/>
      <c r="D19" s="4"/>
      <c r="E19" s="4"/>
      <c r="F19" s="42"/>
      <c r="G19" s="42"/>
      <c r="H19" s="42"/>
      <c r="I19" s="42"/>
      <c r="J19" s="4"/>
      <c r="K19" s="4"/>
      <c r="L19" s="64"/>
      <c r="M19" s="64"/>
      <c r="N19" s="64"/>
      <c r="O19" s="64"/>
      <c r="P19" s="38"/>
      <c r="Q19" s="38"/>
      <c r="R19" s="38"/>
      <c r="S19" s="38"/>
      <c r="T19" s="54"/>
      <c r="U19" s="54"/>
      <c r="V19" s="54"/>
      <c r="W19" s="54"/>
      <c r="X19" s="38"/>
      <c r="Y19" s="4"/>
      <c r="Z19" s="4"/>
      <c r="AA19" s="67"/>
      <c r="AB19" s="71"/>
      <c r="AC19" s="54"/>
      <c r="AD19" s="4"/>
      <c r="AE19" s="4"/>
      <c r="AF19" s="4"/>
      <c r="AG19" s="64"/>
      <c r="AH19" s="71"/>
      <c r="AI19" s="54"/>
      <c r="AJ19" s="4"/>
      <c r="AK19" s="4"/>
      <c r="AL19" s="4"/>
      <c r="AM19" s="64"/>
      <c r="AN19" s="71"/>
      <c r="AO19" s="54"/>
      <c r="AP19" s="4"/>
      <c r="AQ19" s="4"/>
      <c r="AR19" s="4"/>
      <c r="AS19" s="64"/>
      <c r="AT19" s="71"/>
      <c r="AU19" s="54"/>
      <c r="AV19" s="4"/>
      <c r="AW19" s="51"/>
      <c r="AX19" s="51"/>
      <c r="AY19" s="51"/>
      <c r="AZ19" s="51"/>
      <c r="BA19" s="51"/>
      <c r="BB19" s="4"/>
      <c r="BC19" s="77"/>
      <c r="BD19" s="82"/>
    </row>
    <row r="20" spans="1:56" ht="28.5" customHeight="1" thickTop="1" x14ac:dyDescent="0.35">
      <c r="A20" s="61" t="s">
        <v>41</v>
      </c>
      <c r="B20" s="68"/>
      <c r="C20" s="115"/>
      <c r="D20" s="116"/>
      <c r="E20" s="116"/>
      <c r="F20" s="116"/>
      <c r="G20" s="116"/>
      <c r="H20" s="116"/>
      <c r="I20" s="116"/>
      <c r="J20" s="116"/>
      <c r="K20" s="116"/>
      <c r="L20" s="116"/>
      <c r="M20" s="116"/>
      <c r="N20" s="116"/>
      <c r="O20" s="116"/>
      <c r="P20" s="116"/>
      <c r="Q20" s="116"/>
      <c r="R20" s="117"/>
      <c r="S20" s="117"/>
      <c r="T20" s="102">
        <f>SUM(T9,T10)</f>
        <v>7577354</v>
      </c>
      <c r="U20" s="102">
        <f>SUM(U9,U10)</f>
        <v>7577354</v>
      </c>
      <c r="V20" s="102">
        <f>SUM(V9,V10)</f>
        <v>7577354</v>
      </c>
      <c r="W20" s="102">
        <f>SUM(W9,W10)</f>
        <v>7577354</v>
      </c>
      <c r="X20" s="103">
        <f>SUM(X9,X10)</f>
        <v>30309416</v>
      </c>
      <c r="Y20" s="118"/>
      <c r="Z20" s="119"/>
      <c r="AA20" s="119"/>
      <c r="AB20" s="119"/>
      <c r="AC20" s="120"/>
      <c r="AD20" s="43">
        <f t="shared" ref="AD20" si="2">SUM(AD9)</f>
        <v>0</v>
      </c>
      <c r="AE20" s="118"/>
      <c r="AF20" s="119"/>
      <c r="AG20" s="119"/>
      <c r="AH20" s="119"/>
      <c r="AI20" s="120"/>
      <c r="AJ20" s="43">
        <f t="shared" ref="AJ20" si="3">SUM(AJ9)</f>
        <v>0</v>
      </c>
      <c r="AK20" s="118"/>
      <c r="AL20" s="119"/>
      <c r="AM20" s="119"/>
      <c r="AN20" s="119"/>
      <c r="AO20" s="120"/>
      <c r="AP20" s="43">
        <f t="shared" ref="AP20:BA20" si="4">SUM(AP9)</f>
        <v>2713500</v>
      </c>
      <c r="AQ20" s="118"/>
      <c r="AR20" s="119"/>
      <c r="AS20" s="119"/>
      <c r="AT20" s="119"/>
      <c r="AU20" s="120"/>
      <c r="AV20" s="43">
        <f t="shared" ref="AV20" si="5">SUM(AV9)</f>
        <v>2713500</v>
      </c>
      <c r="AW20" s="99">
        <f>SUM(AW9,AW10)</f>
        <v>7577354</v>
      </c>
      <c r="AX20" s="98">
        <f>SUM(AX9,AX10)</f>
        <v>7577354</v>
      </c>
      <c r="AY20" s="97">
        <f>SUM(AY9,AY10)</f>
        <v>10290854</v>
      </c>
      <c r="AZ20" s="133">
        <f>SUM(AZ9,AZ10)</f>
        <v>10290854</v>
      </c>
      <c r="BA20" s="110">
        <f>SUM(BA9,BA10)</f>
        <v>35736416</v>
      </c>
      <c r="BB20" s="118"/>
      <c r="BC20" s="121"/>
      <c r="BD20" s="82"/>
    </row>
    <row r="21" spans="1:56" x14ac:dyDescent="0.25">
      <c r="X21" s="60"/>
    </row>
  </sheetData>
  <mergeCells count="17">
    <mergeCell ref="T5:X5"/>
    <mergeCell ref="AQ4:AV4"/>
    <mergeCell ref="AQ5:AT5"/>
    <mergeCell ref="BB4:BC4"/>
    <mergeCell ref="AW4:BA5"/>
    <mergeCell ref="E4:I4"/>
    <mergeCell ref="E5:I5"/>
    <mergeCell ref="AE4:AJ4"/>
    <mergeCell ref="AE5:AH5"/>
    <mergeCell ref="AK4:AP4"/>
    <mergeCell ref="AK5:AN5"/>
    <mergeCell ref="Y4:AD4"/>
    <mergeCell ref="Y5:AB5"/>
    <mergeCell ref="J5:O5"/>
    <mergeCell ref="J4:O4"/>
    <mergeCell ref="P4:X4"/>
    <mergeCell ref="P5:S5"/>
  </mergeCells>
  <printOptions headings="1" gridLines="1"/>
  <pageMargins left="0.25" right="0.25" top="0.75" bottom="0.75" header="0.3" footer="0.3"/>
  <pageSetup scale="43" fitToWidth="5" orientation="landscape" r:id="rId1"/>
  <headerFooter>
    <oddFooter>&amp;L&amp;"Arial,Regular"&amp;14&amp;A
&amp;F&amp;C&amp;"Arial,Regular"&amp;14&amp;P</oddFooter>
  </headerFooter>
  <colBreaks count="7" manualBreakCount="7">
    <brk id="15" max="26" man="1"/>
    <brk id="24" max="26" man="1"/>
    <brk id="30" max="26" man="1"/>
    <brk id="36" max="26" man="1"/>
    <brk id="42" max="20" man="1"/>
    <brk id="48" max="26" man="1"/>
    <brk id="53" max="2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Program-Level Adjustments Tab</vt:lpstr>
      <vt:lpstr>Measure-Level Adjustments Tab</vt:lpstr>
      <vt:lpstr>'Measure-Level Adjustments Tab'!Print_Area</vt:lpstr>
      <vt:lpstr>'Program-Level Adjustments Tab'!Print_Area</vt:lpstr>
      <vt:lpstr>'Measure-Level Adjustments Tab'!Print_Titles</vt:lpstr>
      <vt:lpstr>'Program-Level Adjustments Tab'!Print_Titles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EEPS Adjustable Savings Goal Template</dc:title>
  <dc:subject>EEPS Adjustable Savings Goal Template</dc:subject>
  <dc:creator>Jennifer Morris</dc:creator>
  <cp:lastModifiedBy>Jennifer H Morris</cp:lastModifiedBy>
  <cp:lastPrinted>2017-04-10T19:33:53Z</cp:lastPrinted>
  <dcterms:created xsi:type="dcterms:W3CDTF">2015-06-27T00:40:35Z</dcterms:created>
  <dcterms:modified xsi:type="dcterms:W3CDTF">2017-04-10T19:35:10Z</dcterms:modified>
</cp:coreProperties>
</file>