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https://d.docs.live.net/97314b2b1000012c/Documents/IL SAG 2018/NTG Meetings - Sept 2018/Final Values - Oct 1^J 2018/"/>
    </mc:Choice>
  </mc:AlternateContent>
  <xr:revisionPtr revIDLastSave="0" documentId="8_{4EAF63B8-95C3-4097-9EA2-2FF791B254BF}" xr6:coauthVersionLast="36" xr6:coauthVersionMax="36" xr10:uidLastSave="{00000000-0000-0000-0000-000000000000}"/>
  <bookViews>
    <workbookView xWindow="0" yWindow="0" windowWidth="19200" windowHeight="8150" xr2:uid="{00000000-000D-0000-FFFF-FFFF00000000}"/>
  </bookViews>
  <sheets>
    <sheet name="PGL and NSG Portfolio" sheetId="3" r:id="rId1"/>
  </sheets>
  <externalReferences>
    <externalReference r:id="rId2"/>
    <externalReference r:id="rId3"/>
    <externalReference r:id="rId4"/>
  </externalReferences>
  <definedNames>
    <definedName name="_xlnm._FilterDatabase" localSheetId="0" hidden="1">'PGL and NSG Portfolio'!$A$6:$O$42</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Portfolio'!$A$1:$O$45</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3" l="1"/>
  <c r="N37" i="3"/>
  <c r="N25" i="3" l="1"/>
  <c r="N10" i="3"/>
  <c r="N11" i="3"/>
  <c r="N12" i="3"/>
  <c r="N9" i="3"/>
  <c r="N41" i="3" l="1"/>
  <c r="N17" i="3" l="1"/>
  <c r="N15" i="3"/>
  <c r="N16" i="3"/>
  <c r="N30" i="3" l="1"/>
  <c r="N36" i="3" l="1"/>
  <c r="K37" i="3" l="1"/>
  <c r="N42" i="3" l="1"/>
  <c r="N29" i="3"/>
  <c r="N24" i="3" l="1"/>
  <c r="N26" i="3"/>
  <c r="N27" i="3"/>
  <c r="N28" i="3"/>
  <c r="N13" i="3" l="1"/>
  <c r="N33" i="3" l="1"/>
  <c r="N34" i="3" l="1"/>
  <c r="N35" i="3"/>
</calcChain>
</file>

<file path=xl/sharedStrings.xml><?xml version="1.0" encoding="utf-8"?>
<sst xmlns="http://schemas.openxmlformats.org/spreadsheetml/2006/main" count="187" uniqueCount="106">
  <si>
    <t>Home Energy Reports</t>
  </si>
  <si>
    <t>Gas Source(s)</t>
  </si>
  <si>
    <t>Assessment/Direct Install</t>
  </si>
  <si>
    <t>Custom Incentives</t>
  </si>
  <si>
    <t>Residential Outreach &amp; Educ.</t>
  </si>
  <si>
    <t>Gas Optimization</t>
  </si>
  <si>
    <t>Retro-Commissioning</t>
  </si>
  <si>
    <t>New Construction</t>
  </si>
  <si>
    <t>Small Business</t>
  </si>
  <si>
    <t>GPY4</t>
  </si>
  <si>
    <t>Prescriptive Rebates</t>
  </si>
  <si>
    <t>Custom Rebates</t>
  </si>
  <si>
    <t>0.84 (PGL) 0.90 (NSG)</t>
  </si>
  <si>
    <t>GPY1</t>
  </si>
  <si>
    <t>GPY2</t>
  </si>
  <si>
    <t>GPY3</t>
  </si>
  <si>
    <t>0.87 (PGL)    0.92 (NSG)</t>
  </si>
  <si>
    <t>GPY5</t>
  </si>
  <si>
    <t>FR, PSO (IL EM&amp;V GPY4), NPSO (IL EM&amp;V GPY2)</t>
  </si>
  <si>
    <t>No</t>
  </si>
  <si>
    <t>C&amp;I Energy Jumpstart</t>
  </si>
  <si>
    <t>Elementary Energy Ed</t>
  </si>
  <si>
    <t>TAPI Incentives / Partner Trade Allies</t>
  </si>
  <si>
    <t>GPY6</t>
  </si>
  <si>
    <t>Free Ridership
(FR)</t>
  </si>
  <si>
    <t>Participant Spillover
(PSO)</t>
  </si>
  <si>
    <t>Non-Participant Spillover
(NPSO)</t>
  </si>
  <si>
    <t>Roll-up of Prescriptive, PTA, and Custom</t>
  </si>
  <si>
    <t>NA</t>
  </si>
  <si>
    <t>Yes</t>
  </si>
  <si>
    <t>Peoples Gas (PGL) and North Shore Gas (NSG) NTG Values</t>
  </si>
  <si>
    <t>FR, PSO, NPSO (PGL &amp; NSG EM&amp;V GPY5; TRM v6.0 algorithms)</t>
  </si>
  <si>
    <t>FR (IL EM&amp;V GPY4 for C&amp;I Custom Program and IL EM&amp;V GPY5 for MF Program), PSO, NPSO (PGL &amp; NSG EM&amp;V GPY5 for MF program).  GPY4 research used TRM v5.0 algorithms, GPY5 research used TRM v6.0 algorithms</t>
  </si>
  <si>
    <t>2019
NTG Value</t>
  </si>
  <si>
    <t>New NTG Research Since Final 2018 (GPY7) Recommendations</t>
  </si>
  <si>
    <t>Income Eligible</t>
  </si>
  <si>
    <t>Multi-Family Non-PHA</t>
  </si>
  <si>
    <t>Public Housing Authority (PHA)</t>
  </si>
  <si>
    <t>2018
(GPY7)</t>
  </si>
  <si>
    <t>Home Energy Rebate  (HVAC and other equipment, excluding Smart Thermostats, Duct Sealing, Air Sealing, and Insulation Measures)</t>
  </si>
  <si>
    <t>Single Family Home Retrofits</t>
  </si>
  <si>
    <t>FR, PSO, NPSO (PGL &amp; NSG EM&amp;V GPY5; TRM v6.0 algorithms). Participant spillover was not estimated by program path; the 0.03 value represents the overall MF program PSO based on 59 interviews conducted in the GPY5 MF NTG research. Trade ally interviews did not find PSO or NPSO.</t>
  </si>
  <si>
    <t>FR, PSO, NPSO (PGL &amp; NSG EM&amp;V GPY5; TRM v6.0 algorithms). The roll-up NTG value covers Prescriptive, PTA, and Custom MF participants. The roll-up value may be used instead of the path-level NTGs.</t>
  </si>
  <si>
    <t>The savings for natural gas heating provided are derived from a billing regression analysis with an experimental design that does not require further net savings adjustment.</t>
  </si>
  <si>
    <t>Retrofit Incentives</t>
  </si>
  <si>
    <t>Dedicated New Construction Program</t>
  </si>
  <si>
    <t>Business and Public Sector</t>
  </si>
  <si>
    <t>Residential</t>
  </si>
  <si>
    <t>Combined Heat and Power (CHP)</t>
  </si>
  <si>
    <t>Project-Specific</t>
  </si>
  <si>
    <r>
      <t xml:space="preserve">FR and PSO: 2017 Survey of 74 GPY6 HVAC/Other Equipment participants and 60 participating trade allies. Memo: </t>
    </r>
    <r>
      <rPr>
        <i/>
        <sz val="10"/>
        <rFont val="Arial"/>
        <family val="2"/>
      </rPr>
      <t xml:space="preserve">Net-to-Gross Research Results from GPY6 for the Peoples Gas and North Shore Gas Home Energy Rebate Program, </t>
    </r>
    <r>
      <rPr>
        <sz val="10"/>
        <rFont val="Arial"/>
        <family val="2"/>
      </rPr>
      <t>Navigant, 5/26/17</t>
    </r>
    <r>
      <rPr>
        <i/>
        <sz val="10"/>
        <rFont val="Arial"/>
        <family val="2"/>
      </rPr>
      <t xml:space="preserve">
NPSO: 2013 Survey of 59 non-participating trade allies. Residential Prescriptive Rebate Program GPY2 Evaluation Report, </t>
    </r>
    <r>
      <rPr>
        <sz val="10"/>
        <rFont val="Arial"/>
        <family val="2"/>
      </rPr>
      <t>Navigant, 2/10/14</t>
    </r>
  </si>
  <si>
    <t>Sector</t>
  </si>
  <si>
    <t>Program/Path/Measures</t>
  </si>
  <si>
    <t>Market Transformation</t>
  </si>
  <si>
    <t>Building Operator Certification</t>
  </si>
  <si>
    <t>In previous years, net savings was estimated directly through participant sampling and interviews. No further NTG adjustment is applied if deemed savings are based on historical results.</t>
  </si>
  <si>
    <t>Pilot Programs and Research Projects</t>
  </si>
  <si>
    <t>Emerging Technologies</t>
  </si>
  <si>
    <t>No NTG adjustment is applied to evaluation verified gross savings estimated for first year Emerging Technologies pilot programs and research projects.</t>
  </si>
  <si>
    <t>Low to Moderate Income Home Weatherization / Assessment</t>
  </si>
  <si>
    <t>NTG addressed by Income Eligible programs, Home Energy Jumpstart, or Home Energy Rebate</t>
  </si>
  <si>
    <t>Multi-Family Comprehensive</t>
  </si>
  <si>
    <t>Strategic Energy Management</t>
  </si>
  <si>
    <t>Pilot-Specific</t>
  </si>
  <si>
    <t>Pilot-specific NTG values to be determined by evaluation early in each project. If that is not possible, default of 0.8 NTG to be used.</t>
  </si>
  <si>
    <t>Partic: 0.15  SvsP: 0.0  40/60: 0.06</t>
  </si>
  <si>
    <t>Partic: 0.15  SvsP: 0.03 46/54: 0.09</t>
  </si>
  <si>
    <t>Home Energy Jumpstart (HEJ)</t>
  </si>
  <si>
    <t>HEJ - Smart Thermostats</t>
  </si>
  <si>
    <t>HEJ - Boiler Pipe Insulation, DHW Pipe Insulation</t>
  </si>
  <si>
    <t>HEJ - Programmable Thermostat</t>
  </si>
  <si>
    <t>HEJ - Re-Programming Thermostat</t>
  </si>
  <si>
    <t>TRM version 7.0 specifies that the free ridership for faucet aerators and showerheads be set at zero when estimating gross savings using the TRM specified baseline average water flow rate</t>
  </si>
  <si>
    <t>No Recommendation</t>
  </si>
  <si>
    <t>Boiler pipe insulation and pipe insulation domestic hot water (DHW) outlet – had low participation in GPY6 (about 3 percent of overall program savings combined) and were not represented in the GPY6 HEJ survey research. Navigant recommends a free ridership of 0.14 for those measures, matching the findings for programmable thermostats, because they are equipment measures whereas re-programming thermostats is a service measure.</t>
  </si>
  <si>
    <t>FR and PSO: 2018 Survey of 110 GPY6 participants. Memo: Net-to-Gross Research Results from GPY6 for the Peoples Gas and North Shore Gas Home Energy Jumpstart Program, Navigant, 8/23/18, second revision 9/19/18. FR: 28 responses for this measure.</t>
  </si>
  <si>
    <t>Multi-Family In-Unit or Common Area</t>
  </si>
  <si>
    <t xml:space="preserve">All scenarios of Air Sealing plus Attic Insulation Installed in the Same Project (with or without additional measures installed in the same project).  </t>
  </si>
  <si>
    <t>Home Energy Rebate - Air Sealing and Insulation Measures: Measure-level NTG value of 0.73 applies to any single measure or combined set of air sealing and insulation measures, alone or in combination with other measures installed in the same project, EXCLUDING the net savings for air sealing and attic insulation installed in the same project (those net savings are always calculated separately)</t>
  </si>
  <si>
    <t>Home Energy Rebate - Duct Sealing, Air Sealing and Insulation Measures, Program-level NTG value of 0.75 applies to all DS/AS/I measures, alone or in combination, EXCLUDING the net savings for air sealing and attic insulation installed in the same project (those net savings are always calculated separately)</t>
  </si>
  <si>
    <t>HEJ - Faucet Aerators and Showerheads</t>
  </si>
  <si>
    <t>No Recommendation for program-level NTG. Changed to measure-level.</t>
  </si>
  <si>
    <t>October 1, 2018</t>
  </si>
  <si>
    <t>The savings for natural gas heating provided in Illinois TRM Version 7.0, Section 5.3.16 were derived from a billing regression analysis with an experimental design that does not require further net savings adjustment.</t>
  </si>
  <si>
    <t>FINAL NTG Values for 2019</t>
  </si>
  <si>
    <t>Final NTG Values for 2019</t>
  </si>
  <si>
    <r>
      <t xml:space="preserve">FR and PSO: 2017 Survey of 86 GPY6 Air Sealing, Duct Sealing, and Insulation participants and 60 participating trade allies. Memo: </t>
    </r>
    <r>
      <rPr>
        <i/>
        <sz val="10"/>
        <rFont val="Arial"/>
        <family val="2"/>
      </rPr>
      <t xml:space="preserve">Net-to-Gross Research Results from GPY6 for the Peoples Gas and North Shore Gas Home Energy Rebate Program, </t>
    </r>
    <r>
      <rPr>
        <sz val="10"/>
        <rFont val="Arial"/>
        <family val="2"/>
      </rPr>
      <t>Navigant, 5/26/17</t>
    </r>
  </si>
  <si>
    <r>
      <t xml:space="preserve">FR and PSO: 2017 Survey of 86 GPY6 Air Sealing, Duct Sealing, and Insulation participants and 60 participating trade allies. Memo: </t>
    </r>
    <r>
      <rPr>
        <i/>
        <sz val="10"/>
        <rFont val="Arial"/>
        <family val="2"/>
      </rPr>
      <t xml:space="preserve">Net-to-Gross Research Results from GPY6 for the Peoples Gas and North Shore Gas Home Energy Rebate Program, </t>
    </r>
    <r>
      <rPr>
        <sz val="10"/>
        <rFont val="Arial"/>
        <family val="2"/>
      </rPr>
      <t xml:space="preserve">Navigant, 5/26/17
</t>
    </r>
  </si>
  <si>
    <t>Applies only in scenarios where air sealing and attic insulation are installed at the same time, and only if the savings for natural gas heating are estimated using the Illinois TRM Version 7.0,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t>
  </si>
  <si>
    <t>Home Energy Rebate - Duct Sealing Measures. Measure-level NTG value of 0.78 for duct sealing applies only if the measure level NTG of 0.73 is used for air sealing (w/o attic insulation) and other insulation measures</t>
  </si>
  <si>
    <t>Illinois TRM version 7.0</t>
  </si>
  <si>
    <t>Advanced (Smart) Thermostats defined in TRM version 7.0, Section 5.3.16</t>
  </si>
  <si>
    <t>Assessment/Direct Install (all measures except faucet aerators and showerheads when using TRM specified baseline average water flow rates)</t>
  </si>
  <si>
    <t>Assessment/Direct Install (faucet aerators and showerheads when using TRM specified baseline average water flow rates)</t>
  </si>
  <si>
    <t xml:space="preserve">FR and PSO: 2018 Survey of 7 GPY6 participants. Memo: Net-to-Gross Research Results from GPY6 for the Gas Optimization Study Offering, Navigant, 8/29/18, revised 9/13/18.  The Gas Optimization offering has three paths: building heating, process, and steam plant. Multi-family buildings participate through the building heating path. Multi-Family specific GOS FR and PSO values are preferred if available. The GPY6 population did not have multi-family participants, and the two building heating respondents in the sample of seven were not compelling as MF representatives so Navigant used the overall program-level FR and PSO values. </t>
  </si>
  <si>
    <r>
      <t xml:space="preserve">FR and PSO: 2018 Survey of 7 GPY6 participants. Memo: </t>
    </r>
    <r>
      <rPr>
        <i/>
        <sz val="10"/>
        <rFont val="Arial"/>
        <family val="2"/>
      </rPr>
      <t>Net-to-Gross Research Results from GPY6 for the Gas Optimization Study Offering</t>
    </r>
    <r>
      <rPr>
        <sz val="10"/>
        <rFont val="Arial"/>
        <family val="2"/>
      </rPr>
      <t>, Navigant, 8/29/18, revised 9/13/18.</t>
    </r>
  </si>
  <si>
    <r>
      <t xml:space="preserve">Evaluation research conducted during GPY6/EPY9 for gas utility and ComEd projects resulted in a NTG of 0.48 for gas, applying TRM v6.0 methodologies. Memo: </t>
    </r>
    <r>
      <rPr>
        <i/>
        <sz val="10"/>
        <rFont val="Arial"/>
        <family val="2"/>
      </rPr>
      <t>Net-to-Gross Research Results from the EPY9/GPY6 Non-Residential New Construction Program</t>
    </r>
    <r>
      <rPr>
        <sz val="10"/>
        <rFont val="Arial"/>
        <family val="2"/>
      </rPr>
      <t>, Navigant, 8/24/18, revised 9/21/18. FR based on 24 interviews, PSO based on 120 on-line survey responses. SAG consensus NTG for GPY6 and 2018 (GPY7) was to use a three year average of the most recent research results (which were 0.92, 0.57, and 0.83 for 2018 (GPY7). For 2019, the SAG consensus is a four year average of NTG values (0.70), based on: 0.92, 0.57, 0.83, and 0.48.</t>
    </r>
  </si>
  <si>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</si>
  <si>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FR (46% weight to participant FR value researched in GPY5; 54% weight to FR from GPY4 PGL &amp; NSG trade ally research); PSO (Value based on GPY5 participant research); NPSO (no value). GPY5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</si>
  <si>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(40% weight to participant FR value researched in GPY5; 60% weight to zero FR for service provider); PSO (Value based on GPY5 participant research); NPSO (no value). GPY5 participant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</si>
  <si>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SAG Consensus. Project-specific NTG values to be determined by evaluation early in each project. If that is not possible, default of 0.8 NTG to be used.</t>
  </si>
  <si>
    <t>SAG Consensus. Program value applies to all natural gas saving measures offered through the program, including Water Efficient Showerheads; Water Efficient Kitchen Aerators; Water Efficient Bath Aerators; Water Heater Setback, and Shower Timers.</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</si>
  <si>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</si>
  <si>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Residential (NTG Approach Option 1)</t>
  </si>
  <si>
    <t>Residential (NTG Approach Option 2)</t>
  </si>
  <si>
    <r>
      <t xml:space="preserve">Evaluation research conducted 2017 and 2018 with GPY6/EPY9 project participants resulted in a NTG of 0.94 for gas. Memo: </t>
    </r>
    <r>
      <rPr>
        <i/>
        <sz val="10"/>
        <rFont val="Arial"/>
        <family val="2"/>
      </rPr>
      <t>Net-to-Gross Research Results from EPY9/GPY6 for the Coordinated Utility Retro-Commissioning Program</t>
    </r>
    <r>
      <rPr>
        <sz val="10"/>
        <rFont val="Arial"/>
        <family val="2"/>
      </rPr>
      <t>, Navigant, 8/25/18, revised 9/14/18. FR results weighted 36% for participants (FR=0.13) and 64% for service providers (FR=0.025). No spillover identified.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</si>
</sst>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3">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
      <i/>
      <sz val="10"/>
      <name val="Arial"/>
      <family val="2"/>
    </font>
  </fonts>
  <fills count="6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7" borderId="0" applyNumberFormat="0" applyBorder="0" applyAlignment="0" applyProtection="0"/>
    <xf numFmtId="0" fontId="12"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5" borderId="0" applyNumberFormat="0" applyBorder="0" applyAlignment="0" applyProtection="0"/>
    <xf numFmtId="0" fontId="15" fillId="0" borderId="0">
      <alignment horizontal="center" wrapText="1"/>
      <protection locked="0"/>
    </xf>
    <xf numFmtId="0" fontId="16" fillId="0" borderId="0" applyNumberFormat="0" applyProtection="0"/>
    <xf numFmtId="0" fontId="4" fillId="36" borderId="1"/>
    <xf numFmtId="0" fontId="4" fillId="37" borderId="1"/>
    <xf numFmtId="0" fontId="4" fillId="38" borderId="1"/>
    <xf numFmtId="0" fontId="4" fillId="39" borderId="1"/>
    <xf numFmtId="0" fontId="4" fillId="40" borderId="1"/>
    <xf numFmtId="167" fontId="11" fillId="0" borderId="0" applyFont="0" applyFill="0" applyBorder="0" applyAlignment="0" applyProtection="0"/>
    <xf numFmtId="167" fontId="11" fillId="0" borderId="0" applyFont="0" applyFill="0" applyBorder="0" applyAlignment="0" applyProtection="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4" fillId="41" borderId="3" applyBorder="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2" fontId="18" fillId="35" borderId="0" applyAlignment="0">
      <alignment horizontal="right"/>
    </xf>
    <xf numFmtId="3" fontId="14" fillId="42"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3" borderId="4" applyNumberFormat="0" applyAlignment="0" applyProtection="0"/>
    <xf numFmtId="0" fontId="20" fillId="43" borderId="4" applyNumberFormat="0" applyAlignment="0" applyProtection="0"/>
    <xf numFmtId="0" fontId="20"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19"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20"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9" fillId="43" borderId="4" applyNumberFormat="0" applyAlignment="0" applyProtection="0"/>
    <xf numFmtId="0" fontId="10" fillId="0" borderId="0"/>
    <xf numFmtId="0" fontId="21" fillId="44"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3" fontId="22" fillId="45" borderId="5">
      <alignment horizontal="right"/>
    </xf>
    <xf numFmtId="0" fontId="23" fillId="46" borderId="6" applyNumberFormat="0" applyAlignment="0" applyProtection="0"/>
    <xf numFmtId="0" fontId="23" fillId="46" borderId="6" applyNumberFormat="0" applyAlignment="0" applyProtection="0"/>
    <xf numFmtId="0" fontId="23" fillId="46" borderId="6" applyNumberFormat="0" applyAlignment="0" applyProtection="0"/>
    <xf numFmtId="0" fontId="23" fillId="46"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7"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21" fillId="48"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4" fillId="35"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6"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177" fontId="38" fillId="50"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5"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1" borderId="0" applyNumberFormat="0" applyFont="0" applyAlignment="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7" fillId="51" borderId="1"/>
    <xf numFmtId="38" fontId="11" fillId="42" borderId="0" applyNumberFormat="0" applyBorder="0" applyAlignment="0" applyProtection="0"/>
    <xf numFmtId="38" fontId="11" fillId="42" borderId="0" applyNumberFormat="0" applyBorder="0" applyAlignment="0" applyProtection="0"/>
    <xf numFmtId="38" fontId="11" fillId="42" borderId="0" applyNumberFormat="0" applyBorder="0" applyAlignment="0" applyProtection="0"/>
    <xf numFmtId="0" fontId="22" fillId="41"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2"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2" borderId="1" applyNumberFormat="0" applyBorder="0" applyAlignment="0" applyProtection="0"/>
    <xf numFmtId="10" fontId="11" fillId="52" borderId="1" applyNumberFormat="0" applyBorder="0" applyAlignment="0" applyProtection="0"/>
    <xf numFmtId="10" fontId="11" fillId="52" borderId="1" applyNumberFormat="0" applyBorder="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2" borderId="4" applyNumberFormat="0" applyAlignment="0" applyProtection="0"/>
    <xf numFmtId="0" fontId="62" fillId="22" borderId="4" applyNumberFormat="0" applyAlignment="0" applyProtection="0"/>
    <xf numFmtId="0" fontId="62"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183" fontId="61" fillId="0" borderId="0" applyAlignment="0">
      <protection locked="0"/>
    </xf>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0" fontId="62" fillId="22" borderId="4" applyNumberFormat="0" applyAlignment="0" applyProtection="0"/>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183" fontId="61" fillId="0" borderId="0" applyAlignment="0">
      <protection locked="0"/>
    </xf>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183" fontId="61" fillId="0" borderId="0" applyAlignment="0">
      <protection locked="0"/>
    </xf>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60" fillId="22"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3" borderId="1" applyFont="0" applyFill="0" applyBorder="0" applyAlignment="0" applyProtection="0">
      <alignment horizontal="center"/>
      <protection locked="0"/>
    </xf>
    <xf numFmtId="0" fontId="4" fillId="52" borderId="1" applyNumberFormat="0" applyProtection="0">
      <alignment vertical="center" wrapText="1"/>
    </xf>
    <xf numFmtId="0" fontId="4" fillId="52"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2" borderId="0" applyNumberFormat="0" applyFont="0" applyBorder="0" applyAlignment="0">
      <protection locked="0"/>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21" fillId="54"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5" borderId="18" applyNumberFormat="0" applyAlignment="0" applyProtection="0">
      <alignment horizontal="left"/>
    </xf>
    <xf numFmtId="189" fontId="58" fillId="0" borderId="0" applyFont="0" applyFill="0" applyBorder="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37" fontId="69" fillId="0" borderId="0"/>
    <xf numFmtId="0" fontId="4" fillId="0" borderId="19">
      <alignment horizontal="center"/>
    </xf>
    <xf numFmtId="0" fontId="59" fillId="0" borderId="0"/>
    <xf numFmtId="0" fontId="4" fillId="42" borderId="1" applyNumberFormat="0" applyAlignment="0"/>
    <xf numFmtId="0" fontId="4" fillId="42"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6" borderId="1" applyNumberFormat="0" applyFont="0" applyBorder="0" applyAlignment="0" applyProtection="0"/>
    <xf numFmtId="0" fontId="75" fillId="57" borderId="20" applyNumberFormat="0" applyFont="0" applyAlignment="0" applyProtection="0"/>
    <xf numFmtId="0" fontId="12"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12" fillId="57" borderId="20" applyNumberFormat="0" applyFont="0" applyAlignment="0" applyProtection="0"/>
    <xf numFmtId="0" fontId="12" fillId="57" borderId="20"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2" fillId="57" borderId="20"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75"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0" fontId="4" fillId="57" borderId="20" applyNumberFormat="0" applyFont="0" applyAlignment="0" applyProtection="0"/>
    <xf numFmtId="191" fontId="76" fillId="48" borderId="5">
      <alignment horizontal="right"/>
    </xf>
    <xf numFmtId="49" fontId="77" fillId="58" borderId="0" applyFont="0" applyFill="0" applyBorder="0" applyAlignment="0">
      <alignment horizontal="right"/>
    </xf>
    <xf numFmtId="0" fontId="14" fillId="0" borderId="16" applyFill="0" applyProtection="0">
      <alignment horizontal="right" wrapText="1"/>
    </xf>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9"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0" fontId="78" fillId="43"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0" fontId="45" fillId="59"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60"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7"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1" borderId="0" applyAlignment="0"/>
    <xf numFmtId="0" fontId="85" fillId="0" borderId="0" applyNumberFormat="0" applyFill="0" applyBorder="0" applyAlignment="0">
      <alignment horizontal="center"/>
    </xf>
    <xf numFmtId="0" fontId="4" fillId="61" borderId="0"/>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4" fontId="4" fillId="62"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3" borderId="0" applyNumberFormat="0" applyFill="0">
      <alignment horizontal="left" vertical="center"/>
    </xf>
    <xf numFmtId="0" fontId="88" fillId="0" borderId="8"/>
    <xf numFmtId="40" fontId="89" fillId="0" borderId="0" applyBorder="0">
      <alignment horizontal="right"/>
    </xf>
    <xf numFmtId="0" fontId="4" fillId="0" borderId="0"/>
    <xf numFmtId="0" fontId="22" fillId="52" borderId="1" applyNumberFormat="0" applyAlignment="0">
      <alignment horizontal="center"/>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0" fontId="8" fillId="43"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197" fontId="21" fillId="54"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4"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5"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8"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58">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164" fontId="4" fillId="0" borderId="1" xfId="2" applyNumberFormat="1" applyFont="1" applyFill="1" applyBorder="1" applyAlignment="1">
      <alignment horizontal="left" vertical="center" wrapText="1"/>
    </xf>
    <xf numFmtId="49" fontId="100" fillId="0" borderId="0" xfId="0" applyNumberFormat="1" applyFont="1" applyFill="1" applyAlignment="1">
      <alignment vertical="center"/>
    </xf>
    <xf numFmtId="0" fontId="100" fillId="2" borderId="1" xfId="0" applyFont="1" applyFill="1" applyBorder="1" applyAlignment="1">
      <alignment horizontal="center" vertical="center" wrapText="1"/>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3" borderId="1" xfId="0" applyFont="1" applyFill="1" applyBorder="1" applyAlignment="1">
      <alignment horizontal="center" vertical="center" wrapText="1"/>
    </xf>
    <xf numFmtId="0" fontId="100" fillId="3" borderId="1" xfId="0" applyFont="1" applyFill="1" applyBorder="1" applyAlignment="1">
      <alignment horizontal="left" vertical="center" wrapText="1"/>
    </xf>
    <xf numFmtId="0" fontId="101" fillId="0" borderId="1" xfId="0" applyFont="1" applyFill="1" applyBorder="1" applyAlignment="1">
      <alignment vertical="center"/>
    </xf>
    <xf numFmtId="2" fontId="101" fillId="0" borderId="1" xfId="0" applyNumberFormat="1" applyFont="1" applyFill="1" applyBorder="1" applyAlignment="1">
      <alignment horizontal="center" vertical="center"/>
    </xf>
    <xf numFmtId="2" fontId="101" fillId="0" borderId="1" xfId="1" applyNumberFormat="1" applyFont="1" applyFill="1" applyBorder="1" applyAlignment="1">
      <alignment horizontal="center" vertical="center"/>
    </xf>
    <xf numFmtId="0" fontId="101" fillId="0" borderId="1" xfId="0" applyFont="1" applyFill="1" applyBorder="1" applyAlignment="1">
      <alignment vertical="center" wrapText="1"/>
    </xf>
    <xf numFmtId="2" fontId="101" fillId="0" borderId="1" xfId="3" applyNumberFormat="1" applyFont="1" applyFill="1" applyBorder="1" applyAlignment="1">
      <alignment horizontal="center" vertical="center"/>
    </xf>
    <xf numFmtId="2" fontId="101" fillId="0" borderId="1" xfId="1"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2" fontId="101" fillId="0" borderId="1" xfId="3" applyNumberFormat="1" applyFont="1" applyFill="1" applyBorder="1" applyAlignment="1">
      <alignment horizontal="center" vertical="center" wrapText="1"/>
    </xf>
    <xf numFmtId="0" fontId="101" fillId="0" borderId="1" xfId="1" applyNumberFormat="1" applyFont="1" applyFill="1" applyBorder="1" applyAlignment="1">
      <alignment horizontal="center" vertical="center"/>
    </xf>
    <xf numFmtId="164" fontId="4" fillId="0" borderId="1" xfId="2" applyNumberFormat="1" applyFont="1" applyFill="1" applyBorder="1" applyAlignment="1">
      <alignment horizontal="left" vertical="top" wrapText="1"/>
    </xf>
    <xf numFmtId="0" fontId="101" fillId="0" borderId="0" xfId="0" applyFont="1" applyAlignment="1">
      <alignment horizontal="left" vertical="top"/>
    </xf>
    <xf numFmtId="0" fontId="101" fillId="0" borderId="0" xfId="0" applyFont="1" applyFill="1" applyAlignment="1">
      <alignment horizontal="left" vertical="top"/>
    </xf>
    <xf numFmtId="0" fontId="2" fillId="0" borderId="0" xfId="0" applyFont="1" applyAlignment="1">
      <alignment horizontal="left" vertical="top"/>
    </xf>
    <xf numFmtId="9" fontId="101" fillId="0" borderId="0" xfId="1" applyFont="1" applyAlignment="1">
      <alignment horizontal="center" vertical="center" wrapText="1"/>
    </xf>
    <xf numFmtId="9" fontId="101" fillId="0" borderId="0" xfId="1" applyFont="1" applyFill="1" applyAlignment="1">
      <alignment horizontal="center" vertical="center" wrapText="1"/>
    </xf>
    <xf numFmtId="9" fontId="2" fillId="0" borderId="0" xfId="1" applyFont="1" applyAlignment="1">
      <alignment horizontal="center" vertical="center" wrapText="1"/>
    </xf>
    <xf numFmtId="2" fontId="101" fillId="66" borderId="1" xfId="1" applyNumberFormat="1" applyFont="1" applyFill="1" applyBorder="1" applyAlignment="1">
      <alignment horizontal="center" vertical="center"/>
    </xf>
    <xf numFmtId="2" fontId="101" fillId="66" borderId="1" xfId="3" applyNumberFormat="1" applyFont="1" applyFill="1" applyBorder="1" applyAlignment="1">
      <alignment horizontal="center" vertical="center"/>
    </xf>
    <xf numFmtId="2" fontId="101" fillId="66" borderId="1" xfId="3" applyNumberFormat="1" applyFont="1" applyFill="1" applyBorder="1" applyAlignment="1">
      <alignment horizontal="center" vertical="center" wrapText="1"/>
    </xf>
    <xf numFmtId="2" fontId="101" fillId="66" borderId="1" xfId="1" applyNumberFormat="1" applyFont="1" applyFill="1" applyBorder="1" applyAlignment="1">
      <alignment horizontal="center" vertical="center" wrapText="1"/>
    </xf>
    <xf numFmtId="0" fontId="101" fillId="66" borderId="1" xfId="0" applyFont="1" applyFill="1" applyBorder="1" applyAlignment="1">
      <alignment vertical="center"/>
    </xf>
    <xf numFmtId="0" fontId="101" fillId="0" borderId="1" xfId="0" applyFont="1" applyFill="1" applyBorder="1" applyAlignment="1">
      <alignment vertical="top"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101" fillId="0" borderId="0" xfId="0" applyFont="1" applyAlignment="1">
      <alignment vertical="top" wrapText="1"/>
    </xf>
    <xf numFmtId="0" fontId="100" fillId="3" borderId="1" xfId="0" applyFont="1" applyFill="1" applyBorder="1" applyAlignment="1">
      <alignment horizontal="left" vertical="top" wrapText="1"/>
    </xf>
    <xf numFmtId="0" fontId="2" fillId="0" borderId="0" xfId="0" applyFont="1" applyAlignment="1">
      <alignment vertical="top" wrapText="1"/>
    </xf>
    <xf numFmtId="49" fontId="100" fillId="0" borderId="0" xfId="0" applyNumberFormat="1" applyFont="1" applyAlignment="1">
      <alignment vertical="center"/>
    </xf>
    <xf numFmtId="2" fontId="101" fillId="0" borderId="27" xfId="3" applyNumberFormat="1" applyFont="1" applyFill="1" applyBorder="1" applyAlignment="1">
      <alignment horizontal="center" vertical="center" wrapText="1"/>
    </xf>
    <xf numFmtId="2" fontId="101" fillId="0" borderId="8" xfId="3" applyNumberFormat="1" applyFont="1" applyFill="1" applyBorder="1" applyAlignment="1">
      <alignment horizontal="center" vertical="center" wrapText="1"/>
    </xf>
    <xf numFmtId="2" fontId="101" fillId="0" borderId="28" xfId="3" applyNumberFormat="1" applyFont="1" applyFill="1" applyBorder="1" applyAlignment="1">
      <alignment horizontal="center" vertical="center" wrapText="1"/>
    </xf>
    <xf numFmtId="2" fontId="101" fillId="0" borderId="27" xfId="1" applyNumberFormat="1" applyFont="1" applyFill="1" applyBorder="1" applyAlignment="1">
      <alignment horizontal="center" vertical="center" wrapText="1"/>
    </xf>
    <xf numFmtId="2" fontId="101" fillId="0" borderId="28" xfId="1" applyNumberFormat="1" applyFont="1" applyFill="1" applyBorder="1" applyAlignment="1">
      <alignment horizontal="center" vertical="center" wrapText="1"/>
    </xf>
    <xf numFmtId="0" fontId="101" fillId="0" borderId="27" xfId="0" applyFont="1" applyFill="1" applyBorder="1" applyAlignment="1">
      <alignment horizontal="left" vertical="center" wrapText="1"/>
    </xf>
    <xf numFmtId="0" fontId="101" fillId="0" borderId="28" xfId="0" applyFont="1" applyFill="1" applyBorder="1" applyAlignment="1">
      <alignment horizontal="left" vertical="center" wrapText="1"/>
    </xf>
    <xf numFmtId="0" fontId="101" fillId="0" borderId="27" xfId="0" applyFont="1" applyFill="1" applyBorder="1" applyAlignment="1">
      <alignment horizontal="left" vertical="center"/>
    </xf>
    <xf numFmtId="0" fontId="101" fillId="0" borderId="8" xfId="0" applyFont="1" applyFill="1" applyBorder="1" applyAlignment="1">
      <alignment horizontal="left" vertical="center"/>
    </xf>
    <xf numFmtId="0" fontId="100" fillId="2" borderId="26" xfId="0" applyFont="1" applyFill="1" applyBorder="1" applyAlignment="1">
      <alignment horizontal="center" vertical="center"/>
    </xf>
    <xf numFmtId="0" fontId="100" fillId="2" borderId="11" xfId="0" applyFont="1" applyFill="1" applyBorder="1" applyAlignment="1">
      <alignment horizontal="center" vertical="center"/>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tabSelected="1"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9.1796875" defaultRowHeight="15"/>
  <cols>
    <col min="1" max="1" width="30.81640625" style="3" customWidth="1"/>
    <col min="2" max="2" width="80" style="45" customWidth="1"/>
    <col min="3" max="5" width="8.7265625" style="3" hidden="1" customWidth="1"/>
    <col min="6" max="6" width="13.453125" style="3" hidden="1" customWidth="1"/>
    <col min="7" max="8" width="12.26953125" style="3" hidden="1" customWidth="1"/>
    <col min="9" max="9" width="12.26953125" style="3" customWidth="1"/>
    <col min="10" max="10" width="24.54296875" style="3" customWidth="1"/>
    <col min="11" max="11" width="12.26953125" style="5" customWidth="1"/>
    <col min="12" max="12" width="12" style="5" customWidth="1"/>
    <col min="13" max="13" width="12.453125" style="6" customWidth="1"/>
    <col min="14" max="14" width="19" style="34" customWidth="1"/>
    <col min="15" max="15" width="74.26953125" style="31" customWidth="1"/>
    <col min="16" max="16384" width="9.1796875" style="1"/>
  </cols>
  <sheetData>
    <row r="1" spans="1:15">
      <c r="A1" s="10" t="s">
        <v>30</v>
      </c>
      <c r="B1" s="41"/>
      <c r="C1" s="11"/>
      <c r="D1" s="11"/>
      <c r="E1" s="11"/>
      <c r="F1" s="11"/>
      <c r="G1" s="11"/>
      <c r="H1" s="11"/>
      <c r="I1" s="11"/>
      <c r="J1" s="11"/>
      <c r="K1" s="12"/>
      <c r="L1" s="12"/>
      <c r="M1" s="13"/>
      <c r="N1" s="32"/>
      <c r="O1" s="29"/>
    </row>
    <row r="2" spans="1:15">
      <c r="A2" s="8" t="s">
        <v>84</v>
      </c>
      <c r="B2" s="42"/>
      <c r="C2" s="14"/>
      <c r="D2" s="14"/>
      <c r="E2" s="14"/>
      <c r="F2" s="14"/>
      <c r="G2" s="14"/>
      <c r="H2" s="14"/>
      <c r="I2" s="14"/>
      <c r="J2" s="14"/>
      <c r="K2" s="15"/>
      <c r="L2" s="16"/>
      <c r="M2" s="16"/>
      <c r="N2" s="33"/>
      <c r="O2" s="30"/>
    </row>
    <row r="3" spans="1:15">
      <c r="A3" s="46" t="s">
        <v>82</v>
      </c>
      <c r="B3" s="43"/>
      <c r="C3" s="11"/>
      <c r="D3" s="11"/>
      <c r="E3" s="11"/>
      <c r="F3" s="11"/>
      <c r="G3" s="11"/>
      <c r="H3" s="11"/>
      <c r="I3" s="11"/>
      <c r="J3" s="11"/>
      <c r="K3" s="12"/>
      <c r="L3" s="12"/>
      <c r="M3" s="13"/>
      <c r="N3" s="32"/>
      <c r="O3" s="29"/>
    </row>
    <row r="4" spans="1:15">
      <c r="A4" s="11"/>
      <c r="B4" s="43"/>
      <c r="C4" s="11"/>
      <c r="D4" s="11"/>
      <c r="E4" s="11"/>
      <c r="F4" s="11"/>
      <c r="G4" s="11"/>
      <c r="H4" s="11"/>
      <c r="I4" s="11"/>
      <c r="J4" s="11"/>
      <c r="K4" s="12"/>
      <c r="L4" s="12"/>
      <c r="M4" s="13"/>
      <c r="N4" s="32"/>
      <c r="O4" s="29"/>
    </row>
    <row r="5" spans="1:15">
      <c r="A5" s="11"/>
      <c r="B5" s="42"/>
      <c r="C5" s="11"/>
      <c r="D5" s="11"/>
      <c r="E5" s="11"/>
      <c r="F5" s="11"/>
      <c r="G5" s="11"/>
      <c r="H5" s="11"/>
      <c r="I5" s="11"/>
      <c r="J5" s="56" t="s">
        <v>85</v>
      </c>
      <c r="K5" s="57"/>
      <c r="L5" s="57"/>
      <c r="M5" s="57"/>
      <c r="N5" s="57"/>
      <c r="O5" s="57"/>
    </row>
    <row r="6" spans="1:15" s="2" customFormat="1" ht="61.15" customHeight="1">
      <c r="A6" s="18" t="s">
        <v>51</v>
      </c>
      <c r="B6" s="44" t="s">
        <v>52</v>
      </c>
      <c r="C6" s="17" t="s">
        <v>13</v>
      </c>
      <c r="D6" s="17" t="s">
        <v>14</v>
      </c>
      <c r="E6" s="17" t="s">
        <v>15</v>
      </c>
      <c r="F6" s="17" t="s">
        <v>9</v>
      </c>
      <c r="G6" s="17" t="s">
        <v>17</v>
      </c>
      <c r="H6" s="17" t="s">
        <v>23</v>
      </c>
      <c r="I6" s="17" t="s">
        <v>38</v>
      </c>
      <c r="J6" s="9" t="s">
        <v>34</v>
      </c>
      <c r="K6" s="9" t="s">
        <v>24</v>
      </c>
      <c r="L6" s="9" t="s">
        <v>25</v>
      </c>
      <c r="M6" s="9" t="s">
        <v>26</v>
      </c>
      <c r="N6" s="9" t="s">
        <v>33</v>
      </c>
      <c r="O6" s="9" t="s">
        <v>1</v>
      </c>
    </row>
    <row r="7" spans="1:15" s="4" customFormat="1" ht="39.75" customHeight="1">
      <c r="A7" s="19" t="s">
        <v>47</v>
      </c>
      <c r="B7" s="22" t="s">
        <v>67</v>
      </c>
      <c r="C7" s="20">
        <v>0.86</v>
      </c>
      <c r="D7" s="20">
        <v>0.96</v>
      </c>
      <c r="E7" s="20">
        <v>0.96</v>
      </c>
      <c r="F7" s="21">
        <v>0.96000000000000008</v>
      </c>
      <c r="G7" s="21">
        <v>0.96000000000000008</v>
      </c>
      <c r="H7" s="21">
        <v>0.96000000000000008</v>
      </c>
      <c r="I7" s="21">
        <v>0.96000000000000008</v>
      </c>
      <c r="J7" s="21" t="s">
        <v>29</v>
      </c>
      <c r="K7" s="21"/>
      <c r="L7" s="21"/>
      <c r="M7" s="21"/>
      <c r="N7" s="24" t="s">
        <v>73</v>
      </c>
      <c r="O7" s="7" t="s">
        <v>81</v>
      </c>
    </row>
    <row r="8" spans="1:15" s="4" customFormat="1" ht="44.25" customHeight="1">
      <c r="A8" s="54" t="s">
        <v>47</v>
      </c>
      <c r="B8" s="40" t="s">
        <v>68</v>
      </c>
      <c r="C8" s="20"/>
      <c r="D8" s="20"/>
      <c r="E8" s="20"/>
      <c r="F8" s="21"/>
      <c r="G8" s="21"/>
      <c r="H8" s="21"/>
      <c r="I8" s="21"/>
      <c r="J8" s="21" t="s">
        <v>19</v>
      </c>
      <c r="K8" s="21" t="s">
        <v>28</v>
      </c>
      <c r="L8" s="21" t="s">
        <v>28</v>
      </c>
      <c r="M8" s="21" t="s">
        <v>28</v>
      </c>
      <c r="N8" s="24" t="s">
        <v>28</v>
      </c>
      <c r="O8" s="25" t="s">
        <v>83</v>
      </c>
    </row>
    <row r="9" spans="1:15" s="4" customFormat="1" ht="48" customHeight="1">
      <c r="A9" s="55"/>
      <c r="B9" s="40" t="s">
        <v>80</v>
      </c>
      <c r="C9" s="20"/>
      <c r="D9" s="20"/>
      <c r="E9" s="20"/>
      <c r="F9" s="21"/>
      <c r="G9" s="21"/>
      <c r="H9" s="21"/>
      <c r="I9" s="21"/>
      <c r="J9" s="21" t="s">
        <v>29</v>
      </c>
      <c r="K9" s="21">
        <v>0</v>
      </c>
      <c r="L9" s="21">
        <v>0.02</v>
      </c>
      <c r="M9" s="21"/>
      <c r="N9" s="24">
        <f t="shared" ref="N9:N12" si="0">1-K9+L9+M9</f>
        <v>1.02</v>
      </c>
      <c r="O9" s="28" t="s">
        <v>72</v>
      </c>
    </row>
    <row r="10" spans="1:15" s="4" customFormat="1" ht="62.25" customHeight="1">
      <c r="A10" s="55"/>
      <c r="B10" s="40" t="s">
        <v>70</v>
      </c>
      <c r="C10" s="20"/>
      <c r="D10" s="20"/>
      <c r="E10" s="20"/>
      <c r="F10" s="21"/>
      <c r="G10" s="21"/>
      <c r="H10" s="21"/>
      <c r="I10" s="21"/>
      <c r="J10" s="21" t="s">
        <v>29</v>
      </c>
      <c r="K10" s="21">
        <v>0.14000000000000001</v>
      </c>
      <c r="L10" s="21">
        <v>0.02</v>
      </c>
      <c r="M10" s="21"/>
      <c r="N10" s="24">
        <f>1-K10+L10+M10</f>
        <v>0.88</v>
      </c>
      <c r="O10" s="28" t="s">
        <v>75</v>
      </c>
    </row>
    <row r="11" spans="1:15" s="4" customFormat="1" ht="123" customHeight="1">
      <c r="A11" s="55"/>
      <c r="B11" s="40" t="s">
        <v>71</v>
      </c>
      <c r="C11" s="20"/>
      <c r="D11" s="20"/>
      <c r="E11" s="20"/>
      <c r="F11" s="21"/>
      <c r="G11" s="21"/>
      <c r="H11" s="21"/>
      <c r="I11" s="21"/>
      <c r="J11" s="21" t="s">
        <v>29</v>
      </c>
      <c r="K11" s="21">
        <v>0.22</v>
      </c>
      <c r="L11" s="21">
        <v>0.02</v>
      </c>
      <c r="M11" s="21"/>
      <c r="N11" s="24">
        <f>1-K11+L11+M11</f>
        <v>0.8</v>
      </c>
      <c r="O11" s="28" t="s">
        <v>102</v>
      </c>
    </row>
    <row r="12" spans="1:15" s="4" customFormat="1" ht="87.75" customHeight="1">
      <c r="A12" s="55"/>
      <c r="B12" s="40" t="s">
        <v>69</v>
      </c>
      <c r="C12" s="20"/>
      <c r="D12" s="20"/>
      <c r="E12" s="20"/>
      <c r="F12" s="21"/>
      <c r="G12" s="21"/>
      <c r="H12" s="21"/>
      <c r="I12" s="21"/>
      <c r="J12" s="21" t="s">
        <v>29</v>
      </c>
      <c r="K12" s="21">
        <v>0.14000000000000001</v>
      </c>
      <c r="L12" s="21">
        <v>0.02</v>
      </c>
      <c r="M12" s="21"/>
      <c r="N12" s="24">
        <f t="shared" si="0"/>
        <v>0.88</v>
      </c>
      <c r="O12" s="28" t="s">
        <v>74</v>
      </c>
    </row>
    <row r="13" spans="1:15" ht="84" customHeight="1">
      <c r="A13" s="19" t="s">
        <v>47</v>
      </c>
      <c r="B13" s="40" t="s">
        <v>39</v>
      </c>
      <c r="C13" s="20"/>
      <c r="D13" s="20"/>
      <c r="E13" s="20"/>
      <c r="F13" s="21"/>
      <c r="G13" s="21">
        <v>0.80999999999999994</v>
      </c>
      <c r="H13" s="21">
        <v>0.80999999999999994</v>
      </c>
      <c r="I13" s="21">
        <v>0.64</v>
      </c>
      <c r="J13" s="35" t="s">
        <v>29</v>
      </c>
      <c r="K13" s="36">
        <v>0.49</v>
      </c>
      <c r="L13" s="36">
        <v>0.01</v>
      </c>
      <c r="M13" s="36">
        <v>0.11</v>
      </c>
      <c r="N13" s="37">
        <f>1-K13+L13+M13</f>
        <v>0.63</v>
      </c>
      <c r="O13" s="28" t="s">
        <v>50</v>
      </c>
    </row>
    <row r="14" spans="1:15" ht="114.75" customHeight="1">
      <c r="A14" s="19" t="s">
        <v>47</v>
      </c>
      <c r="B14" s="40" t="s">
        <v>77</v>
      </c>
      <c r="C14" s="20"/>
      <c r="D14" s="20"/>
      <c r="E14" s="20"/>
      <c r="F14" s="21"/>
      <c r="G14" s="21">
        <v>0.80999999999999994</v>
      </c>
      <c r="H14" s="21">
        <v>0.80999999999999994</v>
      </c>
      <c r="I14" s="21">
        <v>0.9</v>
      </c>
      <c r="J14" s="35" t="s">
        <v>29</v>
      </c>
      <c r="K14" s="36"/>
      <c r="L14" s="36"/>
      <c r="M14" s="36"/>
      <c r="N14" s="37" t="s">
        <v>28</v>
      </c>
      <c r="O14" s="28" t="s">
        <v>88</v>
      </c>
    </row>
    <row r="15" spans="1:15" ht="96" customHeight="1">
      <c r="A15" s="52" t="s">
        <v>103</v>
      </c>
      <c r="B15" s="40" t="s">
        <v>78</v>
      </c>
      <c r="C15" s="20"/>
      <c r="D15" s="20"/>
      <c r="E15" s="20"/>
      <c r="F15" s="21"/>
      <c r="G15" s="21">
        <v>0.80999999999999994</v>
      </c>
      <c r="H15" s="21">
        <v>0.80999999999999994</v>
      </c>
      <c r="I15" s="21">
        <v>0.9</v>
      </c>
      <c r="J15" s="35" t="s">
        <v>29</v>
      </c>
      <c r="K15" s="36">
        <v>0.28000000000000003</v>
      </c>
      <c r="L15" s="36">
        <v>0.01</v>
      </c>
      <c r="M15" s="36"/>
      <c r="N15" s="37">
        <f>1-K15+L15+M15</f>
        <v>0.73</v>
      </c>
      <c r="O15" s="28" t="s">
        <v>86</v>
      </c>
    </row>
    <row r="16" spans="1:15" ht="60.75" customHeight="1">
      <c r="A16" s="53"/>
      <c r="B16" s="40" t="s">
        <v>89</v>
      </c>
      <c r="C16" s="20"/>
      <c r="D16" s="20"/>
      <c r="E16" s="20"/>
      <c r="F16" s="21"/>
      <c r="G16" s="21">
        <v>0.80999999999999994</v>
      </c>
      <c r="H16" s="21">
        <v>0.80999999999999994</v>
      </c>
      <c r="I16" s="21">
        <v>0.9</v>
      </c>
      <c r="J16" s="35" t="s">
        <v>29</v>
      </c>
      <c r="K16" s="36">
        <v>0.23</v>
      </c>
      <c r="L16" s="36">
        <v>0.01</v>
      </c>
      <c r="M16" s="36"/>
      <c r="N16" s="37">
        <f>1-K16+L16+M16</f>
        <v>0.78</v>
      </c>
      <c r="O16" s="28" t="s">
        <v>86</v>
      </c>
    </row>
    <row r="17" spans="1:15" ht="85.5" customHeight="1">
      <c r="A17" s="22" t="s">
        <v>104</v>
      </c>
      <c r="B17" s="40" t="s">
        <v>79</v>
      </c>
      <c r="C17" s="20"/>
      <c r="D17" s="20"/>
      <c r="E17" s="20"/>
      <c r="F17" s="21"/>
      <c r="G17" s="21">
        <v>0.80999999999999994</v>
      </c>
      <c r="H17" s="21">
        <v>0.80999999999999994</v>
      </c>
      <c r="I17" s="21">
        <v>0.9</v>
      </c>
      <c r="J17" s="35" t="s">
        <v>29</v>
      </c>
      <c r="K17" s="36">
        <v>0.26</v>
      </c>
      <c r="L17" s="36">
        <v>0.01</v>
      </c>
      <c r="M17" s="36"/>
      <c r="N17" s="37">
        <f>1-K17+L17+M17</f>
        <v>0.75</v>
      </c>
      <c r="O17" s="28" t="s">
        <v>87</v>
      </c>
    </row>
    <row r="18" spans="1:15" ht="44.25" customHeight="1">
      <c r="A18" s="19" t="s">
        <v>47</v>
      </c>
      <c r="B18" s="22" t="s">
        <v>91</v>
      </c>
      <c r="C18" s="20"/>
      <c r="D18" s="20"/>
      <c r="E18" s="20"/>
      <c r="F18" s="23"/>
      <c r="G18" s="23"/>
      <c r="H18" s="23" t="s">
        <v>28</v>
      </c>
      <c r="I18" s="23" t="s">
        <v>28</v>
      </c>
      <c r="J18" s="23" t="s">
        <v>19</v>
      </c>
      <c r="K18" s="23"/>
      <c r="L18" s="23"/>
      <c r="M18" s="23"/>
      <c r="N18" s="26" t="s">
        <v>28</v>
      </c>
      <c r="O18" s="25" t="s">
        <v>83</v>
      </c>
    </row>
    <row r="19" spans="1:15" ht="33.75" customHeight="1">
      <c r="A19" s="19" t="s">
        <v>47</v>
      </c>
      <c r="B19" s="22" t="s">
        <v>59</v>
      </c>
      <c r="C19" s="20"/>
      <c r="D19" s="20"/>
      <c r="E19" s="20"/>
      <c r="F19" s="23"/>
      <c r="G19" s="23"/>
      <c r="H19" s="23">
        <v>1</v>
      </c>
      <c r="I19" s="23">
        <v>1</v>
      </c>
      <c r="J19" s="23" t="s">
        <v>19</v>
      </c>
      <c r="K19" s="23"/>
      <c r="L19" s="23"/>
      <c r="M19" s="23"/>
      <c r="N19" s="26" t="s">
        <v>28</v>
      </c>
      <c r="O19" s="25" t="s">
        <v>60</v>
      </c>
    </row>
    <row r="20" spans="1:15" ht="23.25" customHeight="1">
      <c r="A20" s="19" t="s">
        <v>35</v>
      </c>
      <c r="B20" s="22" t="s">
        <v>7</v>
      </c>
      <c r="C20" s="20"/>
      <c r="D20" s="20"/>
      <c r="E20" s="20"/>
      <c r="F20" s="23"/>
      <c r="G20" s="23"/>
      <c r="H20" s="23">
        <v>1</v>
      </c>
      <c r="I20" s="23">
        <v>1</v>
      </c>
      <c r="J20" s="23" t="s">
        <v>19</v>
      </c>
      <c r="K20" s="23"/>
      <c r="L20" s="23"/>
      <c r="M20" s="23"/>
      <c r="N20" s="26">
        <v>1</v>
      </c>
      <c r="O20" s="25" t="s">
        <v>90</v>
      </c>
    </row>
    <row r="21" spans="1:15" ht="23.25" customHeight="1">
      <c r="A21" s="19" t="s">
        <v>35</v>
      </c>
      <c r="B21" s="22" t="s">
        <v>40</v>
      </c>
      <c r="C21" s="20"/>
      <c r="D21" s="20"/>
      <c r="E21" s="20"/>
      <c r="F21" s="23"/>
      <c r="G21" s="23"/>
      <c r="H21" s="23">
        <v>1</v>
      </c>
      <c r="I21" s="23">
        <v>1</v>
      </c>
      <c r="J21" s="23" t="s">
        <v>19</v>
      </c>
      <c r="K21" s="23"/>
      <c r="L21" s="23"/>
      <c r="M21" s="23"/>
      <c r="N21" s="26">
        <v>1</v>
      </c>
      <c r="O21" s="25" t="s">
        <v>90</v>
      </c>
    </row>
    <row r="22" spans="1:15" ht="23.25" customHeight="1">
      <c r="A22" s="19" t="s">
        <v>35</v>
      </c>
      <c r="B22" s="22" t="s">
        <v>37</v>
      </c>
      <c r="C22" s="20"/>
      <c r="D22" s="20"/>
      <c r="E22" s="20"/>
      <c r="F22" s="23"/>
      <c r="G22" s="23"/>
      <c r="H22" s="23">
        <v>1</v>
      </c>
      <c r="I22" s="23">
        <v>1</v>
      </c>
      <c r="J22" s="23" t="s">
        <v>19</v>
      </c>
      <c r="K22" s="23"/>
      <c r="L22" s="23"/>
      <c r="M22" s="23"/>
      <c r="N22" s="26">
        <v>1</v>
      </c>
      <c r="O22" s="25" t="s">
        <v>90</v>
      </c>
    </row>
    <row r="23" spans="1:15" ht="23.25" customHeight="1">
      <c r="A23" s="19" t="s">
        <v>35</v>
      </c>
      <c r="B23" s="22" t="s">
        <v>36</v>
      </c>
      <c r="C23" s="20"/>
      <c r="D23" s="20"/>
      <c r="E23" s="20"/>
      <c r="F23" s="23"/>
      <c r="G23" s="23"/>
      <c r="H23" s="23">
        <v>1</v>
      </c>
      <c r="I23" s="23">
        <v>1</v>
      </c>
      <c r="J23" s="23" t="s">
        <v>19</v>
      </c>
      <c r="K23" s="23"/>
      <c r="L23" s="23"/>
      <c r="M23" s="23"/>
      <c r="N23" s="26">
        <v>1</v>
      </c>
      <c r="O23" s="25" t="s">
        <v>90</v>
      </c>
    </row>
    <row r="24" spans="1:15" ht="59.25" customHeight="1">
      <c r="A24" s="22" t="s">
        <v>76</v>
      </c>
      <c r="B24" s="22" t="s">
        <v>92</v>
      </c>
      <c r="C24" s="21">
        <v>0.9</v>
      </c>
      <c r="D24" s="21">
        <v>0.9</v>
      </c>
      <c r="E24" s="21">
        <v>0.9</v>
      </c>
      <c r="F24" s="21">
        <v>0.9</v>
      </c>
      <c r="G24" s="21">
        <v>0.92</v>
      </c>
      <c r="H24" s="21">
        <v>0.92</v>
      </c>
      <c r="I24" s="21">
        <v>0.85000000000000009</v>
      </c>
      <c r="J24" s="47" t="s">
        <v>19</v>
      </c>
      <c r="K24" s="21">
        <v>0.18</v>
      </c>
      <c r="L24" s="27">
        <v>0.03</v>
      </c>
      <c r="M24" s="21">
        <v>0</v>
      </c>
      <c r="N24" s="24">
        <f t="shared" ref="N24:N28" si="1">1-K24+L24+M24</f>
        <v>0.85000000000000009</v>
      </c>
      <c r="O24" s="28" t="s">
        <v>41</v>
      </c>
    </row>
    <row r="25" spans="1:15" ht="45.75" customHeight="1">
      <c r="A25" s="22" t="s">
        <v>76</v>
      </c>
      <c r="B25" s="22" t="s">
        <v>93</v>
      </c>
      <c r="C25" s="21"/>
      <c r="D25" s="21"/>
      <c r="E25" s="21"/>
      <c r="F25" s="21"/>
      <c r="G25" s="21"/>
      <c r="H25" s="21"/>
      <c r="I25" s="21">
        <v>0.85000000000000009</v>
      </c>
      <c r="J25" s="48"/>
      <c r="K25" s="21">
        <v>0</v>
      </c>
      <c r="L25" s="27">
        <v>0.03</v>
      </c>
      <c r="M25" s="21">
        <v>0</v>
      </c>
      <c r="N25" s="24">
        <f t="shared" ref="N25" si="2">1-K25+L25+M25</f>
        <v>1.03</v>
      </c>
      <c r="O25" s="28" t="s">
        <v>72</v>
      </c>
    </row>
    <row r="26" spans="1:15" ht="30.75" customHeight="1">
      <c r="A26" s="22" t="s">
        <v>61</v>
      </c>
      <c r="B26" s="22" t="s">
        <v>10</v>
      </c>
      <c r="C26" s="20"/>
      <c r="D26" s="20"/>
      <c r="E26" s="20"/>
      <c r="F26" s="24" t="s">
        <v>12</v>
      </c>
      <c r="G26" s="24" t="s">
        <v>16</v>
      </c>
      <c r="H26" s="24">
        <v>0.92</v>
      </c>
      <c r="I26" s="24">
        <v>0.76</v>
      </c>
      <c r="J26" s="48"/>
      <c r="K26" s="21">
        <v>0.27</v>
      </c>
      <c r="L26" s="27">
        <v>0.03</v>
      </c>
      <c r="M26" s="21">
        <v>0</v>
      </c>
      <c r="N26" s="24">
        <f t="shared" si="1"/>
        <v>0.76</v>
      </c>
      <c r="O26" s="28" t="s">
        <v>31</v>
      </c>
    </row>
    <row r="27" spans="1:15" ht="30.75" customHeight="1">
      <c r="A27" s="22" t="s">
        <v>61</v>
      </c>
      <c r="B27" s="22" t="s">
        <v>22</v>
      </c>
      <c r="C27" s="20"/>
      <c r="D27" s="20"/>
      <c r="E27" s="20"/>
      <c r="F27" s="21">
        <v>0.99</v>
      </c>
      <c r="G27" s="21">
        <v>0.99</v>
      </c>
      <c r="H27" s="21">
        <v>0.92</v>
      </c>
      <c r="I27" s="21">
        <v>0.88</v>
      </c>
      <c r="J27" s="48"/>
      <c r="K27" s="21">
        <v>0.15</v>
      </c>
      <c r="L27" s="27">
        <v>0.03</v>
      </c>
      <c r="M27" s="21">
        <v>0</v>
      </c>
      <c r="N27" s="24">
        <f t="shared" si="1"/>
        <v>0.88</v>
      </c>
      <c r="O27" s="28" t="s">
        <v>31</v>
      </c>
    </row>
    <row r="28" spans="1:15" ht="45" customHeight="1">
      <c r="A28" s="22" t="s">
        <v>61</v>
      </c>
      <c r="B28" s="22" t="s">
        <v>3</v>
      </c>
      <c r="C28" s="20"/>
      <c r="D28" s="20"/>
      <c r="E28" s="20"/>
      <c r="F28" s="21">
        <v>0.68</v>
      </c>
      <c r="G28" s="21">
        <v>0.78</v>
      </c>
      <c r="H28" s="21">
        <v>0.78</v>
      </c>
      <c r="I28" s="21">
        <v>0.72</v>
      </c>
      <c r="J28" s="48"/>
      <c r="K28" s="21">
        <v>0.31</v>
      </c>
      <c r="L28" s="21">
        <v>0.03</v>
      </c>
      <c r="M28" s="21">
        <v>0</v>
      </c>
      <c r="N28" s="24">
        <f t="shared" si="1"/>
        <v>0.72</v>
      </c>
      <c r="O28" s="28" t="s">
        <v>32</v>
      </c>
    </row>
    <row r="29" spans="1:15" ht="48.75" customHeight="1">
      <c r="A29" s="22" t="s">
        <v>61</v>
      </c>
      <c r="B29" s="22" t="s">
        <v>27</v>
      </c>
      <c r="C29" s="20"/>
      <c r="D29" s="20"/>
      <c r="E29" s="20"/>
      <c r="F29" s="21"/>
      <c r="G29" s="21"/>
      <c r="H29" s="21"/>
      <c r="I29" s="21">
        <v>0.84000000000000008</v>
      </c>
      <c r="J29" s="49"/>
      <c r="K29" s="21">
        <v>0.19</v>
      </c>
      <c r="L29" s="27">
        <v>0.03</v>
      </c>
      <c r="M29" s="21">
        <v>0</v>
      </c>
      <c r="N29" s="24">
        <f t="shared" ref="N29:N30" si="3">1-K29+L29+M29</f>
        <v>0.84000000000000008</v>
      </c>
      <c r="O29" s="28" t="s">
        <v>42</v>
      </c>
    </row>
    <row r="30" spans="1:15" ht="120" customHeight="1">
      <c r="A30" s="22" t="s">
        <v>61</v>
      </c>
      <c r="B30" s="22" t="s">
        <v>5</v>
      </c>
      <c r="C30" s="20"/>
      <c r="D30" s="20"/>
      <c r="E30" s="21"/>
      <c r="F30" s="21">
        <v>1.02</v>
      </c>
      <c r="G30" s="21">
        <v>1.02</v>
      </c>
      <c r="H30" s="21">
        <v>1.02</v>
      </c>
      <c r="I30" s="21">
        <v>1.02</v>
      </c>
      <c r="J30" s="38" t="s">
        <v>29</v>
      </c>
      <c r="K30" s="35">
        <v>0.14000000000000001</v>
      </c>
      <c r="L30" s="35">
        <v>0.05</v>
      </c>
      <c r="M30" s="35"/>
      <c r="N30" s="38">
        <f t="shared" si="3"/>
        <v>0.91</v>
      </c>
      <c r="O30" s="28" t="s">
        <v>94</v>
      </c>
    </row>
    <row r="31" spans="1:15" ht="47.25" customHeight="1">
      <c r="A31" s="19" t="s">
        <v>4</v>
      </c>
      <c r="B31" s="22" t="s">
        <v>0</v>
      </c>
      <c r="C31" s="20"/>
      <c r="D31" s="20"/>
      <c r="E31" s="21">
        <v>1</v>
      </c>
      <c r="F31" s="21" t="s">
        <v>28</v>
      </c>
      <c r="G31" s="21" t="s">
        <v>28</v>
      </c>
      <c r="H31" s="21" t="s">
        <v>28</v>
      </c>
      <c r="I31" s="21" t="s">
        <v>28</v>
      </c>
      <c r="J31" s="21" t="s">
        <v>19</v>
      </c>
      <c r="K31" s="21"/>
      <c r="L31" s="21"/>
      <c r="M31" s="21"/>
      <c r="N31" s="26" t="s">
        <v>28</v>
      </c>
      <c r="O31" s="25" t="s">
        <v>43</v>
      </c>
    </row>
    <row r="32" spans="1:15" ht="47.25" customHeight="1">
      <c r="A32" s="22" t="s">
        <v>4</v>
      </c>
      <c r="B32" s="22" t="s">
        <v>21</v>
      </c>
      <c r="C32" s="20"/>
      <c r="D32" s="20"/>
      <c r="E32" s="20"/>
      <c r="F32" s="21">
        <v>0.79</v>
      </c>
      <c r="G32" s="21">
        <v>1.05</v>
      </c>
      <c r="H32" s="21">
        <v>1</v>
      </c>
      <c r="I32" s="21">
        <v>1</v>
      </c>
      <c r="J32" s="21" t="s">
        <v>19</v>
      </c>
      <c r="K32" s="21"/>
      <c r="L32" s="21"/>
      <c r="M32" s="21"/>
      <c r="N32" s="24">
        <v>1</v>
      </c>
      <c r="O32" s="28" t="s">
        <v>101</v>
      </c>
    </row>
    <row r="33" spans="1:15" ht="30.75" customHeight="1">
      <c r="A33" s="19" t="s">
        <v>46</v>
      </c>
      <c r="B33" s="22" t="s">
        <v>20</v>
      </c>
      <c r="C33" s="20"/>
      <c r="D33" s="20"/>
      <c r="E33" s="20"/>
      <c r="F33" s="21">
        <v>0.81</v>
      </c>
      <c r="G33" s="21">
        <v>0.82000000000000006</v>
      </c>
      <c r="H33" s="21">
        <v>0.79</v>
      </c>
      <c r="I33" s="21">
        <v>0.79</v>
      </c>
      <c r="J33" s="21" t="s">
        <v>19</v>
      </c>
      <c r="K33" s="21">
        <v>0.23</v>
      </c>
      <c r="L33" s="21">
        <v>0</v>
      </c>
      <c r="M33" s="21">
        <v>0.02</v>
      </c>
      <c r="N33" s="24">
        <f t="shared" ref="N33" si="4">1-K33+L33+M33</f>
        <v>0.79</v>
      </c>
      <c r="O33" s="28" t="s">
        <v>18</v>
      </c>
    </row>
    <row r="34" spans="1:15" ht="30.75" customHeight="1">
      <c r="A34" s="19" t="s">
        <v>46</v>
      </c>
      <c r="B34" s="22" t="s">
        <v>10</v>
      </c>
      <c r="C34" s="20">
        <v>0.43</v>
      </c>
      <c r="D34" s="20">
        <v>0.63</v>
      </c>
      <c r="E34" s="20">
        <v>0.63</v>
      </c>
      <c r="F34" s="21">
        <v>0.57999999999999996</v>
      </c>
      <c r="G34" s="21">
        <v>0.63000000000000012</v>
      </c>
      <c r="H34" s="21">
        <v>0.79</v>
      </c>
      <c r="I34" s="21">
        <v>0.79</v>
      </c>
      <c r="J34" s="21" t="s">
        <v>19</v>
      </c>
      <c r="K34" s="21">
        <v>0.23</v>
      </c>
      <c r="L34" s="21">
        <v>0</v>
      </c>
      <c r="M34" s="21">
        <v>0.02</v>
      </c>
      <c r="N34" s="24">
        <f t="shared" ref="N34:N37" si="5">1-K34+L34+M34</f>
        <v>0.79</v>
      </c>
      <c r="O34" s="28" t="s">
        <v>18</v>
      </c>
    </row>
    <row r="35" spans="1:15" ht="30.75" customHeight="1">
      <c r="A35" s="19" t="s">
        <v>46</v>
      </c>
      <c r="B35" s="22" t="s">
        <v>11</v>
      </c>
      <c r="C35" s="20">
        <v>0.68</v>
      </c>
      <c r="D35" s="20">
        <v>0.78</v>
      </c>
      <c r="E35" s="20">
        <v>0.78</v>
      </c>
      <c r="F35" s="21">
        <v>0.68</v>
      </c>
      <c r="G35" s="21">
        <v>0.78</v>
      </c>
      <c r="H35" s="21">
        <v>0.69</v>
      </c>
      <c r="I35" s="21">
        <v>0.69</v>
      </c>
      <c r="J35" s="21" t="s">
        <v>19</v>
      </c>
      <c r="K35" s="21">
        <v>0.31</v>
      </c>
      <c r="L35" s="21">
        <v>0</v>
      </c>
      <c r="M35" s="21">
        <v>0</v>
      </c>
      <c r="N35" s="24">
        <f t="shared" si="5"/>
        <v>0.69</v>
      </c>
      <c r="O35" s="28" t="s">
        <v>18</v>
      </c>
    </row>
    <row r="36" spans="1:15" ht="46.5" customHeight="1">
      <c r="A36" s="39" t="s">
        <v>46</v>
      </c>
      <c r="B36" s="22" t="s">
        <v>5</v>
      </c>
      <c r="C36" s="20"/>
      <c r="D36" s="20"/>
      <c r="E36" s="20"/>
      <c r="F36" s="21">
        <v>1.02</v>
      </c>
      <c r="G36" s="21">
        <v>1.02</v>
      </c>
      <c r="H36" s="21">
        <v>1.02</v>
      </c>
      <c r="I36" s="21">
        <v>1.02</v>
      </c>
      <c r="J36" s="38" t="s">
        <v>29</v>
      </c>
      <c r="K36" s="35">
        <v>0.14000000000000001</v>
      </c>
      <c r="L36" s="35">
        <v>0.05</v>
      </c>
      <c r="M36" s="35"/>
      <c r="N36" s="38">
        <f t="shared" si="5"/>
        <v>0.91</v>
      </c>
      <c r="O36" s="28" t="s">
        <v>95</v>
      </c>
    </row>
    <row r="37" spans="1:15" ht="72.75" customHeight="1">
      <c r="A37" s="19" t="s">
        <v>46</v>
      </c>
      <c r="B37" s="22" t="s">
        <v>6</v>
      </c>
      <c r="C37" s="21">
        <v>1.02</v>
      </c>
      <c r="D37" s="21">
        <v>1.02</v>
      </c>
      <c r="E37" s="21">
        <v>1.02</v>
      </c>
      <c r="F37" s="21">
        <v>1.02</v>
      </c>
      <c r="G37" s="21">
        <v>1.02</v>
      </c>
      <c r="H37" s="21">
        <v>1.02</v>
      </c>
      <c r="I37" s="21">
        <v>1.02</v>
      </c>
      <c r="J37" s="24" t="s">
        <v>29</v>
      </c>
      <c r="K37" s="21">
        <f>0.36*0.13+0.64*0.025</f>
        <v>6.2799999999999995E-2</v>
      </c>
      <c r="L37" s="21">
        <v>0</v>
      </c>
      <c r="M37" s="21">
        <v>0</v>
      </c>
      <c r="N37" s="21">
        <f t="shared" si="5"/>
        <v>0.93720000000000003</v>
      </c>
      <c r="O37" s="28" t="s">
        <v>105</v>
      </c>
    </row>
    <row r="38" spans="1:15" ht="114.75" customHeight="1">
      <c r="A38" s="19" t="s">
        <v>46</v>
      </c>
      <c r="B38" s="22" t="s">
        <v>45</v>
      </c>
      <c r="C38" s="20"/>
      <c r="D38" s="20"/>
      <c r="E38" s="20"/>
      <c r="F38" s="21">
        <v>0.52</v>
      </c>
      <c r="G38" s="21">
        <v>0.92</v>
      </c>
      <c r="H38" s="21">
        <v>0.66999999999999993</v>
      </c>
      <c r="I38" s="21">
        <v>0.77</v>
      </c>
      <c r="J38" s="24" t="s">
        <v>29</v>
      </c>
      <c r="K38" s="21"/>
      <c r="L38" s="21"/>
      <c r="M38" s="21"/>
      <c r="N38" s="24">
        <f>ROUND(AVERAGE(0.92,0.57,0.83,0.48),2)</f>
        <v>0.7</v>
      </c>
      <c r="O38" s="28" t="s">
        <v>96</v>
      </c>
    </row>
    <row r="39" spans="1:15" ht="60" customHeight="1">
      <c r="A39" s="39" t="s">
        <v>46</v>
      </c>
      <c r="B39" s="22" t="s">
        <v>62</v>
      </c>
      <c r="C39" s="20"/>
      <c r="D39" s="20"/>
      <c r="E39" s="20"/>
      <c r="F39" s="23"/>
      <c r="G39" s="23"/>
      <c r="H39" s="23"/>
      <c r="I39" s="23"/>
      <c r="J39" s="21" t="s">
        <v>19</v>
      </c>
      <c r="K39" s="21"/>
      <c r="L39" s="21"/>
      <c r="M39" s="21"/>
      <c r="N39" s="24">
        <v>1</v>
      </c>
      <c r="O39" s="28" t="s">
        <v>97</v>
      </c>
    </row>
    <row r="40" spans="1:15" ht="33.75" customHeight="1">
      <c r="A40" s="19" t="s">
        <v>46</v>
      </c>
      <c r="B40" s="22" t="s">
        <v>48</v>
      </c>
      <c r="C40" s="20"/>
      <c r="D40" s="20"/>
      <c r="E40" s="20"/>
      <c r="F40" s="23"/>
      <c r="G40" s="23">
        <v>0.73</v>
      </c>
      <c r="H40" s="26" t="s">
        <v>49</v>
      </c>
      <c r="I40" s="26" t="s">
        <v>49</v>
      </c>
      <c r="J40" s="21" t="s">
        <v>19</v>
      </c>
      <c r="K40" s="23"/>
      <c r="L40" s="23"/>
      <c r="M40" s="23"/>
      <c r="N40" s="26" t="s">
        <v>49</v>
      </c>
      <c r="O40" s="28" t="s">
        <v>100</v>
      </c>
    </row>
    <row r="41" spans="1:15" ht="106.5" customHeight="1">
      <c r="A41" s="19" t="s">
        <v>8</v>
      </c>
      <c r="B41" s="22" t="s">
        <v>2</v>
      </c>
      <c r="C41" s="21">
        <v>0.99</v>
      </c>
      <c r="D41" s="21">
        <v>0.99</v>
      </c>
      <c r="E41" s="21">
        <v>0.99</v>
      </c>
      <c r="F41" s="21">
        <v>0.99</v>
      </c>
      <c r="G41" s="21">
        <v>0.93</v>
      </c>
      <c r="H41" s="21">
        <v>0.93</v>
      </c>
      <c r="I41" s="21">
        <v>0.92</v>
      </c>
      <c r="J41" s="50" t="s">
        <v>19</v>
      </c>
      <c r="K41" s="26" t="s">
        <v>65</v>
      </c>
      <c r="L41" s="23">
        <v>0.01</v>
      </c>
      <c r="M41" s="23"/>
      <c r="N41" s="26">
        <f>1-0.06+0.01</f>
        <v>0.95</v>
      </c>
      <c r="O41" s="7" t="s">
        <v>99</v>
      </c>
    </row>
    <row r="42" spans="1:15" ht="111" customHeight="1">
      <c r="A42" s="19" t="s">
        <v>8</v>
      </c>
      <c r="B42" s="22" t="s">
        <v>44</v>
      </c>
      <c r="C42" s="21"/>
      <c r="D42" s="21"/>
      <c r="E42" s="21"/>
      <c r="F42" s="21"/>
      <c r="G42" s="21"/>
      <c r="H42" s="21">
        <v>0.93</v>
      </c>
      <c r="I42" s="21">
        <v>0.92</v>
      </c>
      <c r="J42" s="51"/>
      <c r="K42" s="26" t="s">
        <v>66</v>
      </c>
      <c r="L42" s="23">
        <v>0.01</v>
      </c>
      <c r="M42" s="23"/>
      <c r="N42" s="26">
        <f t="shared" ref="N42" si="6">1-0.09+0.01</f>
        <v>0.92</v>
      </c>
      <c r="O42" s="7" t="s">
        <v>98</v>
      </c>
    </row>
    <row r="43" spans="1:15" ht="50.25" customHeight="1">
      <c r="A43" s="19" t="s">
        <v>53</v>
      </c>
      <c r="B43" s="22" t="s">
        <v>54</v>
      </c>
      <c r="C43" s="20"/>
      <c r="D43" s="20"/>
      <c r="E43" s="20"/>
      <c r="F43" s="23"/>
      <c r="G43" s="23"/>
      <c r="H43" s="26"/>
      <c r="I43" s="26">
        <v>1</v>
      </c>
      <c r="J43" s="21" t="s">
        <v>19</v>
      </c>
      <c r="K43" s="23"/>
      <c r="L43" s="23"/>
      <c r="M43" s="23"/>
      <c r="N43" s="26">
        <v>1</v>
      </c>
      <c r="O43" s="7" t="s">
        <v>55</v>
      </c>
    </row>
    <row r="44" spans="1:15" ht="35.25" customHeight="1">
      <c r="A44" s="19" t="s">
        <v>53</v>
      </c>
      <c r="B44" s="22" t="s">
        <v>56</v>
      </c>
      <c r="C44" s="20"/>
      <c r="D44" s="20"/>
      <c r="E44" s="20"/>
      <c r="F44" s="23"/>
      <c r="G44" s="23"/>
      <c r="H44" s="26"/>
      <c r="I44" s="26">
        <v>1</v>
      </c>
      <c r="J44" s="21" t="s">
        <v>19</v>
      </c>
      <c r="K44" s="23"/>
      <c r="L44" s="23"/>
      <c r="M44" s="23"/>
      <c r="N44" s="26" t="s">
        <v>63</v>
      </c>
      <c r="O44" s="7" t="s">
        <v>64</v>
      </c>
    </row>
    <row r="45" spans="1:15" ht="35.25" customHeight="1">
      <c r="A45" s="19" t="s">
        <v>57</v>
      </c>
      <c r="B45" s="22" t="s">
        <v>56</v>
      </c>
      <c r="C45" s="20"/>
      <c r="D45" s="20"/>
      <c r="E45" s="20"/>
      <c r="F45" s="23"/>
      <c r="G45" s="23"/>
      <c r="H45" s="26"/>
      <c r="I45" s="26">
        <v>1</v>
      </c>
      <c r="J45" s="21" t="s">
        <v>19</v>
      </c>
      <c r="K45" s="23"/>
      <c r="L45" s="23"/>
      <c r="M45" s="23"/>
      <c r="N45" s="26">
        <v>1</v>
      </c>
      <c r="O45" s="7" t="s">
        <v>58</v>
      </c>
    </row>
  </sheetData>
  <mergeCells count="5">
    <mergeCell ref="J24:J29"/>
    <mergeCell ref="J41:J42"/>
    <mergeCell ref="A15:A16"/>
    <mergeCell ref="A8:A12"/>
    <mergeCell ref="J5:O5"/>
  </mergeCells>
  <pageMargins left="0.5" right="0.5" top="0.75" bottom="0.75" header="0.3" footer="0.3"/>
  <pageSetup scale="3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2018-09-06T13:13:49Z</cp:lastPrinted>
  <dcterms:created xsi:type="dcterms:W3CDTF">2013-09-03T15:10:09Z</dcterms:created>
  <dcterms:modified xsi:type="dcterms:W3CDTF">2018-10-01T16:47:12Z</dcterms:modified>
</cp:coreProperties>
</file>