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https://d.docs.live.net/97314b2b1000012c/Documents/IL SAG Website/NTG/2019 Annual NTG Process/Corrected NTG Docs April 2019/"/>
    </mc:Choice>
  </mc:AlternateContent>
  <xr:revisionPtr revIDLastSave="0" documentId="8_{74D71165-4864-4FC9-8B27-647F1EA9B384}" xr6:coauthVersionLast="43" xr6:coauthVersionMax="43" xr10:uidLastSave="{00000000-0000-0000-0000-000000000000}"/>
  <bookViews>
    <workbookView xWindow="-110" yWindow="-110" windowWidth="19420" windowHeight="10420" xr2:uid="{00000000-000D-0000-FFFF-FFFF00000000}"/>
  </bookViews>
  <sheets>
    <sheet name="Nicor Gas Portfolio" sheetId="3" r:id="rId1"/>
  </sheets>
  <definedNames>
    <definedName name="_xlnm._FilterDatabase" localSheetId="0" hidden="1">'Nicor Gas Portfolio'!$A$6:$O$31</definedName>
    <definedName name="_Toc471469970" localSheetId="0">'Nicor Gas Portfolio'!$B$45</definedName>
    <definedName name="_xlnm.Print_Area" localSheetId="0">'Nicor Gas Portfolio'!$A$1:$O$50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29" i="3" l="1"/>
  <c r="N30" i="3" l="1"/>
  <c r="N47" i="3" l="1"/>
  <c r="N40" i="3" l="1"/>
  <c r="N39" i="3"/>
  <c r="N38" i="3"/>
  <c r="N36" i="3"/>
  <c r="N27" i="3"/>
  <c r="N26" i="3"/>
  <c r="N25" i="3"/>
  <c r="N24" i="3"/>
  <c r="N19" i="3"/>
  <c r="N22" i="3"/>
  <c r="N20" i="3"/>
  <c r="N21" i="3"/>
  <c r="N17" i="3"/>
  <c r="N15" i="3" l="1"/>
  <c r="K46" i="3" l="1"/>
  <c r="N46" i="3" s="1"/>
  <c r="E40" i="3"/>
  <c r="H47" i="3"/>
  <c r="N13" i="3" l="1"/>
  <c r="N42" i="3" l="1"/>
  <c r="N12" i="3" l="1"/>
  <c r="N33" i="3" l="1"/>
  <c r="N37" i="3" l="1"/>
  <c r="N34" i="3"/>
  <c r="N28" i="3" l="1"/>
  <c r="N43" i="3"/>
</calcChain>
</file>

<file path=xl/sharedStrings.xml><?xml version="1.0" encoding="utf-8"?>
<sst xmlns="http://schemas.openxmlformats.org/spreadsheetml/2006/main" count="193" uniqueCount="111">
  <si>
    <t>Multifamily</t>
  </si>
  <si>
    <t>Custom Incentives</t>
  </si>
  <si>
    <t>GPY4</t>
  </si>
  <si>
    <t>Business Energy Eff Rebates</t>
  </si>
  <si>
    <t>Residential</t>
  </si>
  <si>
    <t>Behavioral Energy Savings</t>
  </si>
  <si>
    <t>Elementary Energy Education</t>
  </si>
  <si>
    <t>Residential New Construction</t>
  </si>
  <si>
    <t>Sector</t>
  </si>
  <si>
    <t>Combined Heat and Power (CHP)</t>
  </si>
  <si>
    <t>GPY1</t>
  </si>
  <si>
    <t>GPY2</t>
  </si>
  <si>
    <t>GPY3</t>
  </si>
  <si>
    <t>Comprehensive All Measures</t>
  </si>
  <si>
    <t>0.68 to 0.96</t>
  </si>
  <si>
    <t>GPY5</t>
  </si>
  <si>
    <t>No</t>
  </si>
  <si>
    <t>FR, PSO (IL EM&amp;V Nicor Gas and ComEd GPY4/EPY7 report); NPSO (no value for non-participating builders).</t>
  </si>
  <si>
    <t>Retro-Commissioning</t>
  </si>
  <si>
    <t>Strategic Energy Management</t>
  </si>
  <si>
    <t>Project-Specific</t>
  </si>
  <si>
    <t>GPY6</t>
  </si>
  <si>
    <t>FR &amp; PSO (Nicor Gas EM&amp;V GPY4); NPSO (no value)</t>
  </si>
  <si>
    <t>Free Ridership
(FR)</t>
  </si>
  <si>
    <t>Participant Spillover
(PSO)</t>
  </si>
  <si>
    <t>Non-Participant Spillover
(NPSO)</t>
  </si>
  <si>
    <t>FR &amp; PSO (Nicor Gas EM&amp;V GPY4); NPSO (Nicor Gas EM&amp;V GPY2)</t>
  </si>
  <si>
    <t>Small Bus - Direct Install</t>
  </si>
  <si>
    <t>Small Bus - Prescriptive Rebates</t>
  </si>
  <si>
    <t>Small Bus - Custom Rebates</t>
  </si>
  <si>
    <t>Yes</t>
  </si>
  <si>
    <t>Nicor Gas NTG Values</t>
  </si>
  <si>
    <t>NA</t>
  </si>
  <si>
    <t>Small Bus - Roll-up to program-level (DI, Prescriptive, Custom)</t>
  </si>
  <si>
    <t>2018
(GPY7)</t>
  </si>
  <si>
    <t>New NTG Research Since Final 2018 (GPY7) Recommendations</t>
  </si>
  <si>
    <t>2019
NTG Value</t>
  </si>
  <si>
    <t>Business and Public Sector</t>
  </si>
  <si>
    <t>New Construction</t>
  </si>
  <si>
    <t>Single Family Home Retrofits</t>
  </si>
  <si>
    <t>Public Housing Authority (PHA)</t>
  </si>
  <si>
    <t>Multi-Family Non-PHA</t>
  </si>
  <si>
    <t>Income Qualified</t>
  </si>
  <si>
    <t>Program/Path/Measures</t>
  </si>
  <si>
    <t>Small Business</t>
  </si>
  <si>
    <t>Dedicated New Construction Program</t>
  </si>
  <si>
    <t>Market Transformation</t>
  </si>
  <si>
    <t>Building Operator Certification</t>
  </si>
  <si>
    <t>In previous years, net savings was estimated directly through participant sampling and interviews. No further NTG adjustment is applied if deemed savings are based on historical results.</t>
  </si>
  <si>
    <t>No NTG adjustment is applied to evaluation verified gross savings estimated for first year pilot programs and research projects, or for savings derived from a billing regression analysis with an experimental design that does not require further net savings adjustment.</t>
  </si>
  <si>
    <t>Emerging Technologies</t>
  </si>
  <si>
    <t>Pilot Programs and Research Projects</t>
  </si>
  <si>
    <t>Deep (comprehensive energy efficiency) Home Energy Assessment retrofit pilot/program</t>
  </si>
  <si>
    <t>Low to Moderate Income Home Weatherization Energy Savings / Assessment</t>
  </si>
  <si>
    <t>No NTG adjustment is applied to evaluation verified gross savings estimated for first year Emerging Technologies pilot programs and research projects.</t>
  </si>
  <si>
    <t>FR (Nicor Gas EM&amp;V GPY5, 12/22/16 Navigant memo) &amp; PSO (Nicor Gas EM&amp;V GPY5, 12/16/16 Navigant memo); NPSO (PG &amp; NSG GPY2). This NTG value does not cover air sealing, duct sealing, and insulation measures if rebated through the HEER Program.</t>
  </si>
  <si>
    <t>FR (Nicor Gas EM&amp;V GPY5, 12/22/16 Navigant memo) &amp; PSO (Nicor Gas EM&amp;V GPY5, 12/16/16 Navigant memo); NPSO (PG &amp; NSG GPY2). This NTG represents the program if Nicor Gas removes basic programmable thermostats from the rebate offerings. This NTG value does not cover air sealing, duct sealing, and insulation measures if rebated through the HEER Program.</t>
  </si>
  <si>
    <t>Home Energy Eff Rebates - HEER
(This NTG covers air sealing, duct sealing, and insulation if rebated through this program)</t>
  </si>
  <si>
    <t>Home Energy Eff Rebates - HEER
(This NTG covers all measures rebated through this program, INCLUDING Basic Programmable Thermostats, but EXCLUDING Smart Thermostats)</t>
  </si>
  <si>
    <t>Home Energy Eff Rebates - HEER
(This NTG covers all measures rebated through this program, EXCLUDING Basic Programmable Thermostats and Smart Thermostats)</t>
  </si>
  <si>
    <t>No Recommendation</t>
  </si>
  <si>
    <t>No recommendation for 2019 for air sealing, duct sealing, and insulation measures if rebated through the HEER Program. Measures addressed through the Home Energy Savings program</t>
  </si>
  <si>
    <t>No recommendation for 2019. Measure addressed through the Income Qualified and Home Energy Savings programs</t>
  </si>
  <si>
    <t>No new research. FR &amp; PSO (Nicor Gas EM&amp;V GPY2); NPSO (no value). NTG value of 1.05 may be used for a Deep (comprehensive energy efficiency) Home Energy Assessment retrofit pilot/program.</t>
  </si>
  <si>
    <t>Gas Source(s) and Discussion</t>
  </si>
  <si>
    <t>Pilot program-specific NTG values to be determined by evaluation early in each project. If that is not possible, default of 0.8 NTG to be used.</t>
  </si>
  <si>
    <t>Pilot-Specific</t>
  </si>
  <si>
    <t>TRM version 7.0 specifies that the free ridership for faucet aerators and showerheads be set at zero when estimating gross savings using the TRM specified baseline average water flow rate</t>
  </si>
  <si>
    <t>HES Direct Install Programmable Thermostat</t>
  </si>
  <si>
    <t>HES Direct Install Re-Programming Thermostat</t>
  </si>
  <si>
    <t>HES Direct Install Hot Water Pipe Insulation</t>
  </si>
  <si>
    <t>WRx Air Sealing plus Attic Insulation</t>
  </si>
  <si>
    <t>WRx Air Sealing without Attic Insulation</t>
  </si>
  <si>
    <t>WRx Wall Insulation</t>
  </si>
  <si>
    <t>WRx Basement/Sidewall Insulation</t>
  </si>
  <si>
    <t>WRx Duct Sealing</t>
  </si>
  <si>
    <t>Applies only in scenarios where air sealing and attic insulation are installed at the same time, and only if the savings for natural gas heating are estimated using the Illinois TRM Version 7.0, Section 5.6.1 (Air Sealing) and Section 5.6.5 (Ceiling/Attic Insulation) adjustment factor of 72% that was derived from air sealing and insulation research by Navigant (2018). See Navigant (2018) ComEd and Nicor Gas Air Sealing and Insulation Research Report. The 72% adjustment factor was derived from a gas consumption data regression analysis with an experimental design that does not require further net savings adjustment. The 72% adjustment factor in the TRM is applied with no further NTG adjustment even when additional measures are installed in the same project. Those additional measures would have a separate TRM algorithm and NTG adjustment.</t>
  </si>
  <si>
    <t>There were too few responses for some of these measures to apply the results from the survey of GPY6 and CY2018 participants at a measure level. Instead, we combined the scores from the 40 weatherization responses (excluding attic insulation which is not installed on a single measure basis) and used the simple average to represent this group of measures.  Navigant memo: Net-to-Gross Research Results from GPY6 and CY2018 for the Nicor Gas Home Energy Savings Program, Navigant, 9/6/18, second revision 9/19/18.</t>
  </si>
  <si>
    <t>Partic: 0.23  SvsP: 0  40/60: 0.09</t>
  </si>
  <si>
    <t>Partic: 0.34  TA: 0.06  44/56: 0.18</t>
  </si>
  <si>
    <t>Partic: 0.21  TA: 0.06  12/88: 0.08</t>
  </si>
  <si>
    <t>HES Direct Install Water Heater Temp Setback</t>
  </si>
  <si>
    <r>
      <t xml:space="preserve">Evaluation research conducted during GPY6/EPY9 for gas utility and ComEd projects resulted in a NTG of 0.48 for gas, applying TRM v6.0 methodologies. Memo: </t>
    </r>
    <r>
      <rPr>
        <i/>
        <sz val="10"/>
        <rFont val="Arial"/>
        <family val="2"/>
      </rPr>
      <t>Net-to-Gross Research Results from the EPY9/GPY6 Non-Residential New Construction Program</t>
    </r>
    <r>
      <rPr>
        <sz val="10"/>
        <rFont val="Arial"/>
        <family val="2"/>
      </rPr>
      <t>, Navigant, 8/24/18, revised 9/21/18. FR based on 24 interviews, PSO based on 120 on-line survey responses. SAG consensus NTG for GPY6 and 2018 (GPY7) was to use a three year average of the most recent research results (which were 0.92, 0.57, and 0.83 for 2018 (GPY7). For 2019, the SAG consensus is a four year average of NTG values (0.70), based on: 0.92, 0.57, 0.83, and 0.48.</t>
    </r>
  </si>
  <si>
    <r>
      <t xml:space="preserve">Evaluation research conducted 2017 and 2018 with GPY6/EPY9 project participants resulted in a NTG of 0.94 for gas. Memo: </t>
    </r>
    <r>
      <rPr>
        <i/>
        <sz val="10"/>
        <rFont val="Arial"/>
        <family val="2"/>
      </rPr>
      <t>Net-to-Gross Research Results from EPY9/GPY6 for the Coordinated Utility Retro-Commissioning Program</t>
    </r>
    <r>
      <rPr>
        <sz val="10"/>
        <rFont val="Arial"/>
        <family val="2"/>
      </rPr>
      <t>, Navigant, 8/25/18, revised 9/14/18. FR results weighted 36% for participants (FR=0.13) and 64% for service providers (FR=0.025).</t>
    </r>
  </si>
  <si>
    <t>SAG Consensus. Program NTG value would apply to other cohorts (for example, healthcare) as well as industrial. For equipment measures identified through SEM that are channeled through other incentive programs, use the NTG of the program processing the equipment incentive.</t>
  </si>
  <si>
    <t>SAG Consensus. Project-specific NTG values to be determined by evaluation early in each project. If that is not possible, default of 0.8 NTG to be used.</t>
  </si>
  <si>
    <t>FR based on responses from GPY5 participants, TRM v6 PSO based on responses from GPY5 participants, TRM v6. NPSO: Eight GPY5 trade ally interviews found no PSO or NPSO.</t>
  </si>
  <si>
    <t>Participant FR based on responses from GPY5 participants (90/6), TRM v6. Service Provider is the implementation contractor, FR set at zero. PSO based on responses from GPY5 participants, TRM v6. NPSO: Ten GPY5 SB trade ally interviews (representing 81% of program savings) found no PSO or NPSO. Navigant re-calculated the Small Business Participant and Service Provider/TA weightings using TRM v7 scoring protocols. See Navigant memo: Weighting Gas Utility Small Business Service Provider and Participant Free Ridership using the TRM Version 7.0 Protocol and CY2019 NTG Recommendations, 9/19/18.</t>
  </si>
  <si>
    <t>FR based on responses from GPY5 participants (90/7) and TAs, TRM v6. PSO based on responses from GPY5 participants, TRM v6. NPSO: Ten GPY5 SB trade ally interviews found no PSO or NPSO. Navigant re-calculated the Small Business Participant and Service Provider/TA weightings using TRM v7 scoring protocols. See Navigant memo: Weighting Gas Utility Small Business Service Provider and Participant Free Ridership using the TRM Version 7.0 Protocol and CY2019 NTG Recommendations, 9/19/18.</t>
  </si>
  <si>
    <t>Participant FR based on Business Custom Program - insufficient number of Small Business custom responses (5) to make path-level estimate (90/23). Trade Ally FR based on ten GPY5 SB TA interviews. PSO based on responses from GPY5 SB participants, TRM v6 NPSO: Ten SB GPY5 trade ally interviews found no PSO or NPSO. Navigant re-calculated the Small Business Participant and Service Provider/TA weightings using TRM v7 scoring protocols. See Navigant memo: Weighting Gas Utility Small Business Service Provider and Participant Free Ridership using the TRM Version 7.0 Protocol and CY2019 NTG Recommendations, 9/19/18.</t>
  </si>
  <si>
    <t>Assessment/Direct Install (all measures except faucet aerators and showerheads when using TRM specified baseline average water flow rates)</t>
  </si>
  <si>
    <t>There were too few responses for this measure to use the results from the survey of GPY6 and CY2018 participants of the HES program alone. ICC Staff suggestion with SAG consensus was combining the Nicor Gas (12 responses) and PG &amp; NSG (21 responses) survey question results for the re-programming t-stat value (combined 33 responses average FR=0.34), and then take an average of those results and the water heater temp setback results (FR = 0.09) (SAG consensus). Final FR=0.22</t>
  </si>
  <si>
    <t xml:space="preserve">Recommendations for free ridership based on Navigant research conducted in 2018 with 213 GPY6 and 2018 Nicor Gas customers that participated in the program between August 2017 and June 2018. Participant spillover based on Navigant 2018 survey with 100 GPY6 HES program participants. Navigant memo: Net-to-Gross Research Results from GPY6 and CY2018 for the Nicor Gas Home Energy Savings Program, Navigant, 9/6/18, second revision 9/19/18.  </t>
  </si>
  <si>
    <t>Illinois TRM version 7.0</t>
  </si>
  <si>
    <t>The savings for natural gas heating provided in Illinois TRM Version 7.0, Section 5.3.16 were derived from a billing regression analysis with an experimental design that does not require further net savings adjustment.</t>
  </si>
  <si>
    <t>October 1, 2018</t>
  </si>
  <si>
    <t>Final NTG Values for 2019</t>
  </si>
  <si>
    <t>FINAL NTG Values for 2019</t>
  </si>
  <si>
    <t>Advanced (Smart) Thermostats defined in TRM version 7.0, Section 5.3.16</t>
  </si>
  <si>
    <t>SAG Consensus. Program value applies to all natural gas saving measures offered through the program, including Water Efficient Showerheads; Water Efficient Kitchen Aerators; Water Efficient Bath Aerators; Water Heater Setback, and Shower Timers.</t>
  </si>
  <si>
    <t>energySMART Kits (faucet aerators)</t>
  </si>
  <si>
    <t>HES Direct Install - Faucet Aerators</t>
  </si>
  <si>
    <t>HES Direct Install - Showerheads</t>
  </si>
  <si>
    <t>TRM version 7.0 specifies that the free ridership for faucet aerators be set at zero when estimating gross savings using the TRM specified baseline average water flow rate</t>
  </si>
  <si>
    <t>TRM version 7.0 specifies that the free ridership for showerheads be set at zero when estimating gross savings using the TRM specified baseline average water flow rate</t>
  </si>
  <si>
    <t>energySMART Kits (excluding faucet aerators and showerheads)</t>
  </si>
  <si>
    <t>energySMART Kits (showerheads)</t>
  </si>
  <si>
    <t>Assessment/Direct Install (faucet aerators when using TRM specified baseline average water flow rates)</t>
  </si>
  <si>
    <t>Assessment/Direct Install (showerheads when using TRM specified baseline average water flow rates)</t>
  </si>
  <si>
    <t>TRM version 7.0 specifies that the free ridership for showerheads be set at zero when estimating gross savings using the TRM specified baseline average water flow rate.</t>
  </si>
  <si>
    <t>Faucet Aerator and Showerhead Correction April 12,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</si>
</sst>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0"/>
  </numFmts>
  <fonts count="10" x14ac:knownFonts="1">
    <font>
      <sz val="11"/>
      <color theme="1"/>
      <name val="Calibri"/>
      <family val="2"/>
      <scheme val="minor"/>
    </font>
    <font>
      <sz val="11"/>
      <color theme="1"/>
      <name val="Calibri"/>
      <family val="2"/>
      <scheme val="minor"/>
    </font>
    <font>
      <sz val="11"/>
      <color theme="1"/>
      <name val="Franklin Gothic Book"/>
      <family val="2"/>
    </font>
    <font>
      <sz val="12"/>
      <color theme="1"/>
      <name val="Times New Roman"/>
      <family val="2"/>
    </font>
    <font>
      <sz val="11"/>
      <name val="Franklin Gothic Book"/>
      <family val="2"/>
    </font>
    <font>
      <sz val="10"/>
      <name val="Arial"/>
      <family val="2"/>
    </font>
    <font>
      <sz val="11"/>
      <name val="Arial"/>
      <family val="2"/>
    </font>
    <font>
      <b/>
      <sz val="11"/>
      <name val="Arial"/>
      <family val="2"/>
    </font>
    <font>
      <b/>
      <sz val="11"/>
      <color rgb="FFFF0000"/>
      <name val="Arial"/>
      <family val="2"/>
    </font>
    <font>
      <i/>
      <sz val="10"/>
      <name val="Arial"/>
      <family val="2"/>
    </font>
  </fonts>
  <fills count="4">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9" fontId="1" fillId="0" borderId="0" applyFont="0" applyFill="0" applyBorder="0" applyAlignment="0" applyProtection="0"/>
    <xf numFmtId="0" fontId="3" fillId="0" borderId="0"/>
    <xf numFmtId="43" fontId="1" fillId="0" borderId="0" applyFont="0" applyFill="0" applyBorder="0" applyAlignment="0" applyProtection="0"/>
  </cellStyleXfs>
  <cellXfs count="58">
    <xf numFmtId="0" fontId="0" fillId="0" borderId="0" xfId="0"/>
    <xf numFmtId="0" fontId="2" fillId="0" borderId="0" xfId="0" applyFont="1" applyFill="1" applyAlignment="1">
      <alignment vertical="center"/>
    </xf>
    <xf numFmtId="0" fontId="2" fillId="0" borderId="0" xfId="0" applyFont="1" applyFill="1" applyAlignment="1">
      <alignment horizontal="center" vertical="center" wrapText="1"/>
    </xf>
    <xf numFmtId="0" fontId="2" fillId="0" borderId="0" xfId="0" applyFont="1" applyAlignment="1">
      <alignment vertical="center"/>
    </xf>
    <xf numFmtId="0" fontId="2" fillId="0" borderId="0" xfId="0" applyFont="1" applyAlignment="1">
      <alignment horizontal="center" vertical="center"/>
    </xf>
    <xf numFmtId="9" fontId="2" fillId="0" borderId="0" xfId="1" applyFont="1" applyAlignment="1">
      <alignment horizontal="center" vertical="center"/>
    </xf>
    <xf numFmtId="0" fontId="4" fillId="0" borderId="0" xfId="0" applyFont="1" applyAlignment="1">
      <alignment vertical="center"/>
    </xf>
    <xf numFmtId="0" fontId="4" fillId="0" borderId="0" xfId="0" applyFont="1" applyAlignment="1">
      <alignment horizontal="center" vertical="center"/>
    </xf>
    <xf numFmtId="9" fontId="4" fillId="0" borderId="0" xfId="1" applyFont="1" applyAlignment="1">
      <alignment horizontal="center" vertical="center"/>
    </xf>
    <xf numFmtId="0" fontId="4" fillId="0" borderId="0" xfId="0" applyFont="1" applyFill="1" applyAlignment="1">
      <alignment vertical="center"/>
    </xf>
    <xf numFmtId="0" fontId="4" fillId="0" borderId="0" xfId="0" applyFont="1" applyFill="1" applyAlignment="1">
      <alignment horizontal="center" vertical="center" wrapText="1"/>
    </xf>
    <xf numFmtId="2" fontId="6" fillId="0" borderId="1" xfId="3" applyNumberFormat="1" applyFont="1" applyFill="1" applyBorder="1" applyAlignment="1">
      <alignment horizontal="center" vertical="center"/>
    </xf>
    <xf numFmtId="2" fontId="6" fillId="0" borderId="1" xfId="0" applyNumberFormat="1" applyFont="1" applyFill="1" applyBorder="1" applyAlignment="1">
      <alignment horizontal="center" vertical="center"/>
    </xf>
    <xf numFmtId="2" fontId="6" fillId="0" borderId="1" xfId="3" applyNumberFormat="1" applyFont="1" applyFill="1" applyBorder="1" applyAlignment="1">
      <alignment horizontal="center" vertical="center" wrapText="1"/>
    </xf>
    <xf numFmtId="0" fontId="7" fillId="0" borderId="0" xfId="0" applyFont="1" applyFill="1" applyAlignment="1">
      <alignment vertical="center"/>
    </xf>
    <xf numFmtId="20" fontId="6" fillId="0" borderId="0" xfId="0" applyNumberFormat="1" applyFont="1" applyFill="1" applyAlignment="1">
      <alignment vertical="center"/>
    </xf>
    <xf numFmtId="0" fontId="6" fillId="0" borderId="0" xfId="0" applyFont="1" applyFill="1" applyAlignment="1">
      <alignment vertical="center"/>
    </xf>
    <xf numFmtId="0" fontId="6" fillId="0" borderId="0" xfId="0" applyFont="1" applyFill="1" applyAlignment="1">
      <alignment horizontal="center" vertical="center"/>
    </xf>
    <xf numFmtId="9" fontId="6" fillId="0" borderId="0" xfId="1" applyFont="1" applyFill="1" applyAlignment="1">
      <alignment horizontal="center" vertical="center"/>
    </xf>
    <xf numFmtId="0" fontId="6" fillId="0" borderId="0" xfId="0" applyFont="1" applyAlignment="1">
      <alignment vertical="center"/>
    </xf>
    <xf numFmtId="49" fontId="7" fillId="0" borderId="0" xfId="0" applyNumberFormat="1" applyFont="1" applyFill="1" applyAlignment="1">
      <alignment vertical="center"/>
    </xf>
    <xf numFmtId="2" fontId="6" fillId="0" borderId="0" xfId="0" applyNumberFormat="1" applyFont="1" applyFill="1" applyAlignment="1">
      <alignment horizontal="center" vertical="center"/>
    </xf>
    <xf numFmtId="49" fontId="8" fillId="0" borderId="0" xfId="0" applyNumberFormat="1" applyFont="1" applyAlignment="1">
      <alignment vertical="center"/>
    </xf>
    <xf numFmtId="0" fontId="6" fillId="0" borderId="0" xfId="0" applyFont="1" applyAlignment="1">
      <alignment horizontal="center" vertical="center"/>
    </xf>
    <xf numFmtId="9" fontId="6" fillId="0" borderId="0" xfId="1" applyFont="1" applyAlignment="1">
      <alignment horizontal="center" vertical="center"/>
    </xf>
    <xf numFmtId="0" fontId="7" fillId="3"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164" fontId="5" fillId="0" borderId="1" xfId="2" applyNumberFormat="1" applyFont="1" applyFill="1" applyBorder="1" applyAlignment="1">
      <alignment horizontal="left" vertical="center" wrapText="1"/>
    </xf>
    <xf numFmtId="2" fontId="6" fillId="0" borderId="1" xfId="1" applyNumberFormat="1" applyFont="1" applyFill="1" applyBorder="1" applyAlignment="1">
      <alignment horizontal="center" vertical="center"/>
    </xf>
    <xf numFmtId="0" fontId="5" fillId="0" borderId="1" xfId="0" applyFont="1" applyFill="1" applyBorder="1" applyAlignment="1">
      <alignment horizontal="left" vertical="top" wrapText="1"/>
    </xf>
    <xf numFmtId="164" fontId="5" fillId="0" borderId="1" xfId="2" applyNumberFormat="1" applyFont="1" applyFill="1" applyBorder="1" applyAlignment="1">
      <alignment horizontal="left" vertical="top" wrapText="1"/>
    </xf>
    <xf numFmtId="0" fontId="4" fillId="0" borderId="1" xfId="0" applyFont="1" applyFill="1" applyBorder="1" applyAlignment="1">
      <alignment vertical="center"/>
    </xf>
    <xf numFmtId="0" fontId="6" fillId="0" borderId="0" xfId="0" applyFont="1" applyAlignment="1">
      <alignment horizontal="left" vertical="top"/>
    </xf>
    <xf numFmtId="0" fontId="4" fillId="0" borderId="0" xfId="0" applyFont="1" applyAlignment="1">
      <alignment horizontal="left" vertical="top"/>
    </xf>
    <xf numFmtId="0" fontId="2" fillId="0" borderId="0" xfId="0" applyFont="1" applyAlignment="1">
      <alignment horizontal="left" vertical="top"/>
    </xf>
    <xf numFmtId="2" fontId="6" fillId="0" borderId="1" xfId="1" applyNumberFormat="1"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vertical="center"/>
    </xf>
    <xf numFmtId="2" fontId="6" fillId="0" borderId="4" xfId="0" applyNumberFormat="1" applyFont="1" applyFill="1" applyBorder="1" applyAlignment="1">
      <alignment horizontal="center" vertical="center"/>
    </xf>
    <xf numFmtId="2" fontId="6" fillId="0" borderId="4" xfId="3" applyNumberFormat="1" applyFont="1" applyFill="1" applyBorder="1" applyAlignment="1">
      <alignment horizontal="center" vertical="center"/>
    </xf>
    <xf numFmtId="164" fontId="5" fillId="0" borderId="4" xfId="2" applyNumberFormat="1" applyFont="1" applyFill="1" applyBorder="1" applyAlignment="1">
      <alignment horizontal="left" vertical="top" wrapText="1"/>
    </xf>
    <xf numFmtId="0" fontId="6" fillId="0" borderId="0" xfId="0" applyFont="1" applyFill="1" applyAlignment="1">
      <alignment horizontal="left" vertical="top"/>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164" fontId="5" fillId="0" borderId="4" xfId="2" applyNumberFormat="1" applyFont="1" applyFill="1" applyBorder="1" applyAlignment="1">
      <alignment horizontal="left" vertical="top" wrapText="1"/>
    </xf>
    <xf numFmtId="164" fontId="5" fillId="0" borderId="5" xfId="2" applyNumberFormat="1" applyFont="1" applyFill="1" applyBorder="1" applyAlignment="1">
      <alignment horizontal="left" vertical="top" wrapText="1"/>
    </xf>
    <xf numFmtId="164" fontId="5" fillId="0" borderId="6" xfId="2" applyNumberFormat="1" applyFont="1" applyFill="1" applyBorder="1" applyAlignment="1">
      <alignment horizontal="left" vertical="top" wrapText="1"/>
    </xf>
    <xf numFmtId="2" fontId="6" fillId="0" borderId="4" xfId="1" applyNumberFormat="1" applyFont="1" applyFill="1" applyBorder="1" applyAlignment="1">
      <alignment horizontal="center" vertical="center" wrapText="1"/>
    </xf>
    <xf numFmtId="2" fontId="6" fillId="0" borderId="5" xfId="1" applyNumberFormat="1" applyFont="1" applyFill="1" applyBorder="1" applyAlignment="1">
      <alignment horizontal="center" vertical="center" wrapText="1"/>
    </xf>
    <xf numFmtId="2" fontId="6" fillId="0" borderId="6" xfId="1" applyNumberFormat="1" applyFont="1" applyFill="1" applyBorder="1" applyAlignment="1">
      <alignment horizontal="center" vertical="center" wrapText="1"/>
    </xf>
    <xf numFmtId="0" fontId="5" fillId="0" borderId="4" xfId="0" applyFont="1" applyFill="1" applyBorder="1" applyAlignment="1">
      <alignment horizontal="left" vertical="center"/>
    </xf>
    <xf numFmtId="0" fontId="5" fillId="0" borderId="5" xfId="0" applyFont="1" applyFill="1" applyBorder="1" applyAlignment="1">
      <alignment horizontal="left" vertical="center"/>
    </xf>
    <xf numFmtId="0" fontId="5" fillId="0" borderId="6" xfId="0" applyFont="1" applyFill="1" applyBorder="1" applyAlignment="1">
      <alignment horizontal="left"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cellXfs>
  <cellStyles count="4">
    <cellStyle name="Comma" xfId="3" builtinId="3"/>
    <cellStyle name="Normal" xfId="0" builtinId="0"/>
    <cellStyle name="Normal 2" xfId="2" xr:uid="{00000000-0005-0000-0000-000002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92"/>
  <sheetViews>
    <sheetView tabSelected="1" zoomScaleNormal="100" zoomScaleSheetLayoutView="100" workbookViewId="0">
      <pane xSplit="1" ySplit="6" topLeftCell="B7" activePane="bottomRight" state="frozen"/>
      <selection pane="topRight" activeCell="B1" sqref="B1"/>
      <selection pane="bottomLeft" activeCell="A7" sqref="A7"/>
      <selection pane="bottomRight" activeCell="B3" sqref="B3"/>
    </sheetView>
  </sheetViews>
  <sheetFormatPr defaultColWidth="9.140625" defaultRowHeight="15.75" x14ac:dyDescent="0.25"/>
  <cols>
    <col min="1" max="1" width="24.7109375" style="3" customWidth="1"/>
    <col min="2" max="2" width="41.5703125" style="3" customWidth="1"/>
    <col min="3" max="3" width="9.5703125" style="3" customWidth="1"/>
    <col min="4" max="5" width="7.7109375" style="3" customWidth="1"/>
    <col min="6" max="7" width="7.42578125" style="3" customWidth="1"/>
    <col min="8" max="8" width="9.140625" style="3" customWidth="1"/>
    <col min="9" max="9" width="10.140625" style="3" customWidth="1"/>
    <col min="10" max="10" width="21.5703125" style="3" customWidth="1"/>
    <col min="11" max="11" width="19.140625" style="4" customWidth="1"/>
    <col min="12" max="12" width="13.85546875" style="4" customWidth="1"/>
    <col min="13" max="13" width="12.28515625" style="5" customWidth="1"/>
    <col min="14" max="14" width="21.7109375" style="5" customWidth="1"/>
    <col min="15" max="15" width="83.85546875" style="36" customWidth="1"/>
    <col min="16" max="16384" width="9.140625" style="1"/>
  </cols>
  <sheetData>
    <row r="1" spans="1:28" x14ac:dyDescent="0.25">
      <c r="A1" s="14" t="s">
        <v>31</v>
      </c>
      <c r="B1" s="15"/>
      <c r="C1" s="15"/>
      <c r="D1" s="15"/>
      <c r="E1" s="15"/>
      <c r="F1" s="16"/>
      <c r="G1" s="16"/>
      <c r="H1" s="16"/>
      <c r="I1" s="16"/>
      <c r="J1" s="16"/>
      <c r="K1" s="17"/>
      <c r="L1" s="17"/>
      <c r="M1" s="18"/>
      <c r="N1" s="18"/>
      <c r="O1" s="34"/>
      <c r="P1" s="9"/>
      <c r="Q1" s="9"/>
      <c r="R1" s="9"/>
      <c r="S1" s="9"/>
      <c r="T1" s="9"/>
      <c r="U1" s="9"/>
      <c r="V1" s="9"/>
      <c r="W1" s="9"/>
      <c r="X1" s="9"/>
      <c r="Y1" s="9"/>
      <c r="Z1" s="9"/>
      <c r="AA1" s="9"/>
      <c r="AB1" s="9"/>
    </row>
    <row r="2" spans="1:28" x14ac:dyDescent="0.25">
      <c r="A2" s="20" t="s">
        <v>97</v>
      </c>
      <c r="B2" s="16"/>
      <c r="C2" s="16"/>
      <c r="D2" s="16"/>
      <c r="E2" s="16"/>
      <c r="F2" s="16"/>
      <c r="G2" s="16"/>
      <c r="H2" s="16"/>
      <c r="I2" s="16"/>
      <c r="J2" s="16"/>
      <c r="K2" s="17"/>
      <c r="L2" s="21"/>
      <c r="M2" s="18"/>
      <c r="N2" s="18"/>
      <c r="O2" s="34"/>
      <c r="P2" s="9"/>
      <c r="Q2" s="9"/>
      <c r="R2" s="9"/>
      <c r="S2" s="9"/>
      <c r="T2" s="9"/>
      <c r="U2" s="9"/>
      <c r="V2" s="9"/>
      <c r="W2" s="9"/>
      <c r="X2" s="9"/>
      <c r="Y2" s="9"/>
      <c r="Z2" s="9"/>
      <c r="AA2" s="9"/>
      <c r="AB2" s="9"/>
    </row>
    <row r="3" spans="1:28" x14ac:dyDescent="0.25">
      <c r="A3" s="20" t="s">
        <v>95</v>
      </c>
      <c r="B3" s="14" t="s">
        <v>110</v>
      </c>
      <c r="C3" s="16"/>
      <c r="D3" s="16"/>
      <c r="E3" s="16"/>
      <c r="F3" s="16"/>
      <c r="G3" s="16"/>
      <c r="H3" s="16"/>
      <c r="I3" s="16"/>
      <c r="J3" s="16"/>
      <c r="K3" s="17"/>
      <c r="L3" s="21"/>
      <c r="M3" s="18"/>
      <c r="N3" s="18"/>
      <c r="O3" s="43"/>
      <c r="P3" s="9"/>
      <c r="Q3" s="9"/>
      <c r="R3" s="9"/>
      <c r="S3" s="9"/>
      <c r="T3" s="9"/>
      <c r="U3" s="9"/>
      <c r="V3" s="9"/>
      <c r="W3" s="9"/>
      <c r="X3" s="9"/>
      <c r="Y3" s="9"/>
      <c r="Z3" s="9"/>
      <c r="AA3" s="9"/>
      <c r="AB3" s="9"/>
    </row>
    <row r="4" spans="1:28" x14ac:dyDescent="0.25">
      <c r="A4" s="22"/>
      <c r="B4" s="19"/>
      <c r="C4" s="19"/>
      <c r="D4" s="19"/>
      <c r="E4" s="19"/>
      <c r="F4" s="19"/>
      <c r="G4" s="19"/>
      <c r="H4" s="19"/>
      <c r="I4" s="19"/>
      <c r="J4" s="19"/>
      <c r="K4" s="23"/>
      <c r="L4" s="23"/>
      <c r="M4" s="24"/>
      <c r="N4" s="24"/>
      <c r="O4" s="34"/>
      <c r="P4" s="9"/>
      <c r="Q4" s="9"/>
      <c r="R4" s="9"/>
      <c r="S4" s="9"/>
      <c r="T4" s="9"/>
      <c r="U4" s="9"/>
      <c r="V4" s="9"/>
      <c r="W4" s="9"/>
      <c r="X4" s="9"/>
      <c r="Y4" s="9"/>
      <c r="Z4" s="9"/>
      <c r="AA4" s="9"/>
      <c r="AB4" s="9"/>
    </row>
    <row r="5" spans="1:28" ht="20.45" customHeight="1" x14ac:dyDescent="0.25">
      <c r="A5" s="19"/>
      <c r="B5" s="16"/>
      <c r="C5" s="16"/>
      <c r="D5" s="16"/>
      <c r="E5" s="16"/>
      <c r="F5" s="19"/>
      <c r="G5" s="19"/>
      <c r="H5" s="19"/>
      <c r="I5" s="19"/>
      <c r="J5" s="44" t="s">
        <v>96</v>
      </c>
      <c r="K5" s="45"/>
      <c r="L5" s="45"/>
      <c r="M5" s="45"/>
      <c r="N5" s="45"/>
      <c r="O5" s="45"/>
      <c r="P5" s="9"/>
      <c r="Q5" s="9"/>
      <c r="R5" s="9"/>
      <c r="S5" s="9"/>
      <c r="T5" s="9"/>
      <c r="U5" s="9"/>
      <c r="V5" s="9"/>
      <c r="W5" s="9"/>
      <c r="X5" s="9"/>
      <c r="Y5" s="9"/>
      <c r="Z5" s="9"/>
      <c r="AA5" s="9"/>
      <c r="AB5" s="9"/>
    </row>
    <row r="6" spans="1:28" s="2" customFormat="1" ht="73.5" customHeight="1" x14ac:dyDescent="0.25">
      <c r="A6" s="28" t="s">
        <v>8</v>
      </c>
      <c r="B6" s="28" t="s">
        <v>43</v>
      </c>
      <c r="C6" s="25" t="s">
        <v>10</v>
      </c>
      <c r="D6" s="25" t="s">
        <v>11</v>
      </c>
      <c r="E6" s="25" t="s">
        <v>12</v>
      </c>
      <c r="F6" s="25" t="s">
        <v>2</v>
      </c>
      <c r="G6" s="25" t="s">
        <v>15</v>
      </c>
      <c r="H6" s="25" t="s">
        <v>21</v>
      </c>
      <c r="I6" s="25" t="s">
        <v>34</v>
      </c>
      <c r="J6" s="26" t="s">
        <v>35</v>
      </c>
      <c r="K6" s="26" t="s">
        <v>23</v>
      </c>
      <c r="L6" s="26" t="s">
        <v>24</v>
      </c>
      <c r="M6" s="26" t="s">
        <v>25</v>
      </c>
      <c r="N6" s="26" t="s">
        <v>36</v>
      </c>
      <c r="O6" s="27" t="s">
        <v>64</v>
      </c>
      <c r="P6" s="10"/>
      <c r="Q6" s="10"/>
      <c r="R6" s="10"/>
      <c r="S6" s="10"/>
      <c r="T6" s="10"/>
      <c r="U6" s="10"/>
      <c r="V6" s="10"/>
      <c r="W6" s="10"/>
      <c r="X6" s="10"/>
      <c r="Y6" s="10"/>
      <c r="Z6" s="10"/>
      <c r="AA6" s="10"/>
      <c r="AB6" s="10"/>
    </row>
    <row r="7" spans="1:28" ht="23.25" customHeight="1" x14ac:dyDescent="0.25">
      <c r="A7" s="39" t="s">
        <v>42</v>
      </c>
      <c r="B7" s="38" t="s">
        <v>38</v>
      </c>
      <c r="C7" s="12"/>
      <c r="D7" s="12"/>
      <c r="E7" s="12"/>
      <c r="F7" s="11"/>
      <c r="G7" s="11"/>
      <c r="H7" s="11">
        <v>1</v>
      </c>
      <c r="I7" s="11">
        <v>1</v>
      </c>
      <c r="J7" s="11" t="s">
        <v>16</v>
      </c>
      <c r="K7" s="11"/>
      <c r="L7" s="11"/>
      <c r="M7" s="11"/>
      <c r="N7" s="11">
        <v>1</v>
      </c>
      <c r="O7" s="31" t="s">
        <v>93</v>
      </c>
    </row>
    <row r="8" spans="1:28" ht="23.25" customHeight="1" x14ac:dyDescent="0.25">
      <c r="A8" s="39" t="s">
        <v>42</v>
      </c>
      <c r="B8" s="38" t="s">
        <v>39</v>
      </c>
      <c r="C8" s="12"/>
      <c r="D8" s="12"/>
      <c r="E8" s="12"/>
      <c r="F8" s="11"/>
      <c r="G8" s="11"/>
      <c r="H8" s="11">
        <v>1</v>
      </c>
      <c r="I8" s="11">
        <v>1</v>
      </c>
      <c r="J8" s="11" t="s">
        <v>16</v>
      </c>
      <c r="K8" s="11"/>
      <c r="L8" s="11"/>
      <c r="M8" s="11"/>
      <c r="N8" s="11">
        <v>1</v>
      </c>
      <c r="O8" s="31" t="s">
        <v>93</v>
      </c>
    </row>
    <row r="9" spans="1:28" ht="23.25" customHeight="1" x14ac:dyDescent="0.25">
      <c r="A9" s="39" t="s">
        <v>42</v>
      </c>
      <c r="B9" s="38" t="s">
        <v>40</v>
      </c>
      <c r="C9" s="12"/>
      <c r="D9" s="12"/>
      <c r="E9" s="12"/>
      <c r="F9" s="11"/>
      <c r="G9" s="11"/>
      <c r="H9" s="11">
        <v>1</v>
      </c>
      <c r="I9" s="11">
        <v>1</v>
      </c>
      <c r="J9" s="11" t="s">
        <v>16</v>
      </c>
      <c r="K9" s="11"/>
      <c r="L9" s="11"/>
      <c r="M9" s="11"/>
      <c r="N9" s="11">
        <v>1</v>
      </c>
      <c r="O9" s="31" t="s">
        <v>93</v>
      </c>
    </row>
    <row r="10" spans="1:28" ht="23.25" customHeight="1" x14ac:dyDescent="0.25">
      <c r="A10" s="39" t="s">
        <v>42</v>
      </c>
      <c r="B10" s="38" t="s">
        <v>41</v>
      </c>
      <c r="C10" s="12"/>
      <c r="D10" s="12"/>
      <c r="E10" s="12"/>
      <c r="F10" s="11"/>
      <c r="G10" s="11"/>
      <c r="H10" s="11">
        <v>1</v>
      </c>
      <c r="I10" s="11">
        <v>1</v>
      </c>
      <c r="J10" s="11" t="s">
        <v>16</v>
      </c>
      <c r="K10" s="11"/>
      <c r="L10" s="11"/>
      <c r="M10" s="11"/>
      <c r="N10" s="11">
        <v>1</v>
      </c>
      <c r="O10" s="31" t="s">
        <v>93</v>
      </c>
    </row>
    <row r="11" spans="1:28" ht="43.5" customHeight="1" x14ac:dyDescent="0.25">
      <c r="A11" s="39" t="s">
        <v>4</v>
      </c>
      <c r="B11" s="38" t="s">
        <v>98</v>
      </c>
      <c r="C11" s="12"/>
      <c r="D11" s="12"/>
      <c r="E11" s="12"/>
      <c r="F11" s="11"/>
      <c r="G11" s="11"/>
      <c r="H11" s="11" t="s">
        <v>32</v>
      </c>
      <c r="I11" s="11" t="s">
        <v>32</v>
      </c>
      <c r="J11" s="11" t="s">
        <v>16</v>
      </c>
      <c r="K11" s="11"/>
      <c r="L11" s="11"/>
      <c r="M11" s="11"/>
      <c r="N11" s="11" t="s">
        <v>32</v>
      </c>
      <c r="O11" s="31" t="s">
        <v>94</v>
      </c>
      <c r="P11" s="9"/>
      <c r="Q11" s="9"/>
      <c r="R11" s="9"/>
      <c r="S11" s="9"/>
      <c r="T11" s="9"/>
      <c r="U11" s="9"/>
      <c r="V11" s="9"/>
      <c r="W11" s="9"/>
      <c r="X11" s="9"/>
      <c r="Y11" s="9"/>
      <c r="Z11" s="9"/>
      <c r="AA11" s="9"/>
      <c r="AB11" s="9"/>
    </row>
    <row r="12" spans="1:28" ht="69" customHeight="1" x14ac:dyDescent="0.25">
      <c r="A12" s="39" t="s">
        <v>4</v>
      </c>
      <c r="B12" s="38" t="s">
        <v>58</v>
      </c>
      <c r="C12" s="12">
        <v>0.69</v>
      </c>
      <c r="D12" s="12">
        <v>0.69</v>
      </c>
      <c r="E12" s="12">
        <v>0.79</v>
      </c>
      <c r="F12" s="11">
        <v>0.79</v>
      </c>
      <c r="G12" s="11">
        <v>0.79</v>
      </c>
      <c r="H12" s="11">
        <v>0.79</v>
      </c>
      <c r="I12" s="11">
        <v>0.68</v>
      </c>
      <c r="J12" s="11" t="s">
        <v>16</v>
      </c>
      <c r="K12" s="11">
        <v>0.45</v>
      </c>
      <c r="L12" s="11">
        <v>0.02</v>
      </c>
      <c r="M12" s="11">
        <v>0.11</v>
      </c>
      <c r="N12" s="11">
        <f>1-K12+L12+M12</f>
        <v>0.68</v>
      </c>
      <c r="O12" s="32" t="s">
        <v>55</v>
      </c>
      <c r="P12" s="9"/>
      <c r="Q12" s="9"/>
      <c r="R12" s="9"/>
      <c r="S12" s="9"/>
      <c r="T12" s="9"/>
      <c r="U12" s="9"/>
      <c r="V12" s="9"/>
      <c r="W12" s="9"/>
      <c r="X12" s="9"/>
      <c r="Y12" s="9"/>
      <c r="Z12" s="9"/>
      <c r="AA12" s="9"/>
      <c r="AB12" s="9"/>
    </row>
    <row r="13" spans="1:28" ht="60" customHeight="1" x14ac:dyDescent="0.25">
      <c r="A13" s="39" t="s">
        <v>4</v>
      </c>
      <c r="B13" s="38" t="s">
        <v>59</v>
      </c>
      <c r="C13" s="12"/>
      <c r="D13" s="12"/>
      <c r="E13" s="12"/>
      <c r="F13" s="11"/>
      <c r="G13" s="11"/>
      <c r="H13" s="11"/>
      <c r="I13" s="11">
        <v>0.72000000000000008</v>
      </c>
      <c r="J13" s="11" t="s">
        <v>16</v>
      </c>
      <c r="K13" s="11">
        <v>0.41</v>
      </c>
      <c r="L13" s="11">
        <v>0.02</v>
      </c>
      <c r="M13" s="11">
        <v>0.11</v>
      </c>
      <c r="N13" s="11">
        <f>1-K13+L13+M13</f>
        <v>0.72000000000000008</v>
      </c>
      <c r="O13" s="32" t="s">
        <v>56</v>
      </c>
      <c r="P13" s="9"/>
      <c r="Q13" s="9"/>
      <c r="R13" s="9"/>
      <c r="S13" s="9"/>
      <c r="T13" s="9"/>
      <c r="U13" s="9"/>
      <c r="V13" s="9"/>
      <c r="W13" s="9"/>
      <c r="X13" s="9"/>
      <c r="Y13" s="9"/>
      <c r="Z13" s="9"/>
      <c r="AA13" s="9"/>
      <c r="AB13" s="9"/>
    </row>
    <row r="14" spans="1:28" ht="43.5" customHeight="1" x14ac:dyDescent="0.25">
      <c r="A14" s="39" t="s">
        <v>4</v>
      </c>
      <c r="B14" s="38" t="s">
        <v>57</v>
      </c>
      <c r="C14" s="12"/>
      <c r="D14" s="12"/>
      <c r="E14" s="12"/>
      <c r="F14" s="11"/>
      <c r="G14" s="11"/>
      <c r="H14" s="11"/>
      <c r="I14" s="13">
        <v>0.9</v>
      </c>
      <c r="J14" s="11" t="s">
        <v>16</v>
      </c>
      <c r="K14" s="11"/>
      <c r="L14" s="11"/>
      <c r="M14" s="33"/>
      <c r="N14" s="29" t="s">
        <v>60</v>
      </c>
      <c r="O14" s="32" t="s">
        <v>61</v>
      </c>
      <c r="P14" s="9"/>
      <c r="Q14" s="9"/>
      <c r="R14" s="9"/>
      <c r="S14" s="9"/>
      <c r="T14" s="9"/>
      <c r="U14" s="9"/>
      <c r="V14" s="9"/>
      <c r="W14" s="9"/>
      <c r="X14" s="9"/>
      <c r="Y14" s="9"/>
      <c r="Z14" s="9"/>
      <c r="AA14" s="9"/>
    </row>
    <row r="15" spans="1:28" ht="34.5" customHeight="1" x14ac:dyDescent="0.25">
      <c r="A15" s="39" t="s">
        <v>4</v>
      </c>
      <c r="B15" s="38" t="s">
        <v>52</v>
      </c>
      <c r="C15" s="12"/>
      <c r="D15" s="12"/>
      <c r="E15" s="12"/>
      <c r="F15" s="11"/>
      <c r="G15" s="11"/>
      <c r="H15" s="11"/>
      <c r="I15" s="13">
        <v>1.05</v>
      </c>
      <c r="J15" s="11" t="s">
        <v>16</v>
      </c>
      <c r="K15" s="11">
        <v>0.09</v>
      </c>
      <c r="L15" s="11">
        <v>0.14000000000000001</v>
      </c>
      <c r="M15" s="11"/>
      <c r="N15" s="11">
        <f>1-K15+L15+M15</f>
        <v>1.05</v>
      </c>
      <c r="O15" s="32" t="s">
        <v>63</v>
      </c>
      <c r="P15" s="9"/>
      <c r="Q15" s="9"/>
      <c r="R15" s="9"/>
      <c r="S15" s="9"/>
      <c r="T15" s="9"/>
      <c r="U15" s="9"/>
      <c r="V15" s="9"/>
      <c r="W15" s="9"/>
      <c r="X15" s="9"/>
      <c r="Y15" s="9"/>
      <c r="Z15" s="9"/>
      <c r="AA15" s="9"/>
    </row>
    <row r="16" spans="1:28" ht="43.5" customHeight="1" x14ac:dyDescent="0.25">
      <c r="A16" s="39" t="s">
        <v>4</v>
      </c>
      <c r="B16" s="38" t="s">
        <v>53</v>
      </c>
      <c r="C16" s="12"/>
      <c r="D16" s="12"/>
      <c r="E16" s="11"/>
      <c r="F16" s="11"/>
      <c r="G16" s="11"/>
      <c r="H16" s="11">
        <v>1</v>
      </c>
      <c r="I16" s="11">
        <v>1</v>
      </c>
      <c r="J16" s="11" t="s">
        <v>16</v>
      </c>
      <c r="K16" s="11"/>
      <c r="L16" s="11"/>
      <c r="M16" s="11"/>
      <c r="N16" s="29" t="s">
        <v>60</v>
      </c>
      <c r="O16" s="32" t="s">
        <v>62</v>
      </c>
      <c r="P16" s="9"/>
      <c r="Q16" s="9"/>
      <c r="R16" s="9"/>
      <c r="S16" s="9"/>
      <c r="T16" s="9"/>
      <c r="U16" s="9"/>
      <c r="V16" s="9"/>
      <c r="W16" s="9"/>
      <c r="X16" s="9"/>
      <c r="Y16" s="9"/>
      <c r="Z16" s="9"/>
      <c r="AA16" s="9"/>
    </row>
    <row r="17" spans="1:28" ht="37.5" customHeight="1" x14ac:dyDescent="0.25">
      <c r="A17" s="52" t="s">
        <v>4</v>
      </c>
      <c r="B17" s="38" t="s">
        <v>101</v>
      </c>
      <c r="C17" s="11">
        <v>0.86</v>
      </c>
      <c r="D17" s="11">
        <v>0.86</v>
      </c>
      <c r="E17" s="11">
        <v>0.86</v>
      </c>
      <c r="F17" s="11">
        <v>0.86</v>
      </c>
      <c r="G17" s="11">
        <v>1.05</v>
      </c>
      <c r="H17" s="11">
        <v>1.05</v>
      </c>
      <c r="I17" s="11">
        <v>1.1399999999999999</v>
      </c>
      <c r="J17" s="11" t="s">
        <v>30</v>
      </c>
      <c r="K17" s="11">
        <v>0</v>
      </c>
      <c r="L17" s="11">
        <v>7.0000000000000007E-2</v>
      </c>
      <c r="M17" s="11"/>
      <c r="N17" s="11">
        <f>1-K17+L17+M17</f>
        <v>1.07</v>
      </c>
      <c r="O17" s="32" t="s">
        <v>103</v>
      </c>
      <c r="P17" s="9"/>
      <c r="Q17" s="9"/>
      <c r="R17" s="9"/>
      <c r="S17" s="9"/>
      <c r="T17" s="9"/>
      <c r="U17" s="9"/>
      <c r="V17" s="9"/>
      <c r="W17" s="9"/>
      <c r="X17" s="9"/>
      <c r="Y17" s="9"/>
      <c r="Z17" s="9"/>
      <c r="AA17" s="9"/>
      <c r="AB17" s="9"/>
    </row>
    <row r="18" spans="1:28" ht="37.5" customHeight="1" x14ac:dyDescent="0.25">
      <c r="A18" s="53"/>
      <c r="B18" s="38" t="s">
        <v>102</v>
      </c>
      <c r="C18" s="11">
        <v>0.86</v>
      </c>
      <c r="D18" s="11">
        <v>0.86</v>
      </c>
      <c r="E18" s="11">
        <v>0.86</v>
      </c>
      <c r="F18" s="11">
        <v>0.86</v>
      </c>
      <c r="G18" s="11">
        <v>1.05</v>
      </c>
      <c r="H18" s="11">
        <v>1.05</v>
      </c>
      <c r="I18" s="11">
        <v>1.05</v>
      </c>
      <c r="J18" s="11" t="s">
        <v>30</v>
      </c>
      <c r="K18" s="11">
        <v>0</v>
      </c>
      <c r="L18" s="11">
        <v>7.0000000000000007E-2</v>
      </c>
      <c r="M18" s="11"/>
      <c r="N18" s="11">
        <v>1.07</v>
      </c>
      <c r="O18" s="32" t="s">
        <v>104</v>
      </c>
      <c r="P18" s="9"/>
      <c r="Q18" s="9"/>
      <c r="R18" s="9"/>
      <c r="S18" s="9"/>
      <c r="T18" s="9"/>
      <c r="U18" s="9"/>
      <c r="V18" s="9"/>
      <c r="W18" s="9"/>
      <c r="X18" s="9"/>
      <c r="Y18" s="9"/>
      <c r="Z18" s="9"/>
      <c r="AA18" s="9"/>
      <c r="AB18" s="9"/>
    </row>
    <row r="19" spans="1:28" ht="31.5" customHeight="1" x14ac:dyDescent="0.25">
      <c r="A19" s="53"/>
      <c r="B19" s="38" t="s">
        <v>68</v>
      </c>
      <c r="C19" s="11">
        <v>0.86</v>
      </c>
      <c r="D19" s="11">
        <v>0.86</v>
      </c>
      <c r="E19" s="11">
        <v>0.86</v>
      </c>
      <c r="F19" s="11">
        <v>0.86</v>
      </c>
      <c r="G19" s="11">
        <v>1.05</v>
      </c>
      <c r="H19" s="11">
        <v>1.05</v>
      </c>
      <c r="I19" s="11">
        <v>1.05</v>
      </c>
      <c r="J19" s="11" t="s">
        <v>30</v>
      </c>
      <c r="K19" s="11">
        <v>0.26</v>
      </c>
      <c r="L19" s="11">
        <v>7.0000000000000007E-2</v>
      </c>
      <c r="M19" s="11"/>
      <c r="N19" s="11">
        <f>1-K19+L19+M19</f>
        <v>0.81</v>
      </c>
      <c r="O19" s="46" t="s">
        <v>92</v>
      </c>
      <c r="P19" s="9"/>
      <c r="Q19" s="9"/>
      <c r="R19" s="9"/>
      <c r="S19" s="9"/>
      <c r="T19" s="9"/>
      <c r="U19" s="9"/>
      <c r="V19" s="9"/>
      <c r="W19" s="9"/>
      <c r="X19" s="9"/>
      <c r="Y19" s="9"/>
      <c r="Z19" s="9"/>
      <c r="AA19" s="9"/>
      <c r="AB19" s="9"/>
    </row>
    <row r="20" spans="1:28" ht="31.5" customHeight="1" x14ac:dyDescent="0.25">
      <c r="A20" s="53"/>
      <c r="B20" s="38" t="s">
        <v>70</v>
      </c>
      <c r="C20" s="11">
        <v>0.86</v>
      </c>
      <c r="D20" s="11">
        <v>0.86</v>
      </c>
      <c r="E20" s="11">
        <v>0.86</v>
      </c>
      <c r="F20" s="11">
        <v>0.86</v>
      </c>
      <c r="G20" s="11">
        <v>1.05</v>
      </c>
      <c r="H20" s="11">
        <v>1.05</v>
      </c>
      <c r="I20" s="11">
        <v>1.05</v>
      </c>
      <c r="J20" s="11" t="s">
        <v>30</v>
      </c>
      <c r="K20" s="11">
        <v>0.08</v>
      </c>
      <c r="L20" s="11">
        <v>7.0000000000000007E-2</v>
      </c>
      <c r="M20" s="11"/>
      <c r="N20" s="11">
        <f>1-K20+L20+M20</f>
        <v>0.99</v>
      </c>
      <c r="O20" s="47"/>
      <c r="P20" s="9"/>
      <c r="Q20" s="9"/>
      <c r="R20" s="9"/>
      <c r="S20" s="9"/>
      <c r="T20" s="9"/>
      <c r="U20" s="9"/>
      <c r="V20" s="9"/>
      <c r="W20" s="9"/>
      <c r="X20" s="9"/>
      <c r="Y20" s="9"/>
      <c r="Z20" s="9"/>
      <c r="AA20" s="9"/>
      <c r="AB20" s="9"/>
    </row>
    <row r="21" spans="1:28" ht="31.5" customHeight="1" x14ac:dyDescent="0.25">
      <c r="A21" s="53"/>
      <c r="B21" s="38" t="s">
        <v>81</v>
      </c>
      <c r="C21" s="11">
        <v>0.86</v>
      </c>
      <c r="D21" s="11">
        <v>0.86</v>
      </c>
      <c r="E21" s="11">
        <v>0.86</v>
      </c>
      <c r="F21" s="11">
        <v>0.86</v>
      </c>
      <c r="G21" s="11">
        <v>1.05</v>
      </c>
      <c r="H21" s="11">
        <v>1.05</v>
      </c>
      <c r="I21" s="11">
        <v>1.05</v>
      </c>
      <c r="J21" s="11" t="s">
        <v>30</v>
      </c>
      <c r="K21" s="11">
        <v>0.09</v>
      </c>
      <c r="L21" s="11">
        <v>7.0000000000000007E-2</v>
      </c>
      <c r="M21" s="11"/>
      <c r="N21" s="11">
        <f>1-K21+L21+M21</f>
        <v>0.98</v>
      </c>
      <c r="O21" s="48"/>
      <c r="P21" s="9"/>
      <c r="Q21" s="9"/>
      <c r="R21" s="9"/>
      <c r="S21" s="9"/>
      <c r="T21" s="9"/>
      <c r="U21" s="9"/>
      <c r="V21" s="9"/>
      <c r="W21" s="9"/>
      <c r="X21" s="9"/>
      <c r="Y21" s="9"/>
      <c r="Z21" s="9"/>
      <c r="AA21" s="9"/>
      <c r="AB21" s="9"/>
    </row>
    <row r="22" spans="1:28" ht="81" customHeight="1" x14ac:dyDescent="0.25">
      <c r="A22" s="53"/>
      <c r="B22" s="38" t="s">
        <v>69</v>
      </c>
      <c r="C22" s="11">
        <v>0.86</v>
      </c>
      <c r="D22" s="11">
        <v>0.86</v>
      </c>
      <c r="E22" s="11">
        <v>0.86</v>
      </c>
      <c r="F22" s="11">
        <v>0.86</v>
      </c>
      <c r="G22" s="11">
        <v>1.05</v>
      </c>
      <c r="H22" s="11">
        <v>1.05</v>
      </c>
      <c r="I22" s="11">
        <v>1.05</v>
      </c>
      <c r="J22" s="11" t="s">
        <v>30</v>
      </c>
      <c r="K22" s="11">
        <v>0.22</v>
      </c>
      <c r="L22" s="11">
        <v>7.0000000000000007E-2</v>
      </c>
      <c r="M22" s="11"/>
      <c r="N22" s="11">
        <f t="shared" ref="N22:N27" si="0">1-K22+L22+M22</f>
        <v>0.85000000000000009</v>
      </c>
      <c r="O22" s="32" t="s">
        <v>91</v>
      </c>
      <c r="P22" s="9"/>
      <c r="Q22" s="9"/>
      <c r="R22" s="9"/>
      <c r="S22" s="9"/>
      <c r="T22" s="9"/>
      <c r="U22" s="9"/>
      <c r="V22" s="9"/>
      <c r="W22" s="9"/>
      <c r="X22" s="9"/>
      <c r="Y22" s="9"/>
      <c r="Z22" s="9"/>
      <c r="AA22" s="9"/>
      <c r="AB22" s="9"/>
    </row>
    <row r="23" spans="1:28" ht="125.25" customHeight="1" x14ac:dyDescent="0.25">
      <c r="A23" s="52" t="s">
        <v>4</v>
      </c>
      <c r="B23" s="38" t="s">
        <v>71</v>
      </c>
      <c r="C23" s="11">
        <v>0.86</v>
      </c>
      <c r="D23" s="11">
        <v>0.86</v>
      </c>
      <c r="E23" s="11">
        <v>0.86</v>
      </c>
      <c r="F23" s="11">
        <v>0.86</v>
      </c>
      <c r="G23" s="11">
        <v>1.05</v>
      </c>
      <c r="H23" s="11">
        <v>1.05</v>
      </c>
      <c r="I23" s="11">
        <v>1.05</v>
      </c>
      <c r="J23" s="11" t="s">
        <v>30</v>
      </c>
      <c r="K23" s="11" t="s">
        <v>32</v>
      </c>
      <c r="L23" s="11" t="s">
        <v>32</v>
      </c>
      <c r="M23" s="11" t="s">
        <v>32</v>
      </c>
      <c r="N23" s="11" t="s">
        <v>32</v>
      </c>
      <c r="O23" s="32" t="s">
        <v>76</v>
      </c>
      <c r="P23" s="9"/>
      <c r="Q23" s="9"/>
      <c r="R23" s="9"/>
      <c r="S23" s="9"/>
      <c r="T23" s="9"/>
      <c r="U23" s="9"/>
      <c r="V23" s="9"/>
      <c r="W23" s="9"/>
      <c r="X23" s="9"/>
      <c r="Y23" s="9"/>
      <c r="Z23" s="9"/>
      <c r="AA23" s="9"/>
      <c r="AB23" s="9"/>
    </row>
    <row r="24" spans="1:28" ht="28.5" customHeight="1" x14ac:dyDescent="0.25">
      <c r="A24" s="53"/>
      <c r="B24" s="38" t="s">
        <v>72</v>
      </c>
      <c r="C24" s="11">
        <v>0.86</v>
      </c>
      <c r="D24" s="11">
        <v>0.86</v>
      </c>
      <c r="E24" s="11">
        <v>0.86</v>
      </c>
      <c r="F24" s="11">
        <v>0.86</v>
      </c>
      <c r="G24" s="11">
        <v>1.05</v>
      </c>
      <c r="H24" s="11">
        <v>1.05</v>
      </c>
      <c r="I24" s="11">
        <v>1.05</v>
      </c>
      <c r="J24" s="11" t="s">
        <v>30</v>
      </c>
      <c r="K24" s="11">
        <v>0.25</v>
      </c>
      <c r="L24" s="11">
        <v>7.0000000000000007E-2</v>
      </c>
      <c r="M24" s="11"/>
      <c r="N24" s="11">
        <f t="shared" si="0"/>
        <v>0.82000000000000006</v>
      </c>
      <c r="O24" s="46" t="s">
        <v>77</v>
      </c>
      <c r="P24" s="9"/>
      <c r="Q24" s="9"/>
      <c r="R24" s="9"/>
      <c r="S24" s="9"/>
      <c r="T24" s="9"/>
      <c r="U24" s="9"/>
      <c r="V24" s="9"/>
      <c r="W24" s="9"/>
      <c r="X24" s="9"/>
      <c r="Y24" s="9"/>
      <c r="Z24" s="9"/>
      <c r="AA24" s="9"/>
      <c r="AB24" s="9"/>
    </row>
    <row r="25" spans="1:28" ht="28.5" customHeight="1" x14ac:dyDescent="0.25">
      <c r="A25" s="53"/>
      <c r="B25" s="38" t="s">
        <v>73</v>
      </c>
      <c r="C25" s="11">
        <v>0.86</v>
      </c>
      <c r="D25" s="11">
        <v>0.86</v>
      </c>
      <c r="E25" s="11">
        <v>0.86</v>
      </c>
      <c r="F25" s="11">
        <v>0.86</v>
      </c>
      <c r="G25" s="11">
        <v>1.05</v>
      </c>
      <c r="H25" s="11">
        <v>1.05</v>
      </c>
      <c r="I25" s="11">
        <v>1.05</v>
      </c>
      <c r="J25" s="11" t="s">
        <v>30</v>
      </c>
      <c r="K25" s="11">
        <v>0.25</v>
      </c>
      <c r="L25" s="11">
        <v>7.0000000000000007E-2</v>
      </c>
      <c r="M25" s="11"/>
      <c r="N25" s="11">
        <f t="shared" si="0"/>
        <v>0.82000000000000006</v>
      </c>
      <c r="O25" s="47"/>
      <c r="P25" s="9"/>
      <c r="Q25" s="9"/>
      <c r="R25" s="9"/>
      <c r="S25" s="9"/>
      <c r="T25" s="9"/>
      <c r="U25" s="9"/>
      <c r="V25" s="9"/>
      <c r="W25" s="9"/>
      <c r="X25" s="9"/>
      <c r="Y25" s="9"/>
      <c r="Z25" s="9"/>
      <c r="AA25" s="9"/>
      <c r="AB25" s="9"/>
    </row>
    <row r="26" spans="1:28" ht="28.5" customHeight="1" x14ac:dyDescent="0.25">
      <c r="A26" s="53"/>
      <c r="B26" s="38" t="s">
        <v>74</v>
      </c>
      <c r="C26" s="11">
        <v>0.86</v>
      </c>
      <c r="D26" s="11">
        <v>0.86</v>
      </c>
      <c r="E26" s="11">
        <v>0.86</v>
      </c>
      <c r="F26" s="11">
        <v>0.86</v>
      </c>
      <c r="G26" s="11">
        <v>1.05</v>
      </c>
      <c r="H26" s="11">
        <v>1.05</v>
      </c>
      <c r="I26" s="11">
        <v>1.05</v>
      </c>
      <c r="J26" s="11" t="s">
        <v>30</v>
      </c>
      <c r="K26" s="11">
        <v>0.25</v>
      </c>
      <c r="L26" s="11">
        <v>7.0000000000000007E-2</v>
      </c>
      <c r="M26" s="11"/>
      <c r="N26" s="11">
        <f t="shared" si="0"/>
        <v>0.82000000000000006</v>
      </c>
      <c r="O26" s="47"/>
      <c r="P26" s="9"/>
      <c r="Q26" s="9"/>
      <c r="R26" s="9"/>
      <c r="S26" s="9"/>
      <c r="T26" s="9"/>
      <c r="U26" s="9"/>
      <c r="V26" s="9"/>
      <c r="W26" s="9"/>
      <c r="X26" s="9"/>
      <c r="Y26" s="9"/>
      <c r="Z26" s="9"/>
      <c r="AA26" s="9"/>
      <c r="AB26" s="9"/>
    </row>
    <row r="27" spans="1:28" ht="28.5" customHeight="1" x14ac:dyDescent="0.25">
      <c r="A27" s="54"/>
      <c r="B27" s="38" t="s">
        <v>75</v>
      </c>
      <c r="C27" s="11">
        <v>0.86</v>
      </c>
      <c r="D27" s="11">
        <v>0.86</v>
      </c>
      <c r="E27" s="11">
        <v>0.86</v>
      </c>
      <c r="F27" s="11">
        <v>0.86</v>
      </c>
      <c r="G27" s="11">
        <v>1.05</v>
      </c>
      <c r="H27" s="11">
        <v>1.05</v>
      </c>
      <c r="I27" s="11">
        <v>1.05</v>
      </c>
      <c r="J27" s="11" t="s">
        <v>30</v>
      </c>
      <c r="K27" s="11">
        <v>0.25</v>
      </c>
      <c r="L27" s="11">
        <v>7.0000000000000007E-2</v>
      </c>
      <c r="M27" s="11"/>
      <c r="N27" s="11">
        <f t="shared" si="0"/>
        <v>0.82000000000000006</v>
      </c>
      <c r="O27" s="48"/>
      <c r="P27" s="9"/>
      <c r="Q27" s="9"/>
      <c r="R27" s="9"/>
      <c r="S27" s="9"/>
      <c r="T27" s="9"/>
      <c r="U27" s="9"/>
      <c r="V27" s="9"/>
      <c r="W27" s="9"/>
      <c r="X27" s="9"/>
      <c r="Y27" s="9"/>
      <c r="Z27" s="9"/>
      <c r="AA27" s="9"/>
      <c r="AB27" s="9"/>
    </row>
    <row r="28" spans="1:28" ht="30" customHeight="1" x14ac:dyDescent="0.25">
      <c r="A28" s="52" t="s">
        <v>4</v>
      </c>
      <c r="B28" s="38" t="s">
        <v>105</v>
      </c>
      <c r="C28" s="40"/>
      <c r="D28" s="40"/>
      <c r="E28" s="41">
        <v>0.84</v>
      </c>
      <c r="F28" s="41">
        <v>0.84</v>
      </c>
      <c r="G28" s="41">
        <v>0.84</v>
      </c>
      <c r="H28" s="41">
        <v>0.84</v>
      </c>
      <c r="I28" s="41">
        <v>0.84</v>
      </c>
      <c r="J28" s="41" t="s">
        <v>16</v>
      </c>
      <c r="K28" s="41">
        <v>0.16</v>
      </c>
      <c r="L28" s="41">
        <v>0</v>
      </c>
      <c r="M28" s="41"/>
      <c r="N28" s="41">
        <f>1-K28+L28+M28</f>
        <v>0.84</v>
      </c>
      <c r="O28" s="42" t="s">
        <v>22</v>
      </c>
      <c r="P28" s="9"/>
      <c r="Q28" s="9"/>
      <c r="R28" s="9"/>
      <c r="S28" s="9"/>
      <c r="T28" s="9"/>
      <c r="U28" s="9"/>
      <c r="V28" s="9"/>
      <c r="W28" s="9"/>
      <c r="X28" s="9"/>
      <c r="Y28" s="9"/>
      <c r="Z28" s="9"/>
      <c r="AA28" s="9"/>
      <c r="AB28" s="9"/>
    </row>
    <row r="29" spans="1:28" ht="30" customHeight="1" x14ac:dyDescent="0.25">
      <c r="A29" s="53"/>
      <c r="B29" s="38" t="s">
        <v>106</v>
      </c>
      <c r="C29" s="40"/>
      <c r="D29" s="40"/>
      <c r="E29" s="41">
        <v>0.84</v>
      </c>
      <c r="F29" s="41">
        <v>0.84</v>
      </c>
      <c r="G29" s="41">
        <v>0.84</v>
      </c>
      <c r="H29" s="41">
        <v>0.84</v>
      </c>
      <c r="I29" s="41">
        <v>0.84</v>
      </c>
      <c r="J29" s="41" t="s">
        <v>16</v>
      </c>
      <c r="K29" s="41">
        <v>0</v>
      </c>
      <c r="L29" s="41">
        <v>0</v>
      </c>
      <c r="M29" s="41"/>
      <c r="N29" s="41">
        <f>1-K29+L29+M29</f>
        <v>1</v>
      </c>
      <c r="O29" s="32" t="s">
        <v>104</v>
      </c>
      <c r="P29" s="9"/>
      <c r="Q29" s="9"/>
      <c r="R29" s="9"/>
      <c r="S29" s="9"/>
      <c r="T29" s="9"/>
      <c r="U29" s="9"/>
      <c r="V29" s="9"/>
      <c r="W29" s="9"/>
      <c r="X29" s="9"/>
      <c r="Y29" s="9"/>
      <c r="Z29" s="9"/>
      <c r="AA29" s="9"/>
      <c r="AB29" s="9"/>
    </row>
    <row r="30" spans="1:28" ht="30" customHeight="1" x14ac:dyDescent="0.25">
      <c r="A30" s="54"/>
      <c r="B30" s="38" t="s">
        <v>100</v>
      </c>
      <c r="C30" s="12"/>
      <c r="D30" s="12"/>
      <c r="E30" s="41">
        <v>0.84</v>
      </c>
      <c r="F30" s="41">
        <v>0.84</v>
      </c>
      <c r="G30" s="41">
        <v>0.84</v>
      </c>
      <c r="H30" s="41">
        <v>0.84</v>
      </c>
      <c r="I30" s="11">
        <v>1</v>
      </c>
      <c r="J30" s="11" t="s">
        <v>16</v>
      </c>
      <c r="K30" s="11">
        <v>0</v>
      </c>
      <c r="L30" s="11">
        <v>0</v>
      </c>
      <c r="M30" s="11"/>
      <c r="N30" s="11">
        <f>1-K30+L30+M30</f>
        <v>1</v>
      </c>
      <c r="O30" s="32" t="s">
        <v>103</v>
      </c>
      <c r="P30" s="9"/>
      <c r="Q30" s="9"/>
      <c r="R30" s="9"/>
      <c r="S30" s="9"/>
      <c r="T30" s="9"/>
      <c r="U30" s="9"/>
      <c r="V30" s="9"/>
      <c r="W30" s="9"/>
      <c r="X30" s="9"/>
      <c r="Y30" s="9"/>
      <c r="Z30" s="9"/>
      <c r="AA30" s="9"/>
      <c r="AB30" s="9"/>
    </row>
    <row r="31" spans="1:28" ht="51" customHeight="1" x14ac:dyDescent="0.25">
      <c r="A31" s="39" t="s">
        <v>4</v>
      </c>
      <c r="B31" s="38" t="s">
        <v>6</v>
      </c>
      <c r="C31" s="12" t="s">
        <v>14</v>
      </c>
      <c r="D31" s="11">
        <v>0.79</v>
      </c>
      <c r="E31" s="11">
        <v>0.79</v>
      </c>
      <c r="F31" s="11">
        <v>0.79</v>
      </c>
      <c r="G31" s="11">
        <v>1.05</v>
      </c>
      <c r="H31" s="11">
        <v>1</v>
      </c>
      <c r="I31" s="11">
        <v>1</v>
      </c>
      <c r="J31" s="30" t="s">
        <v>16</v>
      </c>
      <c r="K31" s="30"/>
      <c r="L31" s="30"/>
      <c r="M31" s="30"/>
      <c r="N31" s="30">
        <v>1</v>
      </c>
      <c r="O31" s="32" t="s">
        <v>99</v>
      </c>
      <c r="P31" s="9"/>
      <c r="Q31" s="9"/>
      <c r="R31" s="9"/>
      <c r="S31" s="9"/>
      <c r="T31" s="9"/>
      <c r="U31" s="9"/>
      <c r="V31" s="9"/>
      <c r="W31" s="9"/>
      <c r="X31" s="9"/>
      <c r="Y31" s="9"/>
      <c r="Z31" s="9"/>
      <c r="AA31" s="9"/>
      <c r="AB31" s="9"/>
    </row>
    <row r="32" spans="1:28" ht="51.75" customHeight="1" x14ac:dyDescent="0.25">
      <c r="A32" s="39" t="s">
        <v>4</v>
      </c>
      <c r="B32" s="38" t="s">
        <v>5</v>
      </c>
      <c r="C32" s="12"/>
      <c r="D32" s="12"/>
      <c r="E32" s="11">
        <v>1</v>
      </c>
      <c r="F32" s="11">
        <v>1</v>
      </c>
      <c r="G32" s="11">
        <v>1</v>
      </c>
      <c r="H32" s="11">
        <v>1</v>
      </c>
      <c r="I32" s="11" t="s">
        <v>32</v>
      </c>
      <c r="J32" s="30" t="s">
        <v>16</v>
      </c>
      <c r="K32" s="11"/>
      <c r="L32" s="11"/>
      <c r="M32" s="11"/>
      <c r="N32" s="11" t="s">
        <v>32</v>
      </c>
      <c r="O32" s="32" t="s">
        <v>49</v>
      </c>
      <c r="P32" s="9"/>
      <c r="Q32" s="9"/>
      <c r="R32" s="9"/>
      <c r="S32" s="9"/>
      <c r="T32" s="9"/>
      <c r="U32" s="9"/>
      <c r="V32" s="9"/>
      <c r="W32" s="9"/>
      <c r="X32" s="9"/>
      <c r="Y32" s="9"/>
      <c r="Z32" s="9"/>
      <c r="AA32" s="9"/>
      <c r="AB32" s="9"/>
    </row>
    <row r="33" spans="1:28" ht="39.75" customHeight="1" x14ac:dyDescent="0.25">
      <c r="A33" s="39" t="s">
        <v>4</v>
      </c>
      <c r="B33" s="38" t="s">
        <v>7</v>
      </c>
      <c r="C33" s="12"/>
      <c r="D33" s="11">
        <v>0.8</v>
      </c>
      <c r="E33" s="11">
        <v>0.8</v>
      </c>
      <c r="F33" s="11">
        <v>0.8</v>
      </c>
      <c r="G33" s="11">
        <v>1</v>
      </c>
      <c r="H33" s="11">
        <v>0.65</v>
      </c>
      <c r="I33" s="11">
        <v>0.65</v>
      </c>
      <c r="J33" s="30" t="s">
        <v>16</v>
      </c>
      <c r="K33" s="11">
        <v>0.39</v>
      </c>
      <c r="L33" s="11">
        <v>0.04</v>
      </c>
      <c r="M33" s="11"/>
      <c r="N33" s="30">
        <f>1-K33+L33+M33</f>
        <v>0.65</v>
      </c>
      <c r="O33" s="32" t="s">
        <v>17</v>
      </c>
      <c r="P33" s="9"/>
      <c r="Q33" s="9"/>
      <c r="R33" s="9"/>
      <c r="S33" s="9"/>
      <c r="T33" s="9"/>
      <c r="U33" s="9"/>
      <c r="V33" s="9"/>
      <c r="W33" s="9"/>
      <c r="X33" s="9"/>
      <c r="Y33" s="9"/>
      <c r="Z33" s="9"/>
      <c r="AA33" s="9"/>
      <c r="AB33" s="9"/>
    </row>
    <row r="34" spans="1:28" ht="52.5" customHeight="1" x14ac:dyDescent="0.25">
      <c r="A34" s="55" t="s">
        <v>0</v>
      </c>
      <c r="B34" s="38" t="s">
        <v>90</v>
      </c>
      <c r="C34" s="11">
        <v>0.95</v>
      </c>
      <c r="D34" s="11">
        <v>0.96</v>
      </c>
      <c r="E34" s="11">
        <v>0.96</v>
      </c>
      <c r="F34" s="11">
        <v>0.96</v>
      </c>
      <c r="G34" s="11">
        <v>0.95</v>
      </c>
      <c r="H34" s="11">
        <v>0.95</v>
      </c>
      <c r="I34" s="11">
        <v>0.95</v>
      </c>
      <c r="J34" s="30" t="s">
        <v>16</v>
      </c>
      <c r="K34" s="11">
        <v>7.0000000000000007E-2</v>
      </c>
      <c r="L34" s="11">
        <v>0.02</v>
      </c>
      <c r="M34" s="11"/>
      <c r="N34" s="11">
        <f>1-K34+L34+M34</f>
        <v>0.95</v>
      </c>
      <c r="O34" s="32" t="s">
        <v>22</v>
      </c>
      <c r="P34" s="9"/>
      <c r="Q34" s="9"/>
      <c r="R34" s="9"/>
      <c r="S34" s="9"/>
      <c r="T34" s="9"/>
      <c r="U34" s="9"/>
      <c r="V34" s="9"/>
      <c r="W34" s="9"/>
      <c r="X34" s="9"/>
      <c r="Y34" s="9"/>
      <c r="Z34" s="9"/>
      <c r="AA34" s="9"/>
      <c r="AB34" s="9"/>
    </row>
    <row r="35" spans="1:28" ht="52.5" customHeight="1" x14ac:dyDescent="0.25">
      <c r="A35" s="56"/>
      <c r="B35" s="38" t="s">
        <v>108</v>
      </c>
      <c r="C35" s="11">
        <v>0.95</v>
      </c>
      <c r="D35" s="11">
        <v>0.96</v>
      </c>
      <c r="E35" s="11">
        <v>0.96</v>
      </c>
      <c r="F35" s="11">
        <v>0.96</v>
      </c>
      <c r="G35" s="11">
        <v>0.95</v>
      </c>
      <c r="H35" s="11">
        <v>0.95</v>
      </c>
      <c r="I35" s="11">
        <v>0.95</v>
      </c>
      <c r="J35" s="30" t="s">
        <v>16</v>
      </c>
      <c r="K35" s="11">
        <v>0</v>
      </c>
      <c r="L35" s="11">
        <v>0.02</v>
      </c>
      <c r="M35" s="11"/>
      <c r="N35" s="11">
        <v>1.02</v>
      </c>
      <c r="O35" s="32" t="s">
        <v>109</v>
      </c>
      <c r="P35" s="9"/>
      <c r="Q35" s="9"/>
      <c r="R35" s="9"/>
      <c r="S35" s="9"/>
      <c r="T35" s="9"/>
      <c r="U35" s="9"/>
      <c r="V35" s="9"/>
      <c r="W35" s="9"/>
      <c r="X35" s="9"/>
      <c r="Y35" s="9"/>
      <c r="Z35" s="9"/>
      <c r="AA35" s="9"/>
      <c r="AB35" s="9"/>
    </row>
    <row r="36" spans="1:28" ht="52.5" customHeight="1" x14ac:dyDescent="0.25">
      <c r="A36" s="56"/>
      <c r="B36" s="38" t="s">
        <v>107</v>
      </c>
      <c r="C36" s="11">
        <v>0.95</v>
      </c>
      <c r="D36" s="11">
        <v>0.96</v>
      </c>
      <c r="E36" s="11">
        <v>0.96</v>
      </c>
      <c r="F36" s="11">
        <v>0.96</v>
      </c>
      <c r="G36" s="11">
        <v>0.95</v>
      </c>
      <c r="H36" s="11">
        <v>0.95</v>
      </c>
      <c r="I36" s="11">
        <v>1.02</v>
      </c>
      <c r="J36" s="30" t="s">
        <v>16</v>
      </c>
      <c r="K36" s="11">
        <v>0</v>
      </c>
      <c r="L36" s="11">
        <v>0.02</v>
      </c>
      <c r="M36" s="11"/>
      <c r="N36" s="11">
        <f>1-K36+L36+M36</f>
        <v>1.02</v>
      </c>
      <c r="O36" s="32" t="s">
        <v>67</v>
      </c>
      <c r="P36" s="9"/>
      <c r="Q36" s="9"/>
      <c r="R36" s="9"/>
      <c r="S36" s="9"/>
      <c r="T36" s="9"/>
      <c r="U36" s="9"/>
      <c r="V36" s="9"/>
      <c r="W36" s="9"/>
      <c r="X36" s="9"/>
      <c r="Y36" s="9"/>
      <c r="Z36" s="9"/>
      <c r="AA36" s="9"/>
      <c r="AB36" s="9"/>
    </row>
    <row r="37" spans="1:28" ht="30" customHeight="1" x14ac:dyDescent="0.25">
      <c r="A37" s="57"/>
      <c r="B37" s="38" t="s">
        <v>13</v>
      </c>
      <c r="C37" s="11"/>
      <c r="D37" s="11">
        <v>0.93</v>
      </c>
      <c r="E37" s="11">
        <v>0.93</v>
      </c>
      <c r="F37" s="11">
        <v>0.93</v>
      </c>
      <c r="G37" s="11">
        <v>0.94000000000000006</v>
      </c>
      <c r="H37" s="11">
        <v>0.94000000000000006</v>
      </c>
      <c r="I37" s="11">
        <v>0.94000000000000006</v>
      </c>
      <c r="J37" s="30" t="s">
        <v>16</v>
      </c>
      <c r="K37" s="11">
        <v>0.08</v>
      </c>
      <c r="L37" s="11">
        <v>0.02</v>
      </c>
      <c r="M37" s="11"/>
      <c r="N37" s="11">
        <f>1-K37+L37+M37</f>
        <v>0.94000000000000006</v>
      </c>
      <c r="O37" s="32" t="s">
        <v>22</v>
      </c>
      <c r="P37" s="9"/>
      <c r="Q37" s="9"/>
      <c r="R37" s="9"/>
      <c r="S37" s="9"/>
      <c r="T37" s="9"/>
      <c r="U37" s="9"/>
      <c r="V37" s="9"/>
      <c r="W37" s="9"/>
      <c r="X37" s="9"/>
      <c r="Y37" s="9"/>
      <c r="Z37" s="9"/>
      <c r="AA37" s="9"/>
      <c r="AB37" s="9"/>
    </row>
    <row r="38" spans="1:28" ht="98.25" customHeight="1" x14ac:dyDescent="0.25">
      <c r="A38" s="39" t="s">
        <v>44</v>
      </c>
      <c r="B38" s="38" t="s">
        <v>27</v>
      </c>
      <c r="C38" s="11"/>
      <c r="D38" s="11"/>
      <c r="E38" s="11"/>
      <c r="F38" s="11"/>
      <c r="G38" s="11"/>
      <c r="H38" s="11"/>
      <c r="I38" s="11">
        <v>0.87</v>
      </c>
      <c r="J38" s="49" t="s">
        <v>16</v>
      </c>
      <c r="K38" s="13" t="s">
        <v>78</v>
      </c>
      <c r="L38" s="11">
        <v>0.01</v>
      </c>
      <c r="M38" s="11">
        <v>0</v>
      </c>
      <c r="N38" s="11">
        <f>1-0.09+0.01</f>
        <v>0.92</v>
      </c>
      <c r="O38" s="32" t="s">
        <v>87</v>
      </c>
      <c r="P38" s="9"/>
      <c r="Q38" s="9"/>
      <c r="R38" s="9"/>
      <c r="S38" s="9"/>
      <c r="T38" s="9"/>
      <c r="U38" s="9"/>
      <c r="V38" s="9"/>
      <c r="W38" s="9"/>
      <c r="X38" s="9"/>
      <c r="Y38" s="9"/>
      <c r="Z38" s="9"/>
      <c r="AA38" s="9"/>
      <c r="AB38" s="9"/>
    </row>
    <row r="39" spans="1:28" ht="83.25" customHeight="1" x14ac:dyDescent="0.25">
      <c r="A39" s="39" t="s">
        <v>44</v>
      </c>
      <c r="B39" s="38" t="s">
        <v>28</v>
      </c>
      <c r="C39" s="11"/>
      <c r="D39" s="11"/>
      <c r="E39" s="11"/>
      <c r="F39" s="11"/>
      <c r="G39" s="11"/>
      <c r="H39" s="11"/>
      <c r="I39" s="11">
        <v>0.81</v>
      </c>
      <c r="J39" s="50"/>
      <c r="K39" s="13" t="s">
        <v>79</v>
      </c>
      <c r="L39" s="11">
        <v>0.01</v>
      </c>
      <c r="M39" s="11">
        <v>0</v>
      </c>
      <c r="N39" s="11">
        <f>1-0.18+0.01</f>
        <v>0.83000000000000007</v>
      </c>
      <c r="O39" s="32" t="s">
        <v>88</v>
      </c>
      <c r="P39" s="9"/>
      <c r="Q39" s="9"/>
      <c r="R39" s="9"/>
      <c r="S39" s="9"/>
      <c r="T39" s="9"/>
      <c r="U39" s="9"/>
      <c r="V39" s="9"/>
      <c r="W39" s="9"/>
      <c r="X39" s="9"/>
      <c r="Y39" s="9"/>
      <c r="Z39" s="9"/>
      <c r="AA39" s="9"/>
      <c r="AB39" s="9"/>
    </row>
    <row r="40" spans="1:28" ht="102" customHeight="1" x14ac:dyDescent="0.25">
      <c r="A40" s="39" t="s">
        <v>44</v>
      </c>
      <c r="B40" s="38" t="s">
        <v>29</v>
      </c>
      <c r="C40" s="11"/>
      <c r="D40" s="11"/>
      <c r="E40" s="11">
        <f>1-0.135+0.01</f>
        <v>0.875</v>
      </c>
      <c r="F40" s="11"/>
      <c r="G40" s="11"/>
      <c r="H40" s="11"/>
      <c r="I40" s="11">
        <v>0.88</v>
      </c>
      <c r="J40" s="50"/>
      <c r="K40" s="13" t="s">
        <v>80</v>
      </c>
      <c r="L40" s="11">
        <v>0.01</v>
      </c>
      <c r="M40" s="11">
        <v>0</v>
      </c>
      <c r="N40" s="11">
        <f>1-0.08+0.01</f>
        <v>0.93</v>
      </c>
      <c r="O40" s="32" t="s">
        <v>89</v>
      </c>
      <c r="P40" s="9"/>
      <c r="Q40" s="9"/>
      <c r="R40" s="9"/>
      <c r="S40" s="9"/>
      <c r="T40" s="9"/>
      <c r="U40" s="9"/>
      <c r="V40" s="9"/>
      <c r="W40" s="9"/>
      <c r="X40" s="9"/>
      <c r="Y40" s="9"/>
      <c r="Z40" s="9"/>
      <c r="AA40" s="9"/>
      <c r="AB40" s="9"/>
    </row>
    <row r="41" spans="1:28" ht="33.75" customHeight="1" x14ac:dyDescent="0.25">
      <c r="A41" s="39" t="s">
        <v>44</v>
      </c>
      <c r="B41" s="38" t="s">
        <v>33</v>
      </c>
      <c r="C41" s="11">
        <v>1</v>
      </c>
      <c r="D41" s="11">
        <v>1</v>
      </c>
      <c r="E41" s="11">
        <v>1</v>
      </c>
      <c r="F41" s="11">
        <v>1</v>
      </c>
      <c r="G41" s="11">
        <v>0.93</v>
      </c>
      <c r="H41" s="11">
        <v>0.93</v>
      </c>
      <c r="I41" s="11">
        <v>0.81</v>
      </c>
      <c r="J41" s="51"/>
      <c r="K41" s="13"/>
      <c r="L41" s="11"/>
      <c r="M41" s="11"/>
      <c r="N41" s="13" t="s">
        <v>60</v>
      </c>
      <c r="O41" s="32"/>
      <c r="P41" s="9"/>
      <c r="Q41" s="9"/>
      <c r="R41" s="9"/>
      <c r="S41" s="9"/>
      <c r="T41" s="9"/>
      <c r="U41" s="9"/>
      <c r="V41" s="9"/>
      <c r="W41" s="9"/>
      <c r="X41" s="9"/>
      <c r="Y41" s="9"/>
      <c r="Z41" s="9"/>
      <c r="AA41" s="9"/>
      <c r="AB41" s="9"/>
    </row>
    <row r="42" spans="1:28" ht="44.25" customHeight="1" x14ac:dyDescent="0.25">
      <c r="A42" s="38" t="s">
        <v>37</v>
      </c>
      <c r="B42" s="38" t="s">
        <v>3</v>
      </c>
      <c r="C42" s="12">
        <v>0.73</v>
      </c>
      <c r="D42" s="12">
        <v>0.73</v>
      </c>
      <c r="E42" s="12">
        <v>0.83</v>
      </c>
      <c r="F42" s="11">
        <v>0.83</v>
      </c>
      <c r="G42" s="11">
        <v>0.68</v>
      </c>
      <c r="H42" s="11">
        <v>0.68</v>
      </c>
      <c r="I42" s="11">
        <v>0.68</v>
      </c>
      <c r="J42" s="30" t="s">
        <v>16</v>
      </c>
      <c r="K42" s="11">
        <v>0.35</v>
      </c>
      <c r="L42" s="11">
        <v>0.01</v>
      </c>
      <c r="M42" s="11">
        <v>0.02</v>
      </c>
      <c r="N42" s="11">
        <f>1-K42+L42+M42</f>
        <v>0.68</v>
      </c>
      <c r="O42" s="32" t="s">
        <v>26</v>
      </c>
      <c r="P42" s="9"/>
      <c r="Q42" s="9"/>
      <c r="R42" s="9"/>
      <c r="S42" s="9"/>
      <c r="T42" s="9"/>
      <c r="U42" s="9"/>
      <c r="V42" s="9"/>
      <c r="W42" s="9"/>
      <c r="X42" s="9"/>
      <c r="Y42" s="9"/>
      <c r="Z42" s="9"/>
      <c r="AA42" s="9"/>
      <c r="AB42" s="9"/>
    </row>
    <row r="43" spans="1:28" ht="36.75" customHeight="1" x14ac:dyDescent="0.25">
      <c r="A43" s="38" t="s">
        <v>37</v>
      </c>
      <c r="B43" s="38" t="s">
        <v>1</v>
      </c>
      <c r="C43" s="12">
        <v>0.53</v>
      </c>
      <c r="D43" s="12">
        <v>0.72</v>
      </c>
      <c r="E43" s="12">
        <v>0.73</v>
      </c>
      <c r="F43" s="12">
        <v>0.53</v>
      </c>
      <c r="G43" s="12">
        <v>0.73</v>
      </c>
      <c r="H43" s="12">
        <v>0.73</v>
      </c>
      <c r="I43" s="12">
        <v>0.79</v>
      </c>
      <c r="J43" s="30" t="s">
        <v>16</v>
      </c>
      <c r="K43" s="11">
        <v>0.21</v>
      </c>
      <c r="L43" s="11">
        <v>0</v>
      </c>
      <c r="M43" s="11">
        <v>0</v>
      </c>
      <c r="N43" s="11">
        <f>1-K43+L43+M43</f>
        <v>0.79</v>
      </c>
      <c r="O43" s="32" t="s">
        <v>86</v>
      </c>
      <c r="P43" s="9"/>
      <c r="Q43" s="9"/>
      <c r="R43" s="9"/>
      <c r="S43" s="9"/>
      <c r="T43" s="9"/>
      <c r="U43" s="9"/>
      <c r="V43" s="9"/>
      <c r="W43" s="9"/>
      <c r="X43" s="9"/>
      <c r="Y43" s="9"/>
      <c r="Z43" s="9"/>
      <c r="AA43" s="9"/>
      <c r="AB43" s="9"/>
    </row>
    <row r="44" spans="1:28" ht="39.75" customHeight="1" x14ac:dyDescent="0.25">
      <c r="A44" s="38" t="s">
        <v>37</v>
      </c>
      <c r="B44" s="38" t="s">
        <v>9</v>
      </c>
      <c r="C44" s="12"/>
      <c r="D44" s="12"/>
      <c r="E44" s="12"/>
      <c r="F44" s="11"/>
      <c r="G44" s="11">
        <v>0.73</v>
      </c>
      <c r="H44" s="13" t="s">
        <v>20</v>
      </c>
      <c r="I44" s="13" t="s">
        <v>20</v>
      </c>
      <c r="J44" s="30" t="s">
        <v>16</v>
      </c>
      <c r="K44" s="11"/>
      <c r="L44" s="11"/>
      <c r="M44" s="11"/>
      <c r="N44" s="11" t="s">
        <v>20</v>
      </c>
      <c r="O44" s="32" t="s">
        <v>85</v>
      </c>
      <c r="P44" s="9"/>
      <c r="Q44" s="9"/>
      <c r="R44" s="9"/>
      <c r="S44" s="9"/>
      <c r="T44" s="9"/>
      <c r="U44" s="9"/>
      <c r="V44" s="9"/>
      <c r="W44" s="9"/>
      <c r="X44" s="9"/>
      <c r="Y44" s="9"/>
      <c r="Z44" s="9"/>
      <c r="AA44" s="9"/>
      <c r="AB44" s="9"/>
    </row>
    <row r="45" spans="1:28" ht="47.25" customHeight="1" x14ac:dyDescent="0.25">
      <c r="A45" s="38" t="s">
        <v>37</v>
      </c>
      <c r="B45" s="38" t="s">
        <v>19</v>
      </c>
      <c r="C45" s="12"/>
      <c r="D45" s="12"/>
      <c r="E45" s="12"/>
      <c r="F45" s="11"/>
      <c r="G45" s="11">
        <v>0.91</v>
      </c>
      <c r="H45" s="11">
        <v>1</v>
      </c>
      <c r="I45" s="11">
        <v>1</v>
      </c>
      <c r="J45" s="30" t="s">
        <v>16</v>
      </c>
      <c r="K45" s="30"/>
      <c r="L45" s="30"/>
      <c r="M45" s="30"/>
      <c r="N45" s="30">
        <v>1</v>
      </c>
      <c r="O45" s="29" t="s">
        <v>84</v>
      </c>
      <c r="P45" s="9"/>
      <c r="Q45" s="9"/>
      <c r="R45" s="9"/>
      <c r="S45" s="9"/>
      <c r="T45" s="9"/>
      <c r="U45" s="9"/>
      <c r="V45" s="9"/>
      <c r="W45" s="9"/>
      <c r="X45" s="9"/>
      <c r="Y45" s="9"/>
      <c r="Z45" s="9"/>
      <c r="AA45" s="9"/>
      <c r="AB45" s="9"/>
    </row>
    <row r="46" spans="1:28" ht="60" customHeight="1" x14ac:dyDescent="0.25">
      <c r="A46" s="38" t="s">
        <v>37</v>
      </c>
      <c r="B46" s="38" t="s">
        <v>18</v>
      </c>
      <c r="C46" s="11">
        <v>1.02</v>
      </c>
      <c r="D46" s="11">
        <v>1.02</v>
      </c>
      <c r="E46" s="11">
        <v>1.02</v>
      </c>
      <c r="F46" s="11">
        <v>1.02</v>
      </c>
      <c r="G46" s="11">
        <v>1.02</v>
      </c>
      <c r="H46" s="11">
        <v>1.02</v>
      </c>
      <c r="I46" s="11">
        <v>1.02</v>
      </c>
      <c r="J46" s="30" t="s">
        <v>30</v>
      </c>
      <c r="K46" s="30">
        <f>0.36*0.13+0.64*0.025</f>
        <v>6.2799999999999995E-2</v>
      </c>
      <c r="L46" s="30">
        <v>0</v>
      </c>
      <c r="M46" s="30">
        <v>0</v>
      </c>
      <c r="N46" s="30">
        <f t="shared" ref="N46" si="1">1-K46+L46+M46</f>
        <v>0.93720000000000003</v>
      </c>
      <c r="O46" s="32" t="s">
        <v>83</v>
      </c>
      <c r="P46" s="9"/>
      <c r="Q46" s="9"/>
      <c r="R46" s="9"/>
      <c r="S46" s="9"/>
      <c r="T46" s="9"/>
      <c r="U46" s="9"/>
      <c r="V46" s="9"/>
      <c r="W46" s="9"/>
      <c r="X46" s="9"/>
      <c r="Y46" s="9"/>
      <c r="Z46" s="9"/>
      <c r="AA46" s="9"/>
      <c r="AB46" s="9"/>
    </row>
    <row r="47" spans="1:28" ht="94.5" customHeight="1" x14ac:dyDescent="0.25">
      <c r="A47" s="38" t="s">
        <v>37</v>
      </c>
      <c r="B47" s="38" t="s">
        <v>45</v>
      </c>
      <c r="C47" s="12">
        <v>0.33</v>
      </c>
      <c r="D47" s="12">
        <v>0.52</v>
      </c>
      <c r="E47" s="12">
        <v>0.52</v>
      </c>
      <c r="F47" s="11">
        <v>0.52</v>
      </c>
      <c r="G47" s="11">
        <v>0.92</v>
      </c>
      <c r="H47" s="11">
        <f>ROUND(AVERAGE(0.52,0.92,0.57),2)</f>
        <v>0.67</v>
      </c>
      <c r="I47" s="11">
        <v>0.77</v>
      </c>
      <c r="J47" s="37" t="s">
        <v>30</v>
      </c>
      <c r="K47" s="30"/>
      <c r="L47" s="30"/>
      <c r="M47" s="30"/>
      <c r="N47" s="37">
        <f>ROUND(AVERAGE(0.92,0.57,0.83,0.48),2)</f>
        <v>0.7</v>
      </c>
      <c r="O47" s="32" t="s">
        <v>82</v>
      </c>
      <c r="P47" s="9"/>
      <c r="Q47" s="9"/>
      <c r="R47" s="9"/>
      <c r="S47" s="9"/>
      <c r="T47" s="9"/>
      <c r="U47" s="9"/>
      <c r="V47" s="9"/>
      <c r="W47" s="9"/>
      <c r="X47" s="9"/>
      <c r="Y47" s="9"/>
      <c r="Z47" s="9"/>
      <c r="AA47" s="9"/>
      <c r="AB47" s="9"/>
    </row>
    <row r="48" spans="1:28" ht="34.5" customHeight="1" x14ac:dyDescent="0.25">
      <c r="A48" s="39" t="s">
        <v>46</v>
      </c>
      <c r="B48" s="38" t="s">
        <v>47</v>
      </c>
      <c r="C48" s="12"/>
      <c r="D48" s="12"/>
      <c r="E48" s="12"/>
      <c r="F48" s="11"/>
      <c r="G48" s="11"/>
      <c r="H48" s="13"/>
      <c r="I48" s="13">
        <v>1</v>
      </c>
      <c r="J48" s="30" t="s">
        <v>16</v>
      </c>
      <c r="K48" s="11"/>
      <c r="L48" s="11"/>
      <c r="M48" s="11"/>
      <c r="N48" s="11">
        <v>1</v>
      </c>
      <c r="O48" s="32" t="s">
        <v>48</v>
      </c>
    </row>
    <row r="49" spans="1:28" ht="36.75" customHeight="1" x14ac:dyDescent="0.25">
      <c r="A49" s="39" t="s">
        <v>46</v>
      </c>
      <c r="B49" s="38" t="s">
        <v>51</v>
      </c>
      <c r="C49" s="12"/>
      <c r="D49" s="12"/>
      <c r="E49" s="12"/>
      <c r="F49" s="11"/>
      <c r="G49" s="11"/>
      <c r="H49" s="13"/>
      <c r="I49" s="13">
        <v>1</v>
      </c>
      <c r="J49" s="30" t="s">
        <v>16</v>
      </c>
      <c r="K49" s="11"/>
      <c r="L49" s="11"/>
      <c r="M49" s="11"/>
      <c r="N49" s="11" t="s">
        <v>66</v>
      </c>
      <c r="O49" s="29" t="s">
        <v>65</v>
      </c>
    </row>
    <row r="50" spans="1:28" ht="35.25" customHeight="1" x14ac:dyDescent="0.25">
      <c r="A50" s="39" t="s">
        <v>50</v>
      </c>
      <c r="B50" s="38" t="s">
        <v>51</v>
      </c>
      <c r="C50" s="12"/>
      <c r="D50" s="12"/>
      <c r="E50" s="12"/>
      <c r="F50" s="11"/>
      <c r="G50" s="11"/>
      <c r="H50" s="13"/>
      <c r="I50" s="13">
        <v>1</v>
      </c>
      <c r="J50" s="30" t="s">
        <v>16</v>
      </c>
      <c r="K50" s="11"/>
      <c r="L50" s="11"/>
      <c r="M50" s="11"/>
      <c r="N50" s="11">
        <v>1</v>
      </c>
      <c r="O50" s="29" t="s">
        <v>54</v>
      </c>
      <c r="P50" s="9"/>
      <c r="Q50" s="9"/>
      <c r="R50" s="9"/>
      <c r="S50" s="9"/>
      <c r="T50" s="9"/>
      <c r="U50" s="9"/>
      <c r="V50" s="9"/>
      <c r="W50" s="9"/>
      <c r="X50" s="9"/>
      <c r="Y50" s="9"/>
      <c r="Z50" s="9"/>
      <c r="AA50" s="9"/>
      <c r="AB50" s="9"/>
    </row>
    <row r="51" spans="1:28" x14ac:dyDescent="0.25">
      <c r="A51" s="6"/>
      <c r="B51" s="6"/>
      <c r="C51" s="6"/>
      <c r="D51" s="6"/>
      <c r="E51" s="6"/>
      <c r="F51" s="6"/>
      <c r="G51" s="6"/>
      <c r="H51" s="6"/>
      <c r="I51" s="6"/>
      <c r="J51" s="6"/>
      <c r="K51" s="7"/>
      <c r="L51" s="7"/>
      <c r="M51" s="8"/>
      <c r="N51" s="8"/>
      <c r="O51" s="35"/>
      <c r="P51" s="9"/>
      <c r="Q51" s="9"/>
      <c r="R51" s="9"/>
      <c r="S51" s="9"/>
      <c r="T51" s="9"/>
      <c r="U51" s="9"/>
      <c r="V51" s="9"/>
      <c r="W51" s="9"/>
      <c r="X51" s="9"/>
      <c r="Y51" s="9"/>
      <c r="Z51" s="9"/>
      <c r="AA51" s="9"/>
      <c r="AB51" s="9"/>
    </row>
    <row r="52" spans="1:28" x14ac:dyDescent="0.25">
      <c r="A52" s="6"/>
      <c r="B52" s="6"/>
      <c r="C52" s="6"/>
      <c r="D52" s="6"/>
      <c r="E52" s="6"/>
      <c r="F52" s="6"/>
      <c r="G52" s="6"/>
      <c r="H52" s="6"/>
      <c r="I52" s="6"/>
      <c r="J52" s="6"/>
      <c r="K52" s="7"/>
      <c r="L52" s="7"/>
      <c r="M52" s="8"/>
      <c r="N52" s="8"/>
      <c r="O52" s="35"/>
      <c r="P52" s="9"/>
      <c r="Q52" s="9"/>
      <c r="R52" s="9"/>
      <c r="S52" s="9"/>
      <c r="T52" s="9"/>
      <c r="U52" s="9"/>
      <c r="V52" s="9"/>
      <c r="W52" s="9"/>
      <c r="X52" s="9"/>
      <c r="Y52" s="9"/>
      <c r="Z52" s="9"/>
      <c r="AA52" s="9"/>
      <c r="AB52" s="9"/>
    </row>
    <row r="53" spans="1:28" x14ac:dyDescent="0.25">
      <c r="A53" s="6"/>
      <c r="B53" s="6"/>
      <c r="C53" s="6"/>
      <c r="D53" s="6"/>
      <c r="E53" s="6"/>
      <c r="F53" s="6"/>
      <c r="G53" s="6"/>
      <c r="H53" s="6"/>
      <c r="I53" s="6"/>
      <c r="J53" s="6"/>
      <c r="K53" s="7"/>
      <c r="L53" s="7"/>
      <c r="M53" s="8"/>
      <c r="N53" s="8"/>
      <c r="O53" s="35"/>
      <c r="P53" s="9"/>
      <c r="Q53" s="9"/>
      <c r="R53" s="9"/>
      <c r="S53" s="9"/>
      <c r="T53" s="9"/>
      <c r="U53" s="9"/>
      <c r="V53" s="9"/>
      <c r="W53" s="9"/>
      <c r="X53" s="9"/>
      <c r="Y53" s="9"/>
      <c r="Z53" s="9"/>
      <c r="AA53" s="9"/>
      <c r="AB53" s="9"/>
    </row>
    <row r="54" spans="1:28" x14ac:dyDescent="0.25">
      <c r="A54" s="6"/>
      <c r="B54" s="6"/>
      <c r="C54" s="6"/>
      <c r="D54" s="6"/>
      <c r="E54" s="6"/>
      <c r="F54" s="6"/>
      <c r="G54" s="6"/>
      <c r="H54" s="6"/>
      <c r="I54" s="6"/>
      <c r="J54" s="6"/>
      <c r="K54" s="7"/>
      <c r="L54" s="7"/>
      <c r="M54" s="8"/>
      <c r="N54" s="8"/>
      <c r="O54" s="35"/>
      <c r="P54" s="9"/>
      <c r="Q54" s="9"/>
      <c r="R54" s="9"/>
      <c r="S54" s="9"/>
      <c r="T54" s="9"/>
      <c r="U54" s="9"/>
      <c r="V54" s="9"/>
      <c r="W54" s="9"/>
      <c r="X54" s="9"/>
      <c r="Y54" s="9"/>
      <c r="Z54" s="9"/>
      <c r="AA54" s="9"/>
      <c r="AB54" s="9"/>
    </row>
    <row r="55" spans="1:28" x14ac:dyDescent="0.25">
      <c r="A55" s="6"/>
      <c r="B55" s="6"/>
      <c r="C55" s="6"/>
      <c r="D55" s="6"/>
      <c r="E55" s="6"/>
      <c r="F55" s="6"/>
      <c r="G55" s="6"/>
      <c r="H55" s="6"/>
      <c r="I55" s="6"/>
      <c r="J55" s="6"/>
      <c r="K55" s="7"/>
      <c r="L55" s="7"/>
      <c r="M55" s="8"/>
      <c r="N55" s="8"/>
      <c r="O55" s="35"/>
      <c r="P55" s="9"/>
      <c r="Q55" s="9"/>
      <c r="R55" s="9"/>
      <c r="S55" s="9"/>
      <c r="T55" s="9"/>
      <c r="U55" s="9"/>
      <c r="V55" s="9"/>
      <c r="W55" s="9"/>
      <c r="X55" s="9"/>
      <c r="Y55" s="9"/>
      <c r="Z55" s="9"/>
      <c r="AA55" s="9"/>
      <c r="AB55" s="9"/>
    </row>
    <row r="56" spans="1:28" x14ac:dyDescent="0.25">
      <c r="A56" s="6"/>
      <c r="B56" s="6"/>
      <c r="C56" s="6"/>
      <c r="D56" s="6"/>
      <c r="E56" s="6"/>
      <c r="F56" s="6"/>
      <c r="G56" s="6"/>
      <c r="H56" s="6"/>
      <c r="I56" s="6"/>
      <c r="J56" s="6"/>
      <c r="K56" s="7"/>
      <c r="L56" s="7"/>
      <c r="M56" s="8"/>
      <c r="N56" s="8"/>
      <c r="O56" s="35"/>
      <c r="P56" s="9"/>
      <c r="Q56" s="9"/>
      <c r="R56" s="9"/>
      <c r="S56" s="9"/>
      <c r="T56" s="9"/>
      <c r="U56" s="9"/>
      <c r="V56" s="9"/>
      <c r="W56" s="9"/>
      <c r="X56" s="9"/>
      <c r="Y56" s="9"/>
      <c r="Z56" s="9"/>
      <c r="AA56" s="9"/>
      <c r="AB56" s="9"/>
    </row>
    <row r="57" spans="1:28" x14ac:dyDescent="0.25">
      <c r="A57" s="6"/>
      <c r="B57" s="6"/>
      <c r="C57" s="6"/>
      <c r="D57" s="6"/>
      <c r="E57" s="6"/>
      <c r="F57" s="6"/>
      <c r="G57" s="6"/>
      <c r="H57" s="6"/>
      <c r="I57" s="6"/>
      <c r="J57" s="6"/>
      <c r="K57" s="7"/>
      <c r="L57" s="7"/>
      <c r="M57" s="8"/>
      <c r="N57" s="8"/>
      <c r="O57" s="35"/>
      <c r="P57" s="9"/>
      <c r="Q57" s="9"/>
      <c r="R57" s="9"/>
      <c r="S57" s="9"/>
      <c r="T57" s="9"/>
      <c r="U57" s="9"/>
      <c r="V57" s="9"/>
      <c r="W57" s="9"/>
      <c r="X57" s="9"/>
      <c r="Y57" s="9"/>
      <c r="Z57" s="9"/>
      <c r="AA57" s="9"/>
      <c r="AB57" s="9"/>
    </row>
    <row r="58" spans="1:28" x14ac:dyDescent="0.25">
      <c r="A58" s="6"/>
      <c r="B58" s="6"/>
      <c r="C58" s="6"/>
      <c r="D58" s="6"/>
      <c r="E58" s="6"/>
      <c r="F58" s="6"/>
      <c r="G58" s="6"/>
      <c r="H58" s="6"/>
      <c r="I58" s="6"/>
      <c r="J58" s="6"/>
      <c r="K58" s="7"/>
      <c r="L58" s="7"/>
      <c r="M58" s="8"/>
      <c r="N58" s="8"/>
      <c r="O58" s="35"/>
      <c r="P58" s="9"/>
      <c r="Q58" s="9"/>
      <c r="R58" s="9"/>
      <c r="S58" s="9"/>
      <c r="T58" s="9"/>
      <c r="U58" s="9"/>
      <c r="V58" s="9"/>
      <c r="W58" s="9"/>
      <c r="X58" s="9"/>
      <c r="Y58" s="9"/>
      <c r="Z58" s="9"/>
      <c r="AA58" s="9"/>
      <c r="AB58" s="9"/>
    </row>
    <row r="59" spans="1:28" x14ac:dyDescent="0.25">
      <c r="A59" s="6"/>
      <c r="B59" s="6"/>
      <c r="C59" s="6"/>
      <c r="D59" s="6"/>
      <c r="E59" s="6"/>
      <c r="F59" s="6"/>
      <c r="G59" s="6"/>
      <c r="H59" s="6"/>
      <c r="I59" s="6"/>
      <c r="J59" s="6"/>
      <c r="K59" s="7"/>
      <c r="L59" s="7"/>
      <c r="M59" s="8"/>
      <c r="N59" s="8"/>
      <c r="O59" s="35"/>
      <c r="P59" s="9"/>
      <c r="Q59" s="9"/>
      <c r="R59" s="9"/>
      <c r="S59" s="9"/>
      <c r="T59" s="9"/>
      <c r="U59" s="9"/>
      <c r="V59" s="9"/>
      <c r="W59" s="9"/>
      <c r="X59" s="9"/>
      <c r="Y59" s="9"/>
      <c r="Z59" s="9"/>
      <c r="AA59" s="9"/>
      <c r="AB59" s="9"/>
    </row>
    <row r="60" spans="1:28" x14ac:dyDescent="0.25">
      <c r="A60" s="6"/>
      <c r="B60" s="6"/>
      <c r="C60" s="6"/>
      <c r="D60" s="6"/>
      <c r="E60" s="6"/>
      <c r="F60" s="6"/>
      <c r="G60" s="6"/>
      <c r="H60" s="6"/>
      <c r="I60" s="6"/>
      <c r="J60" s="6"/>
      <c r="K60" s="7"/>
      <c r="L60" s="7"/>
      <c r="M60" s="8"/>
      <c r="N60" s="8"/>
      <c r="O60" s="35"/>
      <c r="P60" s="9"/>
      <c r="Q60" s="9"/>
      <c r="R60" s="9"/>
      <c r="S60" s="9"/>
      <c r="T60" s="9"/>
      <c r="U60" s="9"/>
      <c r="V60" s="9"/>
      <c r="W60" s="9"/>
      <c r="X60" s="9"/>
      <c r="Y60" s="9"/>
      <c r="Z60" s="9"/>
      <c r="AA60" s="9"/>
      <c r="AB60" s="9"/>
    </row>
    <row r="61" spans="1:28" x14ac:dyDescent="0.25">
      <c r="A61" s="6"/>
      <c r="B61" s="6"/>
      <c r="C61" s="6"/>
      <c r="D61" s="6"/>
      <c r="E61" s="6"/>
      <c r="F61" s="6"/>
      <c r="G61" s="6"/>
      <c r="H61" s="6"/>
      <c r="I61" s="6"/>
      <c r="J61" s="6"/>
      <c r="K61" s="7"/>
      <c r="L61" s="7"/>
      <c r="M61" s="8"/>
      <c r="N61" s="8"/>
      <c r="O61" s="35"/>
      <c r="P61" s="9"/>
      <c r="Q61" s="9"/>
      <c r="R61" s="9"/>
      <c r="S61" s="9"/>
      <c r="T61" s="9"/>
      <c r="U61" s="9"/>
      <c r="V61" s="9"/>
      <c r="W61" s="9"/>
      <c r="X61" s="9"/>
      <c r="Y61" s="9"/>
      <c r="Z61" s="9"/>
      <c r="AA61" s="9"/>
      <c r="AB61" s="9"/>
    </row>
    <row r="62" spans="1:28" x14ac:dyDescent="0.25">
      <c r="A62" s="6"/>
      <c r="B62" s="6"/>
      <c r="C62" s="6"/>
      <c r="D62" s="6"/>
      <c r="E62" s="6"/>
      <c r="F62" s="6"/>
      <c r="G62" s="6"/>
      <c r="H62" s="6"/>
      <c r="I62" s="6"/>
      <c r="J62" s="6"/>
      <c r="K62" s="7"/>
      <c r="L62" s="7"/>
      <c r="M62" s="8"/>
      <c r="N62" s="8"/>
      <c r="O62" s="35"/>
      <c r="P62" s="9"/>
      <c r="Q62" s="9"/>
      <c r="R62" s="9"/>
      <c r="S62" s="9"/>
      <c r="T62" s="9"/>
      <c r="U62" s="9"/>
      <c r="V62" s="9"/>
      <c r="W62" s="9"/>
      <c r="X62" s="9"/>
      <c r="Y62" s="9"/>
      <c r="Z62" s="9"/>
      <c r="AA62" s="9"/>
      <c r="AB62" s="9"/>
    </row>
    <row r="63" spans="1:28" x14ac:dyDescent="0.25">
      <c r="A63" s="6"/>
      <c r="B63" s="6"/>
      <c r="C63" s="6"/>
      <c r="D63" s="6"/>
      <c r="E63" s="6"/>
      <c r="F63" s="6"/>
      <c r="G63" s="6"/>
      <c r="H63" s="6"/>
      <c r="I63" s="6"/>
      <c r="J63" s="6"/>
      <c r="K63" s="7"/>
      <c r="L63" s="7"/>
      <c r="M63" s="8"/>
      <c r="N63" s="8"/>
      <c r="O63" s="35"/>
      <c r="P63" s="9"/>
      <c r="Q63" s="9"/>
      <c r="R63" s="9"/>
      <c r="S63" s="9"/>
      <c r="T63" s="9"/>
      <c r="U63" s="9"/>
      <c r="V63" s="9"/>
      <c r="W63" s="9"/>
      <c r="X63" s="9"/>
      <c r="Y63" s="9"/>
      <c r="Z63" s="9"/>
      <c r="AA63" s="9"/>
      <c r="AB63" s="9"/>
    </row>
    <row r="64" spans="1:28" x14ac:dyDescent="0.25">
      <c r="A64" s="6"/>
      <c r="B64" s="6"/>
      <c r="C64" s="6"/>
      <c r="D64" s="6"/>
      <c r="E64" s="6"/>
      <c r="F64" s="6"/>
      <c r="G64" s="6"/>
      <c r="H64" s="6"/>
      <c r="I64" s="6"/>
      <c r="J64" s="6"/>
      <c r="K64" s="7"/>
      <c r="L64" s="7"/>
      <c r="M64" s="8"/>
      <c r="N64" s="8"/>
      <c r="O64" s="35"/>
      <c r="P64" s="9"/>
      <c r="Q64" s="9"/>
      <c r="R64" s="9"/>
      <c r="S64" s="9"/>
      <c r="T64" s="9"/>
      <c r="U64" s="9"/>
      <c r="V64" s="9"/>
      <c r="W64" s="9"/>
      <c r="X64" s="9"/>
      <c r="Y64" s="9"/>
      <c r="Z64" s="9"/>
      <c r="AA64" s="9"/>
      <c r="AB64" s="9"/>
    </row>
    <row r="65" spans="1:28" x14ac:dyDescent="0.25">
      <c r="A65" s="6"/>
      <c r="B65" s="6"/>
      <c r="C65" s="6"/>
      <c r="D65" s="6"/>
      <c r="E65" s="6"/>
      <c r="F65" s="6"/>
      <c r="G65" s="6"/>
      <c r="H65" s="6"/>
      <c r="I65" s="6"/>
      <c r="J65" s="6"/>
      <c r="K65" s="7"/>
      <c r="L65" s="7"/>
      <c r="M65" s="8"/>
      <c r="N65" s="8"/>
      <c r="O65" s="35"/>
      <c r="P65" s="9"/>
      <c r="Q65" s="9"/>
      <c r="R65" s="9"/>
      <c r="S65" s="9"/>
      <c r="T65" s="9"/>
      <c r="U65" s="9"/>
      <c r="V65" s="9"/>
      <c r="W65" s="9"/>
      <c r="X65" s="9"/>
      <c r="Y65" s="9"/>
      <c r="Z65" s="9"/>
      <c r="AA65" s="9"/>
      <c r="AB65" s="9"/>
    </row>
    <row r="66" spans="1:28" x14ac:dyDescent="0.25">
      <c r="A66" s="6"/>
      <c r="B66" s="6"/>
      <c r="C66" s="6"/>
      <c r="D66" s="6"/>
      <c r="E66" s="6"/>
      <c r="F66" s="6"/>
      <c r="G66" s="6"/>
      <c r="H66" s="6"/>
      <c r="I66" s="6"/>
      <c r="J66" s="6"/>
      <c r="K66" s="7"/>
      <c r="L66" s="7"/>
      <c r="M66" s="8"/>
      <c r="N66" s="8"/>
      <c r="O66" s="35"/>
      <c r="P66" s="9"/>
      <c r="Q66" s="9"/>
      <c r="R66" s="9"/>
      <c r="S66" s="9"/>
      <c r="T66" s="9"/>
      <c r="U66" s="9"/>
      <c r="V66" s="9"/>
      <c r="W66" s="9"/>
      <c r="X66" s="9"/>
      <c r="Y66" s="9"/>
      <c r="Z66" s="9"/>
      <c r="AA66" s="9"/>
      <c r="AB66" s="9"/>
    </row>
    <row r="67" spans="1:28" x14ac:dyDescent="0.25">
      <c r="A67" s="6"/>
      <c r="B67" s="6"/>
      <c r="C67" s="6"/>
      <c r="D67" s="6"/>
      <c r="E67" s="6"/>
      <c r="F67" s="6"/>
      <c r="G67" s="6"/>
      <c r="H67" s="6"/>
      <c r="I67" s="6"/>
      <c r="J67" s="6"/>
      <c r="K67" s="7"/>
      <c r="L67" s="7"/>
      <c r="M67" s="8"/>
      <c r="N67" s="8"/>
      <c r="O67" s="35"/>
      <c r="P67" s="9"/>
      <c r="Q67" s="9"/>
      <c r="R67" s="9"/>
      <c r="S67" s="9"/>
      <c r="T67" s="9"/>
      <c r="U67" s="9"/>
      <c r="V67" s="9"/>
      <c r="W67" s="9"/>
      <c r="X67" s="9"/>
      <c r="Y67" s="9"/>
      <c r="Z67" s="9"/>
      <c r="AA67" s="9"/>
      <c r="AB67" s="9"/>
    </row>
    <row r="68" spans="1:28" x14ac:dyDescent="0.25">
      <c r="A68" s="6"/>
      <c r="B68" s="6"/>
      <c r="C68" s="6"/>
      <c r="D68" s="6"/>
      <c r="E68" s="6"/>
      <c r="F68" s="6"/>
      <c r="G68" s="6"/>
      <c r="H68" s="6"/>
      <c r="I68" s="6"/>
      <c r="J68" s="6"/>
      <c r="K68" s="7"/>
      <c r="L68" s="7"/>
      <c r="M68" s="8"/>
      <c r="N68" s="8"/>
      <c r="O68" s="35"/>
      <c r="P68" s="9"/>
      <c r="Q68" s="9"/>
      <c r="R68" s="9"/>
      <c r="S68" s="9"/>
      <c r="T68" s="9"/>
      <c r="U68" s="9"/>
      <c r="V68" s="9"/>
      <c r="W68" s="9"/>
      <c r="X68" s="9"/>
      <c r="Y68" s="9"/>
      <c r="Z68" s="9"/>
      <c r="AA68" s="9"/>
      <c r="AB68" s="9"/>
    </row>
    <row r="69" spans="1:28" x14ac:dyDescent="0.25">
      <c r="A69" s="6"/>
      <c r="B69" s="6"/>
      <c r="C69" s="6"/>
      <c r="D69" s="6"/>
      <c r="E69" s="6"/>
      <c r="F69" s="6"/>
      <c r="G69" s="6"/>
      <c r="H69" s="6"/>
      <c r="I69" s="6"/>
      <c r="J69" s="6"/>
      <c r="K69" s="7"/>
      <c r="L69" s="7"/>
      <c r="M69" s="8"/>
      <c r="N69" s="8"/>
      <c r="O69" s="35"/>
      <c r="P69" s="9"/>
      <c r="Q69" s="9"/>
      <c r="R69" s="9"/>
      <c r="S69" s="9"/>
      <c r="T69" s="9"/>
      <c r="U69" s="9"/>
      <c r="V69" s="9"/>
      <c r="W69" s="9"/>
      <c r="X69" s="9"/>
      <c r="Y69" s="9"/>
      <c r="Z69" s="9"/>
      <c r="AA69" s="9"/>
      <c r="AB69" s="9"/>
    </row>
    <row r="70" spans="1:28" x14ac:dyDescent="0.25">
      <c r="A70" s="6"/>
      <c r="B70" s="6"/>
      <c r="C70" s="6"/>
      <c r="D70" s="6"/>
      <c r="E70" s="6"/>
      <c r="F70" s="6"/>
      <c r="G70" s="6"/>
      <c r="H70" s="6"/>
      <c r="I70" s="6"/>
      <c r="J70" s="6"/>
      <c r="K70" s="7"/>
      <c r="L70" s="7"/>
      <c r="M70" s="8"/>
      <c r="N70" s="8"/>
      <c r="O70" s="35"/>
      <c r="P70" s="9"/>
      <c r="Q70" s="9"/>
      <c r="R70" s="9"/>
      <c r="S70" s="9"/>
      <c r="T70" s="9"/>
      <c r="U70" s="9"/>
      <c r="V70" s="9"/>
      <c r="W70" s="9"/>
      <c r="X70" s="9"/>
      <c r="Y70" s="9"/>
      <c r="Z70" s="9"/>
      <c r="AA70" s="9"/>
      <c r="AB70" s="9"/>
    </row>
    <row r="71" spans="1:28" x14ac:dyDescent="0.25">
      <c r="A71" s="6"/>
      <c r="B71" s="6"/>
      <c r="C71" s="6"/>
      <c r="D71" s="6"/>
      <c r="E71" s="6"/>
      <c r="F71" s="6"/>
      <c r="G71" s="6"/>
      <c r="H71" s="6"/>
      <c r="I71" s="6"/>
      <c r="J71" s="6"/>
      <c r="K71" s="7"/>
      <c r="L71" s="7"/>
      <c r="M71" s="8"/>
      <c r="N71" s="8"/>
      <c r="O71" s="35"/>
      <c r="P71" s="9"/>
      <c r="Q71" s="9"/>
      <c r="R71" s="9"/>
      <c r="S71" s="9"/>
      <c r="T71" s="9"/>
      <c r="U71" s="9"/>
      <c r="V71" s="9"/>
      <c r="W71" s="9"/>
      <c r="X71" s="9"/>
      <c r="Y71" s="9"/>
      <c r="Z71" s="9"/>
      <c r="AA71" s="9"/>
      <c r="AB71" s="9"/>
    </row>
    <row r="72" spans="1:28" x14ac:dyDescent="0.25">
      <c r="A72" s="6"/>
      <c r="B72" s="6"/>
      <c r="C72" s="6"/>
      <c r="D72" s="6"/>
      <c r="E72" s="6"/>
      <c r="F72" s="6"/>
      <c r="G72" s="6"/>
      <c r="H72" s="6"/>
      <c r="I72" s="6"/>
      <c r="J72" s="6"/>
      <c r="K72" s="7"/>
      <c r="L72" s="7"/>
      <c r="M72" s="8"/>
      <c r="N72" s="8"/>
      <c r="O72" s="35"/>
      <c r="P72" s="9"/>
      <c r="Q72" s="9"/>
      <c r="R72" s="9"/>
      <c r="S72" s="9"/>
      <c r="T72" s="9"/>
      <c r="U72" s="9"/>
      <c r="V72" s="9"/>
      <c r="W72" s="9"/>
      <c r="X72" s="9"/>
      <c r="Y72" s="9"/>
      <c r="Z72" s="9"/>
      <c r="AA72" s="9"/>
      <c r="AB72" s="9"/>
    </row>
    <row r="73" spans="1:28" x14ac:dyDescent="0.25">
      <c r="A73" s="6"/>
      <c r="B73" s="6"/>
      <c r="C73" s="6"/>
      <c r="D73" s="6"/>
      <c r="E73" s="6"/>
      <c r="F73" s="6"/>
      <c r="G73" s="6"/>
      <c r="H73" s="6"/>
      <c r="I73" s="6"/>
      <c r="J73" s="6"/>
      <c r="K73" s="7"/>
      <c r="L73" s="7"/>
      <c r="M73" s="8"/>
      <c r="N73" s="8"/>
      <c r="O73" s="35"/>
      <c r="P73" s="9"/>
      <c r="Q73" s="9"/>
      <c r="R73" s="9"/>
      <c r="S73" s="9"/>
      <c r="T73" s="9"/>
      <c r="U73" s="9"/>
      <c r="V73" s="9"/>
      <c r="W73" s="9"/>
      <c r="X73" s="9"/>
      <c r="Y73" s="9"/>
      <c r="Z73" s="9"/>
      <c r="AA73" s="9"/>
      <c r="AB73" s="9"/>
    </row>
    <row r="74" spans="1:28" x14ac:dyDescent="0.25">
      <c r="A74" s="6"/>
      <c r="B74" s="6"/>
      <c r="C74" s="6"/>
      <c r="D74" s="6"/>
      <c r="E74" s="6"/>
      <c r="F74" s="6"/>
      <c r="G74" s="6"/>
      <c r="H74" s="6"/>
      <c r="I74" s="6"/>
      <c r="J74" s="6"/>
      <c r="K74" s="7"/>
      <c r="L74" s="7"/>
      <c r="M74" s="8"/>
      <c r="N74" s="8"/>
      <c r="O74" s="35"/>
      <c r="P74" s="9"/>
      <c r="Q74" s="9"/>
      <c r="R74" s="9"/>
      <c r="S74" s="9"/>
      <c r="T74" s="9"/>
      <c r="U74" s="9"/>
      <c r="V74" s="9"/>
      <c r="W74" s="9"/>
      <c r="X74" s="9"/>
      <c r="Y74" s="9"/>
      <c r="Z74" s="9"/>
      <c r="AA74" s="9"/>
      <c r="AB74" s="9"/>
    </row>
    <row r="75" spans="1:28" x14ac:dyDescent="0.25">
      <c r="A75" s="6"/>
      <c r="B75" s="6"/>
      <c r="C75" s="6"/>
      <c r="D75" s="6"/>
      <c r="E75" s="6"/>
      <c r="F75" s="6"/>
      <c r="G75" s="6"/>
      <c r="H75" s="6"/>
      <c r="I75" s="6"/>
      <c r="J75" s="6"/>
      <c r="K75" s="7"/>
      <c r="L75" s="7"/>
      <c r="M75" s="8"/>
      <c r="N75" s="8"/>
      <c r="O75" s="35"/>
      <c r="P75" s="9"/>
      <c r="Q75" s="9"/>
      <c r="R75" s="9"/>
      <c r="S75" s="9"/>
      <c r="T75" s="9"/>
      <c r="U75" s="9"/>
      <c r="V75" s="9"/>
      <c r="W75" s="9"/>
      <c r="X75" s="9"/>
      <c r="Y75" s="9"/>
      <c r="Z75" s="9"/>
      <c r="AA75" s="9"/>
      <c r="AB75" s="9"/>
    </row>
    <row r="76" spans="1:28" x14ac:dyDescent="0.25">
      <c r="A76" s="6"/>
      <c r="B76" s="6"/>
      <c r="C76" s="6"/>
      <c r="D76" s="6"/>
      <c r="E76" s="6"/>
      <c r="F76" s="6"/>
      <c r="G76" s="6"/>
      <c r="H76" s="6"/>
      <c r="I76" s="6"/>
      <c r="J76" s="6"/>
      <c r="K76" s="7"/>
      <c r="L76" s="7"/>
      <c r="M76" s="8"/>
      <c r="N76" s="8"/>
      <c r="O76" s="35"/>
      <c r="P76" s="9"/>
      <c r="Q76" s="9"/>
      <c r="R76" s="9"/>
      <c r="S76" s="9"/>
      <c r="T76" s="9"/>
      <c r="U76" s="9"/>
      <c r="V76" s="9"/>
      <c r="W76" s="9"/>
      <c r="X76" s="9"/>
      <c r="Y76" s="9"/>
      <c r="Z76" s="9"/>
      <c r="AA76" s="9"/>
      <c r="AB76" s="9"/>
    </row>
    <row r="77" spans="1:28" x14ac:dyDescent="0.25">
      <c r="A77" s="6"/>
      <c r="B77" s="6"/>
      <c r="C77" s="6"/>
      <c r="D77" s="6"/>
      <c r="E77" s="6"/>
      <c r="F77" s="6"/>
      <c r="G77" s="6"/>
      <c r="H77" s="6"/>
      <c r="I77" s="6"/>
      <c r="J77" s="6"/>
      <c r="K77" s="7"/>
      <c r="L77" s="7"/>
      <c r="M77" s="8"/>
      <c r="N77" s="8"/>
      <c r="O77" s="35"/>
      <c r="P77" s="9"/>
      <c r="Q77" s="9"/>
      <c r="R77" s="9"/>
      <c r="S77" s="9"/>
      <c r="T77" s="9"/>
      <c r="U77" s="9"/>
      <c r="V77" s="9"/>
      <c r="W77" s="9"/>
      <c r="X77" s="9"/>
      <c r="Y77" s="9"/>
      <c r="Z77" s="9"/>
      <c r="AA77" s="9"/>
      <c r="AB77" s="9"/>
    </row>
    <row r="78" spans="1:28" x14ac:dyDescent="0.25">
      <c r="A78" s="6"/>
      <c r="B78" s="6"/>
      <c r="C78" s="6"/>
      <c r="D78" s="6"/>
      <c r="E78" s="6"/>
      <c r="F78" s="6"/>
      <c r="G78" s="6"/>
      <c r="H78" s="6"/>
      <c r="I78" s="6"/>
      <c r="J78" s="6"/>
      <c r="K78" s="7"/>
      <c r="L78" s="7"/>
      <c r="M78" s="8"/>
      <c r="N78" s="8"/>
      <c r="O78" s="35"/>
      <c r="P78" s="9"/>
      <c r="Q78" s="9"/>
      <c r="R78" s="9"/>
      <c r="S78" s="9"/>
      <c r="T78" s="9"/>
      <c r="U78" s="9"/>
      <c r="V78" s="9"/>
      <c r="W78" s="9"/>
      <c r="X78" s="9"/>
      <c r="Y78" s="9"/>
      <c r="Z78" s="9"/>
      <c r="AA78" s="9"/>
      <c r="AB78" s="9"/>
    </row>
    <row r="79" spans="1:28" x14ac:dyDescent="0.25">
      <c r="A79" s="6"/>
      <c r="B79" s="6"/>
      <c r="C79" s="6"/>
      <c r="D79" s="6"/>
      <c r="E79" s="6"/>
      <c r="F79" s="6"/>
      <c r="G79" s="6"/>
      <c r="H79" s="6"/>
      <c r="I79" s="6"/>
      <c r="J79" s="6"/>
      <c r="K79" s="7"/>
      <c r="L79" s="7"/>
      <c r="M79" s="8"/>
      <c r="N79" s="8"/>
      <c r="O79" s="35"/>
      <c r="P79" s="9"/>
      <c r="Q79" s="9"/>
      <c r="R79" s="9"/>
      <c r="S79" s="9"/>
      <c r="T79" s="9"/>
      <c r="U79" s="9"/>
      <c r="V79" s="9"/>
      <c r="W79" s="9"/>
      <c r="X79" s="9"/>
      <c r="Y79" s="9"/>
      <c r="Z79" s="9"/>
      <c r="AA79" s="9"/>
      <c r="AB79" s="9"/>
    </row>
    <row r="80" spans="1:28" x14ac:dyDescent="0.25">
      <c r="A80" s="6"/>
      <c r="B80" s="6"/>
      <c r="C80" s="6"/>
      <c r="D80" s="6"/>
      <c r="E80" s="6"/>
      <c r="F80" s="6"/>
      <c r="G80" s="6"/>
      <c r="H80" s="6"/>
      <c r="I80" s="6"/>
      <c r="J80" s="6"/>
      <c r="K80" s="7"/>
      <c r="L80" s="7"/>
      <c r="M80" s="8"/>
      <c r="N80" s="8"/>
      <c r="O80" s="35"/>
      <c r="P80" s="9"/>
      <c r="Q80" s="9"/>
      <c r="R80" s="9"/>
      <c r="S80" s="9"/>
      <c r="T80" s="9"/>
      <c r="U80" s="9"/>
      <c r="V80" s="9"/>
      <c r="W80" s="9"/>
      <c r="X80" s="9"/>
      <c r="Y80" s="9"/>
      <c r="Z80" s="9"/>
      <c r="AA80" s="9"/>
      <c r="AB80" s="9"/>
    </row>
    <row r="81" spans="1:28" x14ac:dyDescent="0.25">
      <c r="A81" s="6"/>
      <c r="B81" s="6"/>
      <c r="C81" s="6"/>
      <c r="D81" s="6"/>
      <c r="E81" s="6"/>
      <c r="F81" s="6"/>
      <c r="G81" s="6"/>
      <c r="H81" s="6"/>
      <c r="I81" s="6"/>
      <c r="J81" s="6"/>
      <c r="K81" s="7"/>
      <c r="L81" s="7"/>
      <c r="M81" s="8"/>
      <c r="N81" s="8"/>
      <c r="O81" s="35"/>
      <c r="P81" s="9"/>
      <c r="Q81" s="9"/>
      <c r="R81" s="9"/>
      <c r="S81" s="9"/>
      <c r="T81" s="9"/>
      <c r="U81" s="9"/>
      <c r="V81" s="9"/>
      <c r="W81" s="9"/>
      <c r="X81" s="9"/>
      <c r="Y81" s="9"/>
      <c r="Z81" s="9"/>
      <c r="AA81" s="9"/>
      <c r="AB81" s="9"/>
    </row>
    <row r="82" spans="1:28" x14ac:dyDescent="0.25">
      <c r="A82" s="6"/>
      <c r="B82" s="6"/>
      <c r="C82" s="6"/>
      <c r="D82" s="6"/>
      <c r="E82" s="6"/>
      <c r="F82" s="6"/>
      <c r="G82" s="6"/>
      <c r="H82" s="6"/>
      <c r="I82" s="6"/>
      <c r="J82" s="6"/>
      <c r="K82" s="7"/>
      <c r="L82" s="7"/>
      <c r="M82" s="8"/>
      <c r="N82" s="8"/>
      <c r="O82" s="35"/>
      <c r="P82" s="9"/>
      <c r="Q82" s="9"/>
      <c r="R82" s="9"/>
      <c r="S82" s="9"/>
      <c r="T82" s="9"/>
      <c r="U82" s="9"/>
      <c r="V82" s="9"/>
      <c r="W82" s="9"/>
      <c r="X82" s="9"/>
      <c r="Y82" s="9"/>
      <c r="Z82" s="9"/>
      <c r="AA82" s="9"/>
      <c r="AB82" s="9"/>
    </row>
    <row r="83" spans="1:28" x14ac:dyDescent="0.25">
      <c r="A83" s="6"/>
      <c r="B83" s="6"/>
      <c r="C83" s="6"/>
      <c r="D83" s="6"/>
      <c r="E83" s="6"/>
      <c r="F83" s="6"/>
      <c r="G83" s="6"/>
      <c r="H83" s="6"/>
      <c r="I83" s="6"/>
      <c r="J83" s="6"/>
      <c r="K83" s="7"/>
      <c r="L83" s="7"/>
      <c r="M83" s="8"/>
      <c r="N83" s="8"/>
      <c r="O83" s="35"/>
      <c r="P83" s="9"/>
      <c r="Q83" s="9"/>
      <c r="R83" s="9"/>
      <c r="S83" s="9"/>
      <c r="T83" s="9"/>
      <c r="U83" s="9"/>
      <c r="V83" s="9"/>
      <c r="W83" s="9"/>
      <c r="X83" s="9"/>
      <c r="Y83" s="9"/>
      <c r="Z83" s="9"/>
      <c r="AA83" s="9"/>
      <c r="AB83" s="9"/>
    </row>
    <row r="84" spans="1:28" x14ac:dyDescent="0.25">
      <c r="A84" s="6"/>
      <c r="B84" s="6"/>
      <c r="C84" s="6"/>
      <c r="D84" s="6"/>
      <c r="E84" s="6"/>
      <c r="F84" s="6"/>
      <c r="G84" s="6"/>
      <c r="H84" s="6"/>
      <c r="I84" s="6"/>
      <c r="J84" s="6"/>
      <c r="K84" s="7"/>
      <c r="L84" s="7"/>
      <c r="M84" s="8"/>
      <c r="N84" s="8"/>
      <c r="O84" s="35"/>
      <c r="P84" s="9"/>
      <c r="Q84" s="9"/>
      <c r="R84" s="9"/>
      <c r="S84" s="9"/>
      <c r="T84" s="9"/>
      <c r="U84" s="9"/>
      <c r="V84" s="9"/>
      <c r="W84" s="9"/>
      <c r="X84" s="9"/>
      <c r="Y84" s="9"/>
      <c r="Z84" s="9"/>
      <c r="AA84" s="9"/>
      <c r="AB84" s="9"/>
    </row>
    <row r="85" spans="1:28" x14ac:dyDescent="0.25">
      <c r="A85" s="6"/>
      <c r="B85" s="6"/>
      <c r="C85" s="6"/>
      <c r="D85" s="6"/>
      <c r="E85" s="6"/>
      <c r="F85" s="6"/>
      <c r="G85" s="6"/>
      <c r="H85" s="6"/>
      <c r="I85" s="6"/>
      <c r="J85" s="6"/>
      <c r="K85" s="7"/>
      <c r="L85" s="7"/>
      <c r="M85" s="8"/>
      <c r="N85" s="8"/>
      <c r="O85" s="35"/>
      <c r="P85" s="9"/>
      <c r="Q85" s="9"/>
      <c r="R85" s="9"/>
      <c r="S85" s="9"/>
      <c r="T85" s="9"/>
      <c r="U85" s="9"/>
      <c r="V85" s="9"/>
      <c r="W85" s="9"/>
      <c r="X85" s="9"/>
      <c r="Y85" s="9"/>
      <c r="Z85" s="9"/>
      <c r="AA85" s="9"/>
      <c r="AB85" s="9"/>
    </row>
    <row r="86" spans="1:28" x14ac:dyDescent="0.25">
      <c r="A86" s="6"/>
      <c r="B86" s="6"/>
      <c r="C86" s="6"/>
      <c r="D86" s="6"/>
      <c r="E86" s="6"/>
      <c r="F86" s="6"/>
      <c r="G86" s="6"/>
      <c r="H86" s="6"/>
      <c r="I86" s="6"/>
      <c r="J86" s="6"/>
      <c r="K86" s="7"/>
      <c r="L86" s="7"/>
      <c r="M86" s="8"/>
      <c r="N86" s="8"/>
      <c r="O86" s="35"/>
      <c r="P86" s="9"/>
      <c r="Q86" s="9"/>
      <c r="R86" s="9"/>
      <c r="S86" s="9"/>
      <c r="T86" s="9"/>
      <c r="U86" s="9"/>
      <c r="V86" s="9"/>
      <c r="W86" s="9"/>
      <c r="X86" s="9"/>
      <c r="Y86" s="9"/>
      <c r="Z86" s="9"/>
      <c r="AA86" s="9"/>
      <c r="AB86" s="9"/>
    </row>
    <row r="87" spans="1:28" x14ac:dyDescent="0.25">
      <c r="A87" s="6"/>
      <c r="B87" s="6"/>
      <c r="C87" s="6"/>
      <c r="D87" s="6"/>
      <c r="E87" s="6"/>
      <c r="F87" s="6"/>
      <c r="G87" s="6"/>
      <c r="H87" s="6"/>
      <c r="I87" s="6"/>
      <c r="J87" s="6"/>
      <c r="K87" s="7"/>
      <c r="L87" s="7"/>
      <c r="M87" s="8"/>
      <c r="N87" s="8"/>
      <c r="O87" s="35"/>
      <c r="P87" s="9"/>
      <c r="Q87" s="9"/>
      <c r="R87" s="9"/>
      <c r="S87" s="9"/>
      <c r="T87" s="9"/>
      <c r="U87" s="9"/>
      <c r="V87" s="9"/>
      <c r="W87" s="9"/>
      <c r="X87" s="9"/>
      <c r="Y87" s="9"/>
      <c r="Z87" s="9"/>
      <c r="AA87" s="9"/>
      <c r="AB87" s="9"/>
    </row>
    <row r="88" spans="1:28" x14ac:dyDescent="0.25">
      <c r="A88" s="6"/>
      <c r="B88" s="6"/>
      <c r="C88" s="6"/>
      <c r="D88" s="6"/>
      <c r="E88" s="6"/>
      <c r="F88" s="6"/>
      <c r="G88" s="6"/>
      <c r="H88" s="6"/>
      <c r="I88" s="6"/>
      <c r="J88" s="6"/>
      <c r="K88" s="7"/>
      <c r="L88" s="7"/>
      <c r="M88" s="8"/>
      <c r="N88" s="8"/>
      <c r="O88" s="35"/>
      <c r="P88" s="9"/>
      <c r="Q88" s="9"/>
      <c r="R88" s="9"/>
      <c r="S88" s="9"/>
      <c r="T88" s="9"/>
      <c r="U88" s="9"/>
      <c r="V88" s="9"/>
      <c r="W88" s="9"/>
      <c r="X88" s="9"/>
      <c r="Y88" s="9"/>
      <c r="Z88" s="9"/>
      <c r="AA88" s="9"/>
      <c r="AB88" s="9"/>
    </row>
    <row r="89" spans="1:28" x14ac:dyDescent="0.25">
      <c r="A89" s="6"/>
      <c r="B89" s="6"/>
      <c r="C89" s="6"/>
      <c r="D89" s="6"/>
      <c r="E89" s="6"/>
      <c r="F89" s="6"/>
      <c r="G89" s="6"/>
      <c r="H89" s="6"/>
      <c r="I89" s="6"/>
      <c r="J89" s="6"/>
      <c r="K89" s="7"/>
      <c r="L89" s="7"/>
      <c r="M89" s="8"/>
      <c r="N89" s="8"/>
      <c r="O89" s="35"/>
      <c r="P89" s="9"/>
      <c r="Q89" s="9"/>
      <c r="R89" s="9"/>
      <c r="S89" s="9"/>
      <c r="T89" s="9"/>
      <c r="U89" s="9"/>
      <c r="V89" s="9"/>
      <c r="W89" s="9"/>
      <c r="X89" s="9"/>
      <c r="Y89" s="9"/>
      <c r="Z89" s="9"/>
      <c r="AA89" s="9"/>
      <c r="AB89" s="9"/>
    </row>
    <row r="90" spans="1:28" x14ac:dyDescent="0.25">
      <c r="A90" s="6"/>
      <c r="B90" s="6"/>
      <c r="C90" s="6"/>
      <c r="D90" s="6"/>
      <c r="E90" s="6"/>
      <c r="F90" s="6"/>
      <c r="G90" s="6"/>
      <c r="H90" s="6"/>
      <c r="I90" s="6"/>
      <c r="J90" s="6"/>
      <c r="K90" s="7"/>
      <c r="L90" s="7"/>
      <c r="M90" s="8"/>
      <c r="N90" s="8"/>
      <c r="O90" s="35"/>
      <c r="P90" s="9"/>
      <c r="Q90" s="9"/>
      <c r="R90" s="9"/>
      <c r="S90" s="9"/>
      <c r="T90" s="9"/>
      <c r="U90" s="9"/>
      <c r="V90" s="9"/>
      <c r="W90" s="9"/>
      <c r="X90" s="9"/>
      <c r="Y90" s="9"/>
      <c r="Z90" s="9"/>
      <c r="AA90" s="9"/>
      <c r="AB90" s="9"/>
    </row>
    <row r="91" spans="1:28" x14ac:dyDescent="0.25">
      <c r="A91" s="6"/>
      <c r="B91" s="6"/>
      <c r="C91" s="6"/>
      <c r="D91" s="6"/>
      <c r="E91" s="6"/>
      <c r="F91" s="6"/>
      <c r="G91" s="6"/>
      <c r="H91" s="6"/>
      <c r="I91" s="6"/>
      <c r="J91" s="6"/>
      <c r="K91" s="7"/>
      <c r="L91" s="7"/>
      <c r="M91" s="8"/>
      <c r="N91" s="8"/>
      <c r="O91" s="35"/>
      <c r="P91" s="9"/>
      <c r="Q91" s="9"/>
      <c r="R91" s="9"/>
      <c r="S91" s="9"/>
      <c r="T91" s="9"/>
      <c r="U91" s="9"/>
      <c r="V91" s="9"/>
      <c r="W91" s="9"/>
      <c r="X91" s="9"/>
      <c r="Y91" s="9"/>
      <c r="Z91" s="9"/>
      <c r="AA91" s="9"/>
      <c r="AB91" s="9"/>
    </row>
    <row r="92" spans="1:28" x14ac:dyDescent="0.25">
      <c r="A92" s="6"/>
      <c r="B92" s="6"/>
      <c r="C92" s="6"/>
      <c r="D92" s="6"/>
      <c r="E92" s="6"/>
      <c r="F92" s="6"/>
      <c r="G92" s="6"/>
      <c r="H92" s="6"/>
      <c r="I92" s="6"/>
      <c r="J92" s="6"/>
      <c r="K92" s="7"/>
      <c r="L92" s="7"/>
      <c r="M92" s="8"/>
      <c r="N92" s="8"/>
      <c r="O92" s="35"/>
      <c r="P92" s="9"/>
      <c r="Q92" s="9"/>
      <c r="R92" s="9"/>
      <c r="S92" s="9"/>
      <c r="T92" s="9"/>
      <c r="U92" s="9"/>
      <c r="V92" s="9"/>
      <c r="W92" s="9"/>
      <c r="X92" s="9"/>
      <c r="Y92" s="9"/>
      <c r="Z92" s="9"/>
      <c r="AA92" s="9"/>
      <c r="AB92" s="9"/>
    </row>
  </sheetData>
  <mergeCells count="8">
    <mergeCell ref="J5:O5"/>
    <mergeCell ref="O19:O21"/>
    <mergeCell ref="O24:O27"/>
    <mergeCell ref="J38:J41"/>
    <mergeCell ref="A17:A22"/>
    <mergeCell ref="A23:A27"/>
    <mergeCell ref="A28:A30"/>
    <mergeCell ref="A34:A37"/>
  </mergeCells>
  <pageMargins left="0.25" right="0.25" top="0.75" bottom="0.75" header="0.3" footer="0.3"/>
  <pageSetup scale="32"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Nicor Gas Portfolio</vt:lpstr>
      <vt:lpstr>'Nicor Gas Portfolio'!_Toc471469970</vt:lpstr>
      <vt:lpstr>'Nicor Gas Portfolio'!Print_Area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Sutter</dc:creator>
  <cp:lastModifiedBy>Celia Johnson</cp:lastModifiedBy>
  <cp:lastPrinted>2018-09-06T13:14:30Z</cp:lastPrinted>
  <dcterms:created xsi:type="dcterms:W3CDTF">2013-09-03T15:10:09Z</dcterms:created>
  <dcterms:modified xsi:type="dcterms:W3CDTF">2019-04-18T10:37:59Z</dcterms:modified>
</cp:coreProperties>
</file>