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8" yWindow="-108" windowWidth="19848" windowHeight="8220"/>
  </bookViews>
  <sheets>
    <sheet name="ComEd NTGR" sheetId="1" r:id="rId1"/>
  </sheets>
  <definedNames>
    <definedName name="_xlnm._FilterDatabase" localSheetId="0" hidden="1">'ComEd NTGR'!$A$2:$AB$112</definedName>
    <definedName name="_xlnm.Print_Area" localSheetId="0">'ComEd NTGR'!$A$1:$AE$125</definedName>
    <definedName name="_xlnm.Print_Titles" localSheetId="0">'ComEd NTGR'!$1:$2</definedName>
  </definedNames>
  <calcPr calcId="145621"/>
</workbook>
</file>

<file path=xl/calcChain.xml><?xml version="1.0" encoding="utf-8"?>
<calcChain xmlns="http://schemas.openxmlformats.org/spreadsheetml/2006/main">
  <c r="O14" i="1" l="1"/>
  <c r="O13" i="1"/>
  <c r="O12" i="1"/>
  <c r="O42" i="1"/>
  <c r="O41" i="1"/>
  <c r="O40" i="1"/>
  <c r="O39" i="1"/>
  <c r="H36" i="1"/>
  <c r="O36" i="1" s="1"/>
  <c r="R36" i="1" s="1"/>
  <c r="H35" i="1"/>
  <c r="O35" i="1" s="1"/>
  <c r="R35" i="1" s="1"/>
  <c r="H33" i="1"/>
  <c r="O33" i="1" s="1"/>
  <c r="R33" i="1" s="1"/>
  <c r="R20" i="1"/>
  <c r="P19" i="1"/>
  <c r="O19" i="1"/>
  <c r="P18" i="1"/>
  <c r="O18" i="1"/>
  <c r="P17" i="1"/>
  <c r="O17" i="1"/>
  <c r="P16" i="1"/>
  <c r="O16" i="1"/>
  <c r="R11" i="1"/>
  <c r="P7" i="1"/>
  <c r="P6" i="1"/>
  <c r="P8" i="1"/>
  <c r="O8" i="1"/>
  <c r="O5" i="1"/>
  <c r="R5" i="1" s="1"/>
  <c r="O4" i="1"/>
  <c r="R4" i="1" s="1"/>
  <c r="H7" i="1"/>
  <c r="O7" i="1" s="1"/>
  <c r="H6" i="1"/>
  <c r="O6" i="1" s="1"/>
  <c r="R17" i="1" l="1"/>
  <c r="R19" i="1"/>
  <c r="R8" i="1"/>
  <c r="R18" i="1"/>
  <c r="R6" i="1"/>
  <c r="R7" i="1"/>
</calcChain>
</file>

<file path=xl/comments1.xml><?xml version="1.0" encoding="utf-8"?>
<comments xmlns="http://schemas.openxmlformats.org/spreadsheetml/2006/main">
  <authors>
    <author>Jeff Erickson</author>
  </authors>
  <commentList>
    <comment ref="W2" authorId="0">
      <text>
        <r>
          <rPr>
            <b/>
            <sz val="8"/>
            <color indexed="81"/>
            <rFont val="Tahoma"/>
            <family val="2"/>
          </rPr>
          <t xml:space="preserve">Final * </t>
        </r>
        <r>
          <rPr>
            <sz val="8"/>
            <color indexed="81"/>
            <rFont val="Tahoma"/>
            <family val="2"/>
          </rPr>
          <t xml:space="preserve">= Report approved to go to final, numbers will not change.
</t>
        </r>
      </text>
    </comment>
  </commentList>
</comments>
</file>

<file path=xl/sharedStrings.xml><?xml version="1.0" encoding="utf-8"?>
<sst xmlns="http://schemas.openxmlformats.org/spreadsheetml/2006/main" count="788" uniqueCount="268">
  <si>
    <t>Sector</t>
  </si>
  <si>
    <t>PY1</t>
  </si>
  <si>
    <t>PY2</t>
  </si>
  <si>
    <t>PY3</t>
  </si>
  <si>
    <t>PY4</t>
  </si>
  <si>
    <t>C&amp;I</t>
  </si>
  <si>
    <t>NA</t>
  </si>
  <si>
    <t>Residential</t>
  </si>
  <si>
    <t>Fridge Freezer Recycling Rebate - Room AC units</t>
  </si>
  <si>
    <t>Multi-Family All Electric</t>
  </si>
  <si>
    <t>Multi-Family with Gas</t>
  </si>
  <si>
    <t>Single Family All Electric</t>
  </si>
  <si>
    <t>Single Family with Gas - Lighting</t>
  </si>
  <si>
    <t>R</t>
  </si>
  <si>
    <t>PY5 SAG Consensus</t>
  </si>
  <si>
    <t>PY6 SAG Consensus</t>
  </si>
  <si>
    <t>PY5 Research</t>
  </si>
  <si>
    <t xml:space="preserve">Free ridership </t>
  </si>
  <si>
    <t>Spillover</t>
  </si>
  <si>
    <t>NTG</t>
  </si>
  <si>
    <t>Fridge Freezer Recycling Rebate (Appliance Recycling)</t>
  </si>
  <si>
    <t xml:space="preserve">Data Centers </t>
  </si>
  <si>
    <t>Multi-Family - CFLs</t>
  </si>
  <si>
    <t>Multi-Family - Showerhead</t>
  </si>
  <si>
    <t>Multi-Family - Bath Aerator</t>
  </si>
  <si>
    <t>Multi-Family - Kitchen Aerator</t>
  </si>
  <si>
    <t>Multi-Family Comprehensive projects</t>
  </si>
  <si>
    <t xml:space="preserve">Residential </t>
  </si>
  <si>
    <t>Single Family with Gas - Attic Insulation</t>
  </si>
  <si>
    <t>Single Family with Gas - Wall Insulation</t>
  </si>
  <si>
    <t>Single Family with Gas - Floor Insulation (other)</t>
  </si>
  <si>
    <t>Single Family with Gas - Air Sealing</t>
  </si>
  <si>
    <t xml:space="preserve">Single Family with Gas - Duct Sealing </t>
  </si>
  <si>
    <t>Residential Lighting Program -Standard CFL</t>
  </si>
  <si>
    <t>Residential Lighting Program - Specialty CFL</t>
  </si>
  <si>
    <t>Residential Lighting Program - CFL Fixtures</t>
  </si>
  <si>
    <t>Residential Lighting Program - LED Fixtures</t>
  </si>
  <si>
    <t>Residential Lighting Program - LED Bulbs</t>
  </si>
  <si>
    <t>Residential Lighting Program - Coupon</t>
  </si>
  <si>
    <t>BILD - LEDs</t>
  </si>
  <si>
    <t>Business Standard</t>
  </si>
  <si>
    <t>Business Custom</t>
  </si>
  <si>
    <t>Industrial Systems (FKA Compressed Air)</t>
  </si>
  <si>
    <t>Business Retrocommissioning</t>
  </si>
  <si>
    <t xml:space="preserve">Small Business </t>
  </si>
  <si>
    <t>BILD - CFLs</t>
  </si>
  <si>
    <t>BILD - Mid Stream Incentives</t>
  </si>
  <si>
    <t>Business Standard - Lighting</t>
  </si>
  <si>
    <t>Business Standard - Non-Lighting</t>
  </si>
  <si>
    <t>Business New Construction - Program</t>
  </si>
  <si>
    <t xml:space="preserve">C&amp;I </t>
  </si>
  <si>
    <t>Business New Construction - Comprehensive Projects</t>
  </si>
  <si>
    <t>Business New Construction - Systems Projects</t>
  </si>
  <si>
    <t>PY7 EM&amp;V NTGR Recommended Value</t>
  </si>
  <si>
    <t>As above</t>
  </si>
  <si>
    <t>0 + 0.12 + 0.20</t>
  </si>
  <si>
    <t>Participant Spillover</t>
  </si>
  <si>
    <t>Free Ridership</t>
  </si>
  <si>
    <t>Nonparticipant Spillover</t>
  </si>
  <si>
    <t>EPY7 EM&amp;V Recommendations</t>
  </si>
  <si>
    <t>No research</t>
  </si>
  <si>
    <t>Not offered until PY6</t>
  </si>
  <si>
    <t>varies</t>
  </si>
  <si>
    <t>Fridge Freezer Recycling Rebate -  Refrigerator - Non-Retailers</t>
  </si>
  <si>
    <t>Fridge Freezer Recycling Rebate - Freezer - Non-Retailers</t>
  </si>
  <si>
    <t>Fridge Freezer Recycling Rebate - Room AC - Non-Retailers</t>
  </si>
  <si>
    <t>Use DI #</t>
  </si>
  <si>
    <t>Use Weatherization #</t>
  </si>
  <si>
    <t>In the NTG</t>
  </si>
  <si>
    <t>Multi-Family - Other Measures, Direct Installed in Units</t>
  </si>
  <si>
    <t>Multi-Family - Other Measures, Direct Installed in Common Areas</t>
  </si>
  <si>
    <t>0.59+0.05=0.64</t>
  </si>
  <si>
    <t>0.54+0.05=0.59</t>
  </si>
  <si>
    <t>Single Family with Gas - Showerhead</t>
  </si>
  <si>
    <t>Single Family with Gas- Kitchen Aerator</t>
  </si>
  <si>
    <t>Single Family with Gas - Bath Aerator</t>
  </si>
  <si>
    <t>Single Family with Gas - Water Heater Temp Setback</t>
  </si>
  <si>
    <t>Single Family with Gas - Pipe Insulation</t>
  </si>
  <si>
    <t>Single Family with Gas - Programmable Thermostat</t>
  </si>
  <si>
    <t>Single Family with Gas - Programmable Thermostat Education</t>
  </si>
  <si>
    <t>Complete System Replacement with Gas - Participant</t>
  </si>
  <si>
    <t>Complete System Replacement with Gas - Trade Ally</t>
  </si>
  <si>
    <t>PY6 Report Status</t>
  </si>
  <si>
    <t>PY8 FR Source</t>
  </si>
  <si>
    <t>PY8 SO Source</t>
  </si>
  <si>
    <t>PY8 Notes</t>
  </si>
  <si>
    <t>PY6 Research</t>
  </si>
  <si>
    <t>Participant Self Report - Telephone Interview</t>
  </si>
  <si>
    <t>Draft</t>
  </si>
  <si>
    <t>0.74, kWh; 0.83, kW</t>
  </si>
  <si>
    <t>Negligible</t>
  </si>
  <si>
    <t>0.26, kWh; 0.17, kW</t>
  </si>
  <si>
    <t>Customer and supplier self-report</t>
  </si>
  <si>
    <t>In-store intercept survey</t>
  </si>
  <si>
    <t>Final</t>
  </si>
  <si>
    <t xml:space="preserve">No Research  </t>
  </si>
  <si>
    <t>Willdan Sustainable Schools</t>
  </si>
  <si>
    <t>Great Energy Stewards</t>
  </si>
  <si>
    <t>PY6 Participant and Retailer Surveys</t>
  </si>
  <si>
    <t>PY6 Participant Surveys</t>
  </si>
  <si>
    <t>Multi-Family Programmable Thermostat</t>
  </si>
  <si>
    <t>No Participation in PY6; no NTG research</t>
  </si>
  <si>
    <t>Internal draft does not discuss NTGR</t>
  </si>
  <si>
    <t>From ComEd Residential Lighting PY7 Net to Gross Results Memo, dated 12/18/2014</t>
  </si>
  <si>
    <t>Free ridership</t>
  </si>
  <si>
    <t>Separate values for kWh and kW</t>
  </si>
  <si>
    <t>0.60 kWh, 0.57 kW</t>
  </si>
  <si>
    <t>0.40 kWh, 0.43 kW</t>
  </si>
  <si>
    <t xml:space="preserve">Participant Self Report </t>
  </si>
  <si>
    <t>Self-report interviews with participants and service providers</t>
  </si>
  <si>
    <t>Self report participant survey</t>
  </si>
  <si>
    <t>Participant Self-Report - through survey at time of distribution</t>
  </si>
  <si>
    <t>Based upon research from PY5, this number was used in PY6. No new research conducted.</t>
  </si>
  <si>
    <t>Behavioral</t>
  </si>
  <si>
    <t>CUB C3</t>
  </si>
  <si>
    <t>2010 Gas Efficiency Annual Report by the Massachusetts Joint Utility and Efficiency Vermont Year 2010 Savings Claim</t>
  </si>
  <si>
    <t>Includes comprehensive/C&amp;I prescriptive lighting measures, HVACs and custom type measures</t>
  </si>
  <si>
    <t xml:space="preserve">Based upon MF CFL NTG </t>
  </si>
  <si>
    <t>N A</t>
  </si>
  <si>
    <t>In-store intercept survey; documented in Memo</t>
  </si>
  <si>
    <t>BILD - Other</t>
  </si>
  <si>
    <t>Single Family  HES/HEJ w/Gas - Hot Water Measures</t>
  </si>
  <si>
    <t>Single Family  HES/HEJ w/Gas - Direct Install Measures</t>
  </si>
  <si>
    <t xml:space="preserve">Single Family  HES/HEJ w/Gas - Weatherization Measures </t>
  </si>
  <si>
    <t>Behavioral - No NTG</t>
  </si>
  <si>
    <t>C&amp;I SO Study incl. participant, non-part. &amp; near participant</t>
  </si>
  <si>
    <t>2010 Gas Efficiency Annual Report by the Mass. Joint Utility and Efficiency Vermont Year 2010 Savings Claim</t>
  </si>
  <si>
    <t>2010 MA VT Evaluation Research</t>
  </si>
  <si>
    <t>Participant, Non-Part &amp; Near-Participants self-report</t>
  </si>
  <si>
    <t>PY6 Participant Self-Report Surveys</t>
  </si>
  <si>
    <t>0.56*</t>
  </si>
  <si>
    <t xml:space="preserve">ComEd Net-to-Gross Ratios (NTGR) </t>
  </si>
  <si>
    <t>CHP</t>
  </si>
  <si>
    <t>CHP Pilot in PY8</t>
  </si>
  <si>
    <t>EPY8 EM&amp;V Recommended Values</t>
  </si>
  <si>
    <t>CLEAResult Schools DI</t>
  </si>
  <si>
    <t>Matrix Demand-Based Fan Control</t>
  </si>
  <si>
    <t>Weidt Group New Construction</t>
  </si>
  <si>
    <t>Multi-Family Elevate CFL Non-Common Areas</t>
  </si>
  <si>
    <t>Multi-Family Elevate DI CFL Common Areas</t>
  </si>
  <si>
    <t>Multi-Family Elevate Power Strip DI</t>
  </si>
  <si>
    <t>PY8 EM&amp;V NTGR Recommended Value</t>
  </si>
  <si>
    <t>Multi-Family Elevate Water Measures</t>
  </si>
  <si>
    <t>Multi-Family Elevate Programmable Thermostat</t>
  </si>
  <si>
    <t>SAG Call Notes (for use during SAG Meeting)</t>
  </si>
  <si>
    <t>0.29 *</t>
  </si>
  <si>
    <t>0.30 *</t>
  </si>
  <si>
    <t>Value upon removing Vendor #1</t>
  </si>
  <si>
    <t>Fridge Freezer Recycling Rebate - Refrig. Retailer w/o Vendor #1</t>
  </si>
  <si>
    <t>Fridge Freezer Recycling Rebate - Freezer Retailers w/o Vendor #1</t>
  </si>
  <si>
    <t>Multi-Family Elevate Insulation</t>
  </si>
  <si>
    <t xml:space="preserve">Custom Program Participant Self Report </t>
  </si>
  <si>
    <t>Small Commercial HVAC Tune-Up</t>
  </si>
  <si>
    <t>No New Research, PY7 recommended value used</t>
  </si>
  <si>
    <t>Home Energy Report (Opower)</t>
  </si>
  <si>
    <t>CHP NTG based upon Custom Program recommendation for PY8</t>
  </si>
  <si>
    <t>BILD - Linear Fluorescents</t>
  </si>
  <si>
    <t>None</t>
  </si>
  <si>
    <t>Fridge Freezer Recycling Rebate - Refrigerators wtd. avg.</t>
  </si>
  <si>
    <t>Fridge Freezer Recycling Rebate - Freezers wtd.avg.</t>
  </si>
  <si>
    <t>0.61 kWh 0.64 kW</t>
  </si>
  <si>
    <t>Mutli-Family Elevate Power Strip Public Event</t>
  </si>
  <si>
    <t>Multi-Family Elevate CFL Public Event</t>
  </si>
  <si>
    <t>This is the electric NTG number, research was not conducted for the gas companies in PY6</t>
  </si>
  <si>
    <t>Evaluation secondary research</t>
  </si>
  <si>
    <t xml:space="preserve">NTG does not include spill-over.  The value is not final.  </t>
  </si>
  <si>
    <t>No comments.</t>
  </si>
  <si>
    <t xml:space="preserve">Spill-over research could also apply to custom, data centers, industrial, possibly RCx.  </t>
  </si>
  <si>
    <t xml:space="preserve">Similar enough to custom; applied the same number.  However, CHP is not part of custom.  </t>
  </si>
  <si>
    <t xml:space="preserve">No comments.  Small handful of providers who could perform RCx.  Thus, customer who said would do anyway somewhat questionable.  Thus, trade ally opinion more reliable.  </t>
  </si>
  <si>
    <t>.75 would be recommended default value for new measures.   Follow-Up (Staff) What are the new technologies that will be added to this program?</t>
  </si>
  <si>
    <t>Not doing portfolio-wide spill-over analysis.  Program theory that spill-over is happening is not very solid.  Order says should be considered.  To date, not done.</t>
  </si>
  <si>
    <t xml:space="preserve">More sense for this program given the method used to determine NTG value, which can create "swing" that is not meaningful.  </t>
  </si>
  <si>
    <t xml:space="preserve">No comments. </t>
  </si>
  <si>
    <t xml:space="preserve">No comments.  </t>
  </si>
  <si>
    <t>No spill-over (participant spill-over highly unlikely - won't have another fridge to get rid of); Non-participant also low.  Ameren IL: Are we ignoring downward pressure from reduced use of remaining fridge?   Navigant agrees this could be an area to study for spill-over.</t>
  </si>
  <si>
    <t>Values in spreadsheet bringing forward recommendations from past; no new information.  Only exception is Programmable Thermostats (secondary research).</t>
  </si>
  <si>
    <t xml:space="preserve">Analysis is Regression-based analysis; no gross generated.  </t>
  </si>
  <si>
    <t>Secondary research; not complete.</t>
  </si>
  <si>
    <t xml:space="preserve">Research was .92; conservatively recommended .9.; </t>
  </si>
  <si>
    <t>Based on Multi-Family research</t>
  </si>
  <si>
    <t>PY4 Research</t>
  </si>
  <si>
    <t>based upon Wildan Sustainable Schools PY6</t>
  </si>
  <si>
    <t>Large C&amp;I Pilot</t>
  </si>
  <si>
    <t>Large C&amp;I Pilot in PY8</t>
  </si>
  <si>
    <t>IPA</t>
  </si>
  <si>
    <t>C&amp;I - IPA</t>
  </si>
  <si>
    <t>Residential Lighting Program - IPA in PY8</t>
  </si>
  <si>
    <t>Res Lighting is IPA in PY8</t>
  </si>
  <si>
    <t>Residential New Construction - IPA in PY8</t>
  </si>
  <si>
    <t>One Change - ended in PY6</t>
  </si>
  <si>
    <t>Survey for PY7 participants is in the field as of 1.20.15, may update NTG value based upon results</t>
  </si>
  <si>
    <t>Program ended in PY6</t>
  </si>
  <si>
    <t>Desktop Power Management (RSG) - ended PY6</t>
  </si>
  <si>
    <t>RLD Small C&amp;I Thermostats - ended in PY6</t>
  </si>
  <si>
    <t>Direct to Consumer Kits</t>
  </si>
  <si>
    <t>Gas-led program.  ComEd pays rebate for updated A/C.  NTG calc based upon PY4 and PY5 combined research, see P. 21 of PY5 CSR Report</t>
  </si>
  <si>
    <t>Matrix K through 12 Private Schools DI</t>
  </si>
  <si>
    <t>Sodexo DCV - Demand Control Ventilation</t>
  </si>
  <si>
    <t xml:space="preserve">LED Street Lighting </t>
  </si>
  <si>
    <t>TBD in Cr. SO Analy.</t>
  </si>
  <si>
    <t>C&amp;I-Pilot</t>
  </si>
  <si>
    <t>C&amp;I-PIlot</t>
  </si>
  <si>
    <t>Spillover is from Participant survey, TA survey, Drop-out survey</t>
  </si>
  <si>
    <t>NTG for kW and kWh were researched, with a value of 0.67 found for both metrics</t>
  </si>
  <si>
    <t>3d Party-ENDED</t>
  </si>
  <si>
    <t>Recommended values are PY6 Researched values (not three year averages)</t>
  </si>
  <si>
    <t>Customer self report in PY6</t>
  </si>
  <si>
    <t>3d Party/IPA</t>
  </si>
  <si>
    <t>Beginning in PY8</t>
  </si>
  <si>
    <t>Began in PY7</t>
  </si>
  <si>
    <t>Began in PY6</t>
  </si>
  <si>
    <t>Based upon PY6 real-time research completed in Feb. 2015</t>
  </si>
  <si>
    <t>Energy Star Appliance Rebates - Clothes Washer</t>
  </si>
  <si>
    <t>Based upon Navigant PY5 Clothes Washer Evaluation Report</t>
  </si>
  <si>
    <t>Navigant reserached value for Res Portfolio</t>
  </si>
  <si>
    <t>Ameren IL Res EE Products PY5</t>
  </si>
  <si>
    <t>Ameren IL Res EE Products PY5 from refrigerators</t>
  </si>
  <si>
    <t>National Grid - RI Tech Resource Manual 2014, page B-7</t>
  </si>
  <si>
    <t>Elementary Energy Education - CFL</t>
  </si>
  <si>
    <t>Elementary Energy Education - Showerheads</t>
  </si>
  <si>
    <t>Elementary Energy Education - Aerators</t>
  </si>
  <si>
    <t>MA 2012 Home Energy Services Evaluation</t>
  </si>
  <si>
    <t>DEER 2001 - Commercial Kitchen Demand Ventilation Controls</t>
  </si>
  <si>
    <t>Secondary research including MA Res NC (NTG=1.18), National Grid RI (NTG=1.0), CPS Energy Savers (NTG=1.0), CPUC (NTG=-0.80) and market effects IEPEC paper.</t>
  </si>
  <si>
    <t>Changed for 2/10 meeting</t>
  </si>
  <si>
    <t>PY7 TA Surveys</t>
  </si>
  <si>
    <t>Average of PY7 Participant Survey 0.16 &amp; PY4 TA Interviews 0.05</t>
  </si>
  <si>
    <t>Evaluation</t>
  </si>
  <si>
    <t>Participants have no ability to implement without ComEd's assistance</t>
  </si>
  <si>
    <t>Final *</t>
  </si>
  <si>
    <t>Energy Star Appliance Rebates - Refrigerator</t>
  </si>
  <si>
    <t>Energy Star Appliance Rebates - Air Purifier</t>
  </si>
  <si>
    <t>Energy Star Appliance Rebates - Learning Thermostat</t>
  </si>
  <si>
    <t>Energy Star Appliance Rebates - Freezers</t>
  </si>
  <si>
    <t>Energy Star Appliance Rebates - Heat Pump Water Heater</t>
  </si>
  <si>
    <t>Any</t>
  </si>
  <si>
    <t>Any pilot progams arising after March 1, 2015</t>
  </si>
  <si>
    <t>Evaluation-supplied NTG value based on secondary research, when that research produces relevant results. Otherwise a NTG of 0.80 will be deemed until primary research can be completed.</t>
  </si>
  <si>
    <r>
      <t>The first three lines are weighted averages of retailers/non-retailer NTG. Does not include program induced replacement %.                                                                                                                                                                                                                                                                            *</t>
    </r>
    <r>
      <rPr>
        <u/>
        <sz val="11"/>
        <rFont val="Calibri"/>
        <family val="2"/>
      </rPr>
      <t xml:space="preserve"> </t>
    </r>
    <r>
      <rPr>
        <b/>
        <u/>
        <sz val="11"/>
        <rFont val="Calibri"/>
        <family val="2"/>
      </rPr>
      <t>Note: For Refrigerator and Freezer Retailer NTG values of 0.29 and 0.30, Refrig. and Freezer Retailer, respectively.are based upon ComEd's removal of Vendor #1 which ComEd agreed to remove.</t>
    </r>
  </si>
  <si>
    <t xml:space="preserve">Based upon averaging NIPSCO, Nicor Rider 29, and Nicor Gas GPY1 </t>
  </si>
  <si>
    <t>Based upon averaging NIPSCO, Nicor Rider 29, and Nicor Gas GPY1</t>
  </si>
  <si>
    <t>No New Research, consistent with standard CFL NTG research value</t>
  </si>
  <si>
    <t>No New Research, PY6 SAG Consensus Value</t>
  </si>
  <si>
    <t>Multi-Family Elevate T12</t>
  </si>
  <si>
    <t>Multi-Family Elevate Wall Mounted Occupancy Sensor</t>
  </si>
  <si>
    <t>Energy Star Appliance Rebates - Clothes Dryer</t>
  </si>
  <si>
    <t>Pre-meeting</t>
  </si>
  <si>
    <t>Post meeting</t>
  </si>
  <si>
    <t>NTC Middle School Take Home Kits - CFL</t>
  </si>
  <si>
    <t>NTC Middle School Take Home Kits - Aerators</t>
  </si>
  <si>
    <t>NTC Middle School Take Home Kits - Showerheads</t>
  </si>
  <si>
    <t>Notice from ComEd 2/10 after SAG call that this needs to be included. EM&amp;V team will continue to research this value.</t>
  </si>
  <si>
    <t>Multi-Family Elevate Comprehensive Non-CFL</t>
  </si>
  <si>
    <t>Customer and supplier self-report - valued based upon "Other" for future use in PY6 Report</t>
  </si>
  <si>
    <t>NTC Middle School Take Home Kits - Power Strips</t>
  </si>
  <si>
    <t>NTC Middle School Kits - Flow Rate Test Bags</t>
  </si>
  <si>
    <t>Based upon MF Elevate research</t>
  </si>
  <si>
    <t>Based upon MF water meausres research</t>
  </si>
  <si>
    <t>Based upon Res NC research</t>
  </si>
  <si>
    <t>0.75, kWh; 0.84, kW</t>
  </si>
  <si>
    <t>NTC Middle School Kits - Hot Water Temp Guage Cards</t>
  </si>
  <si>
    <t>02.24.15</t>
  </si>
  <si>
    <t>Single Family with Gas -  HES/HEJ Programmable Thermostat</t>
  </si>
  <si>
    <t>Single Family HES/HEJ with Gas - CFL and LED</t>
  </si>
  <si>
    <t>Single Family with Gas - HES/HEJ Smart Power Strips</t>
  </si>
  <si>
    <t>Based on MF Elevate and PY6 Desktop Power Management</t>
  </si>
  <si>
    <t>No New Research, PY7 recommended value used, LED is  based on the 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</si>
</sst>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;[Red]0.00"/>
  </numFmts>
  <fonts count="18" x14ac:knownFonts="1">
    <font>
      <sz val="10"/>
      <name val="Arial"/>
    </font>
    <font>
      <sz val="11"/>
      <color theme="1"/>
      <name val="Calibri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</font>
    <font>
      <b/>
      <sz val="11"/>
      <color theme="9" tint="-0.249977111117893"/>
      <name val="Calibri"/>
      <family val="2"/>
    </font>
    <font>
      <u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top"/>
    </xf>
    <xf numFmtId="0" fontId="0" fillId="0" borderId="0" xfId="0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left" vertical="center"/>
    </xf>
    <xf numFmtId="2" fontId="12" fillId="0" borderId="1" xfId="0" applyNumberFormat="1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vertical="center"/>
    </xf>
    <xf numFmtId="0" fontId="12" fillId="0" borderId="1" xfId="0" applyFont="1" applyBorder="1">
      <alignment vertical="center"/>
    </xf>
    <xf numFmtId="2" fontId="12" fillId="0" borderId="1" xfId="0" quotePrefix="1" applyNumberFormat="1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4" borderId="2" xfId="0" applyFont="1" applyFill="1" applyBorder="1" applyAlignment="1">
      <alignment horizontal="center" vertical="top"/>
    </xf>
    <xf numFmtId="0" fontId="0" fillId="5" borderId="2" xfId="0" applyFill="1" applyBorder="1">
      <alignment vertical="center"/>
    </xf>
    <xf numFmtId="0" fontId="6" fillId="5" borderId="4" xfId="0" applyFont="1" applyFill="1" applyBorder="1" applyAlignment="1"/>
    <xf numFmtId="0" fontId="6" fillId="5" borderId="3" xfId="0" applyFont="1" applyFill="1" applyBorder="1" applyAlignment="1"/>
    <xf numFmtId="0" fontId="6" fillId="5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vertical="center"/>
    </xf>
    <xf numFmtId="0" fontId="0" fillId="6" borderId="2" xfId="0" applyFill="1" applyBorder="1">
      <alignment vertical="center"/>
    </xf>
    <xf numFmtId="0" fontId="7" fillId="6" borderId="2" xfId="0" applyFont="1" applyFill="1" applyBorder="1">
      <alignment vertical="center"/>
    </xf>
    <xf numFmtId="0" fontId="4" fillId="5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left" vertical="top" wrapText="1"/>
    </xf>
    <xf numFmtId="2" fontId="12" fillId="0" borderId="1" xfId="0" quotePrefix="1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vertical="center" wrapText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17" fillId="0" borderId="1" xfId="0" applyFont="1" applyBorder="1">
      <alignment vertical="center"/>
    </xf>
    <xf numFmtId="0" fontId="17" fillId="0" borderId="1" xfId="0" applyFont="1" applyFill="1" applyBorder="1">
      <alignment vertical="center"/>
    </xf>
    <xf numFmtId="0" fontId="12" fillId="8" borderId="1" xfId="0" applyFont="1" applyFill="1" applyBorder="1">
      <alignment vertical="center"/>
    </xf>
    <xf numFmtId="0" fontId="0" fillId="8" borderId="0" xfId="0" applyFill="1">
      <alignment vertical="center"/>
    </xf>
    <xf numFmtId="0" fontId="12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165" fontId="12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 wrapText="1"/>
    </xf>
    <xf numFmtId="2" fontId="12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/>
    </xf>
    <xf numFmtId="164" fontId="12" fillId="7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left" vertical="center"/>
    </xf>
    <xf numFmtId="2" fontId="1" fillId="7" borderId="1" xfId="0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vertical="center" wrapText="1"/>
    </xf>
    <xf numFmtId="0" fontId="12" fillId="7" borderId="1" xfId="0" applyFont="1" applyFill="1" applyBorder="1">
      <alignment vertical="center"/>
    </xf>
    <xf numFmtId="2" fontId="12" fillId="7" borderId="1" xfId="0" quotePrefix="1" applyNumberFormat="1" applyFont="1" applyFill="1" applyBorder="1" applyAlignment="1">
      <alignment horizontal="center" vertical="center" wrapText="1"/>
    </xf>
    <xf numFmtId="0" fontId="12" fillId="7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/>
    </xf>
    <xf numFmtId="0" fontId="7" fillId="7" borderId="9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left" vertical="center" wrapText="1"/>
    </xf>
    <xf numFmtId="2" fontId="12" fillId="7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112"/>
  <sheetViews>
    <sheetView tabSelected="1" zoomScale="80" zoomScaleNormal="80" workbookViewId="0">
      <pane xSplit="2" ySplit="2" topLeftCell="O3" activePane="bottomRight" state="frozen"/>
      <selection pane="topRight" activeCell="C1" sqref="C1"/>
      <selection pane="bottomLeft" activeCell="A4" sqref="A4"/>
      <selection pane="bottomRight" activeCell="B6" sqref="B6"/>
    </sheetView>
  </sheetViews>
  <sheetFormatPr defaultRowHeight="13.2" outlineLevelRow="1" outlineLevelCol="2" x14ac:dyDescent="0.25"/>
  <cols>
    <col min="1" max="1" width="17.6640625" customWidth="1"/>
    <col min="2" max="2" width="47.88671875" bestFit="1" customWidth="1"/>
    <col min="3" max="4" width="5" hidden="1" customWidth="1" outlineLevel="1"/>
    <col min="5" max="5" width="5.109375" hidden="1" customWidth="1" outlineLevel="1"/>
    <col min="6" max="6" width="8.44140625" hidden="1" customWidth="1" outlineLevel="1"/>
    <col min="7" max="7" width="10.6640625" hidden="1" customWidth="1" outlineLevel="1"/>
    <col min="8" max="13" width="10.6640625" hidden="1" customWidth="1" outlineLevel="2"/>
    <col min="14" max="14" width="10.6640625" hidden="1" customWidth="1" outlineLevel="1" collapsed="1"/>
    <col min="15" max="15" width="10.6640625" customWidth="1" collapsed="1"/>
    <col min="16" max="17" width="10.6640625" customWidth="1"/>
    <col min="18" max="18" width="15" customWidth="1"/>
    <col min="19" max="19" width="11.5546875" style="5" customWidth="1"/>
    <col min="20" max="20" width="12.109375" customWidth="1"/>
    <col min="21" max="21" width="15.109375" customWidth="1"/>
    <col min="22" max="22" width="15.33203125" customWidth="1"/>
    <col min="23" max="23" width="9" customWidth="1"/>
    <col min="24" max="24" width="19.6640625" style="3" customWidth="1"/>
    <col min="25" max="25" width="9.109375" customWidth="1"/>
    <col min="26" max="26" width="60.109375" customWidth="1"/>
    <col min="27" max="27" width="87.6640625" customWidth="1"/>
    <col min="28" max="28" width="14.109375" bestFit="1" customWidth="1"/>
  </cols>
  <sheetData>
    <row r="1" spans="1:28" ht="18.75" customHeight="1" x14ac:dyDescent="0.25">
      <c r="A1" s="30" t="s">
        <v>262</v>
      </c>
      <c r="B1" s="31" t="s">
        <v>131</v>
      </c>
      <c r="C1" s="32"/>
      <c r="D1" s="32"/>
      <c r="E1" s="32"/>
      <c r="F1" s="32"/>
      <c r="G1" s="33"/>
      <c r="H1" s="34"/>
      <c r="I1" s="34"/>
      <c r="J1" s="35" t="s">
        <v>16</v>
      </c>
      <c r="K1" s="36"/>
      <c r="L1" s="36"/>
      <c r="M1" s="36" t="s">
        <v>86</v>
      </c>
      <c r="N1" s="36"/>
      <c r="O1" s="81" t="s">
        <v>59</v>
      </c>
      <c r="P1" s="82"/>
      <c r="Q1" s="82"/>
      <c r="R1" s="83"/>
      <c r="S1" s="84" t="s">
        <v>134</v>
      </c>
      <c r="T1" s="85"/>
      <c r="U1" s="85"/>
      <c r="V1" s="86"/>
      <c r="W1" s="37"/>
      <c r="X1" s="38"/>
      <c r="Y1" s="39"/>
      <c r="Z1" s="39"/>
      <c r="AA1" s="40"/>
      <c r="AB1" s="40"/>
    </row>
    <row r="2" spans="1:28" ht="57.6" x14ac:dyDescent="0.25">
      <c r="A2" s="4" t="s">
        <v>0</v>
      </c>
      <c r="B2" s="4"/>
      <c r="C2" s="4" t="s">
        <v>1</v>
      </c>
      <c r="D2" s="4" t="s">
        <v>2</v>
      </c>
      <c r="E2" s="4" t="s">
        <v>3</v>
      </c>
      <c r="F2" s="4" t="s">
        <v>4</v>
      </c>
      <c r="G2" s="41" t="s">
        <v>14</v>
      </c>
      <c r="H2" s="41" t="s">
        <v>17</v>
      </c>
      <c r="I2" s="41" t="s">
        <v>18</v>
      </c>
      <c r="J2" s="41" t="s">
        <v>19</v>
      </c>
      <c r="K2" s="41" t="s">
        <v>104</v>
      </c>
      <c r="L2" s="41" t="s">
        <v>18</v>
      </c>
      <c r="M2" s="41" t="s">
        <v>19</v>
      </c>
      <c r="N2" s="41" t="s">
        <v>15</v>
      </c>
      <c r="O2" s="42" t="s">
        <v>57</v>
      </c>
      <c r="P2" s="42" t="s">
        <v>56</v>
      </c>
      <c r="Q2" s="42" t="s">
        <v>58</v>
      </c>
      <c r="R2" s="42" t="s">
        <v>53</v>
      </c>
      <c r="S2" s="43" t="s">
        <v>57</v>
      </c>
      <c r="T2" s="43" t="s">
        <v>56</v>
      </c>
      <c r="U2" s="43" t="s">
        <v>58</v>
      </c>
      <c r="V2" s="43" t="s">
        <v>141</v>
      </c>
      <c r="W2" s="43" t="s">
        <v>82</v>
      </c>
      <c r="X2" s="44" t="s">
        <v>83</v>
      </c>
      <c r="Y2" s="43" t="s">
        <v>84</v>
      </c>
      <c r="Z2" s="45" t="s">
        <v>85</v>
      </c>
      <c r="AA2" s="43" t="s">
        <v>144</v>
      </c>
      <c r="AB2" s="43" t="s">
        <v>225</v>
      </c>
    </row>
    <row r="3" spans="1:28" ht="14.4" x14ac:dyDescent="0.25">
      <c r="A3" s="2" t="s">
        <v>5</v>
      </c>
      <c r="B3" s="2" t="s">
        <v>40</v>
      </c>
      <c r="C3" s="8">
        <v>0.67</v>
      </c>
      <c r="D3" s="9">
        <v>0.74</v>
      </c>
      <c r="E3" s="8">
        <v>0.72</v>
      </c>
      <c r="F3" s="8">
        <v>0.7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7"/>
      <c r="T3" s="87"/>
      <c r="U3" s="87"/>
      <c r="V3" s="15"/>
      <c r="W3" s="15"/>
      <c r="X3" s="29"/>
      <c r="Y3" s="20"/>
      <c r="Z3" s="12"/>
      <c r="AA3" s="15"/>
      <c r="AB3" s="20"/>
    </row>
    <row r="4" spans="1:28" ht="25.5" customHeight="1" x14ac:dyDescent="0.25">
      <c r="A4" s="2" t="s">
        <v>5</v>
      </c>
      <c r="B4" s="2" t="s">
        <v>47</v>
      </c>
      <c r="C4" s="8"/>
      <c r="D4" s="9"/>
      <c r="E4" s="8">
        <v>0.74</v>
      </c>
      <c r="F4" s="8">
        <v>0.7</v>
      </c>
      <c r="G4" s="10">
        <v>0.74</v>
      </c>
      <c r="H4" s="10">
        <v>0.26</v>
      </c>
      <c r="I4" s="10">
        <v>0.05</v>
      </c>
      <c r="J4" s="10">
        <v>0.79</v>
      </c>
      <c r="K4" s="11">
        <v>0.27</v>
      </c>
      <c r="L4" s="11" t="s">
        <v>200</v>
      </c>
      <c r="M4" s="11">
        <v>0.73</v>
      </c>
      <c r="N4" s="10">
        <v>0.7</v>
      </c>
      <c r="O4" s="10">
        <f>H4</f>
        <v>0.26</v>
      </c>
      <c r="P4" s="10">
        <v>7.0000000000000007E-2</v>
      </c>
      <c r="Q4" s="10"/>
      <c r="R4" s="11">
        <f>1-O4+P4+Q4</f>
        <v>0.81</v>
      </c>
      <c r="S4" s="11">
        <v>0.27</v>
      </c>
      <c r="T4" s="76">
        <v>0.01</v>
      </c>
      <c r="U4" s="76"/>
      <c r="V4" s="11">
        <v>0.74</v>
      </c>
      <c r="W4" s="11" t="s">
        <v>88</v>
      </c>
      <c r="X4" s="12" t="s">
        <v>128</v>
      </c>
      <c r="Y4" s="12" t="s">
        <v>125</v>
      </c>
      <c r="Z4" s="13" t="s">
        <v>203</v>
      </c>
      <c r="AA4" s="14" t="s">
        <v>165</v>
      </c>
      <c r="AB4" s="20"/>
    </row>
    <row r="5" spans="1:28" ht="22.5" customHeight="1" x14ac:dyDescent="0.25">
      <c r="A5" s="2" t="s">
        <v>5</v>
      </c>
      <c r="B5" s="2" t="s">
        <v>48</v>
      </c>
      <c r="C5" s="8"/>
      <c r="D5" s="9"/>
      <c r="E5" s="8">
        <v>0.62</v>
      </c>
      <c r="F5" s="8">
        <v>0.63</v>
      </c>
      <c r="G5" s="10">
        <v>0.62</v>
      </c>
      <c r="H5" s="10">
        <v>0.31</v>
      </c>
      <c r="I5" s="10">
        <v>0.06</v>
      </c>
      <c r="J5" s="10">
        <v>0.75</v>
      </c>
      <c r="K5" s="11">
        <v>0.38</v>
      </c>
      <c r="L5" s="11" t="s">
        <v>200</v>
      </c>
      <c r="M5" s="11">
        <v>0.62</v>
      </c>
      <c r="N5" s="10">
        <v>0.63</v>
      </c>
      <c r="O5" s="10">
        <f>H5</f>
        <v>0.31</v>
      </c>
      <c r="P5" s="10">
        <v>0.08</v>
      </c>
      <c r="Q5" s="10"/>
      <c r="R5" s="11">
        <f>1-O5+P5+Q5</f>
        <v>0.76999999999999991</v>
      </c>
      <c r="S5" s="59">
        <v>0.38</v>
      </c>
      <c r="T5" s="70">
        <v>0.01</v>
      </c>
      <c r="U5" s="70"/>
      <c r="V5" s="59">
        <v>0.63</v>
      </c>
      <c r="W5" s="59" t="s">
        <v>88</v>
      </c>
      <c r="X5" s="60" t="s">
        <v>128</v>
      </c>
      <c r="Y5" s="12" t="s">
        <v>125</v>
      </c>
      <c r="Z5" s="13" t="s">
        <v>203</v>
      </c>
      <c r="AA5" s="14" t="s">
        <v>166</v>
      </c>
      <c r="AB5" s="20"/>
    </row>
    <row r="6" spans="1:28" ht="21.75" customHeight="1" x14ac:dyDescent="0.25">
      <c r="A6" s="2" t="s">
        <v>5</v>
      </c>
      <c r="B6" s="2" t="s">
        <v>41</v>
      </c>
      <c r="C6" s="8">
        <v>0.72</v>
      </c>
      <c r="D6" s="8">
        <v>0.76</v>
      </c>
      <c r="E6" s="8">
        <v>0.56000000000000005</v>
      </c>
      <c r="F6" s="9">
        <v>0.61</v>
      </c>
      <c r="G6" s="10">
        <v>0.56000000000000005</v>
      </c>
      <c r="H6" s="10">
        <f>1-J6</f>
        <v>0.36</v>
      </c>
      <c r="I6" s="10">
        <v>0</v>
      </c>
      <c r="J6" s="10">
        <v>0.64</v>
      </c>
      <c r="K6" s="10">
        <v>0.33</v>
      </c>
      <c r="L6" s="10" t="s">
        <v>90</v>
      </c>
      <c r="M6" s="10">
        <v>0.67</v>
      </c>
      <c r="N6" s="11" t="s">
        <v>160</v>
      </c>
      <c r="O6" s="10">
        <f t="shared" ref="O6:P8" si="0">H6</f>
        <v>0.36</v>
      </c>
      <c r="P6" s="10">
        <f t="shared" si="0"/>
        <v>0</v>
      </c>
      <c r="Q6" s="10">
        <v>0</v>
      </c>
      <c r="R6" s="10">
        <f t="shared" ref="R6:R7" si="1">1-O6+P6+Q6</f>
        <v>0.64</v>
      </c>
      <c r="S6" s="59">
        <v>0.33</v>
      </c>
      <c r="T6" s="88">
        <v>5.0000000000000001E-3</v>
      </c>
      <c r="U6" s="88"/>
      <c r="V6" s="24">
        <v>0.67500000000000004</v>
      </c>
      <c r="W6" s="61" t="s">
        <v>88</v>
      </c>
      <c r="X6" s="60" t="s">
        <v>128</v>
      </c>
      <c r="Y6" s="12" t="s">
        <v>108</v>
      </c>
      <c r="Z6" s="13" t="s">
        <v>204</v>
      </c>
      <c r="AA6" s="15" t="s">
        <v>167</v>
      </c>
      <c r="AB6" s="20"/>
    </row>
    <row r="7" spans="1:28" ht="25.5" customHeight="1" x14ac:dyDescent="0.25">
      <c r="A7" s="2" t="s">
        <v>5</v>
      </c>
      <c r="B7" s="2" t="s">
        <v>21</v>
      </c>
      <c r="C7" s="8" t="s">
        <v>6</v>
      </c>
      <c r="D7" s="8" t="s">
        <v>6</v>
      </c>
      <c r="E7" s="8" t="s">
        <v>6</v>
      </c>
      <c r="F7" s="9">
        <v>0.43</v>
      </c>
      <c r="G7" s="10">
        <v>0.56000000000000005</v>
      </c>
      <c r="H7" s="10">
        <f>1-J7</f>
        <v>0.52</v>
      </c>
      <c r="I7" s="10">
        <v>0</v>
      </c>
      <c r="J7" s="10">
        <v>0.48</v>
      </c>
      <c r="K7" s="10" t="s">
        <v>60</v>
      </c>
      <c r="L7" s="10" t="s">
        <v>60</v>
      </c>
      <c r="M7" s="11" t="s">
        <v>106</v>
      </c>
      <c r="N7" s="10"/>
      <c r="O7" s="10">
        <f t="shared" si="0"/>
        <v>0.52</v>
      </c>
      <c r="P7" s="10">
        <f t="shared" si="0"/>
        <v>0</v>
      </c>
      <c r="Q7" s="10">
        <v>0</v>
      </c>
      <c r="R7" s="10">
        <f t="shared" si="1"/>
        <v>0.48</v>
      </c>
      <c r="S7" s="59" t="s">
        <v>107</v>
      </c>
      <c r="T7" s="24">
        <v>0</v>
      </c>
      <c r="U7" s="24">
        <v>0</v>
      </c>
      <c r="V7" s="59" t="s">
        <v>106</v>
      </c>
      <c r="W7" s="24" t="s">
        <v>88</v>
      </c>
      <c r="X7" s="60" t="s">
        <v>108</v>
      </c>
      <c r="Y7" s="12" t="s">
        <v>108</v>
      </c>
      <c r="Z7" s="13"/>
      <c r="AA7" s="15" t="s">
        <v>166</v>
      </c>
      <c r="AB7" s="20"/>
    </row>
    <row r="8" spans="1:28" ht="27" customHeight="1" x14ac:dyDescent="0.25">
      <c r="A8" s="2" t="s">
        <v>5</v>
      </c>
      <c r="B8" s="2" t="s">
        <v>42</v>
      </c>
      <c r="C8" s="8" t="s">
        <v>6</v>
      </c>
      <c r="D8" s="8" t="s">
        <v>6</v>
      </c>
      <c r="E8" s="8" t="s">
        <v>6</v>
      </c>
      <c r="F8" s="8">
        <v>0.67</v>
      </c>
      <c r="G8" s="10">
        <v>0.67</v>
      </c>
      <c r="H8" s="10">
        <v>0.33</v>
      </c>
      <c r="I8" s="10">
        <v>0.01</v>
      </c>
      <c r="J8" s="10">
        <v>0.68</v>
      </c>
      <c r="K8" s="11" t="s">
        <v>91</v>
      </c>
      <c r="L8" s="10" t="s">
        <v>90</v>
      </c>
      <c r="M8" s="11" t="s">
        <v>89</v>
      </c>
      <c r="N8" s="10">
        <v>0.67</v>
      </c>
      <c r="O8" s="10">
        <f t="shared" si="0"/>
        <v>0.33</v>
      </c>
      <c r="P8" s="10">
        <f t="shared" si="0"/>
        <v>0.01</v>
      </c>
      <c r="Q8" s="10">
        <v>0</v>
      </c>
      <c r="R8" s="10">
        <f>1-O8+P8+Q8</f>
        <v>0.67999999999999994</v>
      </c>
      <c r="S8" s="59" t="s">
        <v>91</v>
      </c>
      <c r="T8" s="24">
        <v>0.01</v>
      </c>
      <c r="U8" s="24"/>
      <c r="V8" s="59" t="s">
        <v>260</v>
      </c>
      <c r="W8" s="24" t="s">
        <v>88</v>
      </c>
      <c r="X8" s="60" t="s">
        <v>87</v>
      </c>
      <c r="Y8" s="12"/>
      <c r="Z8" s="13" t="s">
        <v>105</v>
      </c>
      <c r="AA8" s="15" t="s">
        <v>166</v>
      </c>
      <c r="AB8" s="20"/>
    </row>
    <row r="9" spans="1:28" ht="19.5" customHeight="1" x14ac:dyDescent="0.25">
      <c r="A9" s="2" t="s">
        <v>202</v>
      </c>
      <c r="B9" s="2" t="s">
        <v>132</v>
      </c>
      <c r="C9" s="78" t="s">
        <v>133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59">
        <v>0.33</v>
      </c>
      <c r="T9" s="88">
        <v>5.0000000000000001E-3</v>
      </c>
      <c r="U9" s="88"/>
      <c r="V9" s="24">
        <v>0.68</v>
      </c>
      <c r="W9" s="24"/>
      <c r="X9" s="60" t="s">
        <v>151</v>
      </c>
      <c r="Y9" s="13"/>
      <c r="Z9" s="13" t="s">
        <v>155</v>
      </c>
      <c r="AA9" s="15" t="s">
        <v>168</v>
      </c>
      <c r="AB9" s="20"/>
    </row>
    <row r="10" spans="1:28" ht="14.4" x14ac:dyDescent="0.25">
      <c r="A10" s="2" t="s">
        <v>201</v>
      </c>
      <c r="B10" s="2" t="s">
        <v>183</v>
      </c>
      <c r="C10" s="78" t="s">
        <v>184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59">
        <v>0.33</v>
      </c>
      <c r="T10" s="88">
        <v>5.0000000000000001E-3</v>
      </c>
      <c r="U10" s="88"/>
      <c r="V10" s="24">
        <v>0.68</v>
      </c>
      <c r="W10" s="24"/>
      <c r="X10" s="60" t="s">
        <v>151</v>
      </c>
      <c r="Y10" s="13"/>
      <c r="Z10" s="13"/>
      <c r="AA10" s="15"/>
      <c r="AB10" s="20"/>
    </row>
    <row r="11" spans="1:28" ht="27.75" customHeight="1" x14ac:dyDescent="0.25">
      <c r="A11" s="2" t="s">
        <v>5</v>
      </c>
      <c r="B11" s="2" t="s">
        <v>43</v>
      </c>
      <c r="C11" s="8">
        <v>0.8</v>
      </c>
      <c r="D11" s="8">
        <v>0.92</v>
      </c>
      <c r="E11" s="8">
        <v>0.71</v>
      </c>
      <c r="F11" s="8">
        <v>1.038</v>
      </c>
      <c r="G11" s="10">
        <v>0.71</v>
      </c>
      <c r="H11" s="10" t="s">
        <v>60</v>
      </c>
      <c r="I11" s="10" t="s">
        <v>60</v>
      </c>
      <c r="J11" s="10" t="s">
        <v>60</v>
      </c>
      <c r="K11" s="10">
        <v>0.09</v>
      </c>
      <c r="L11" s="10">
        <v>0.04</v>
      </c>
      <c r="M11" s="20">
        <v>0.95</v>
      </c>
      <c r="N11" s="10">
        <v>1.04</v>
      </c>
      <c r="O11" s="10">
        <v>0.1</v>
      </c>
      <c r="P11" s="10">
        <v>0.13600000000000001</v>
      </c>
      <c r="Q11" s="10">
        <v>0</v>
      </c>
      <c r="R11" s="10">
        <f>1-O11+P11+Q11</f>
        <v>1.036</v>
      </c>
      <c r="S11" s="59">
        <v>0.09</v>
      </c>
      <c r="T11" s="24">
        <v>0.04</v>
      </c>
      <c r="U11" s="24"/>
      <c r="V11" s="62">
        <v>0.95</v>
      </c>
      <c r="W11" s="24" t="s">
        <v>88</v>
      </c>
      <c r="X11" s="63" t="s">
        <v>109</v>
      </c>
      <c r="Y11" s="13"/>
      <c r="Z11" s="13" t="s">
        <v>163</v>
      </c>
      <c r="AA11" s="7" t="s">
        <v>169</v>
      </c>
      <c r="AB11" s="20"/>
    </row>
    <row r="12" spans="1:28" ht="18" customHeight="1" x14ac:dyDescent="0.25">
      <c r="A12" s="2" t="s">
        <v>5</v>
      </c>
      <c r="B12" s="2" t="s">
        <v>49</v>
      </c>
      <c r="C12" s="8" t="s">
        <v>6</v>
      </c>
      <c r="D12" s="8">
        <v>0.59</v>
      </c>
      <c r="E12" s="8">
        <v>0.65</v>
      </c>
      <c r="F12" s="10">
        <v>0.56999999999999995</v>
      </c>
      <c r="G12" s="10">
        <v>0.65</v>
      </c>
      <c r="H12" s="10" t="s">
        <v>60</v>
      </c>
      <c r="I12" s="10" t="s">
        <v>60</v>
      </c>
      <c r="J12" s="10" t="s">
        <v>60</v>
      </c>
      <c r="K12" s="76">
        <v>0.2</v>
      </c>
      <c r="L12" s="76">
        <v>0</v>
      </c>
      <c r="M12" s="76">
        <v>0.8</v>
      </c>
      <c r="N12" s="10">
        <v>0.52</v>
      </c>
      <c r="O12" s="10">
        <f>1-0.54</f>
        <v>0.45999999999999996</v>
      </c>
      <c r="P12" s="76">
        <v>0.05</v>
      </c>
      <c r="Q12" s="76"/>
      <c r="R12" s="10" t="s">
        <v>72</v>
      </c>
      <c r="S12" s="92">
        <v>0.2</v>
      </c>
      <c r="T12" s="76">
        <v>0</v>
      </c>
      <c r="U12" s="76"/>
      <c r="V12" s="76">
        <v>0.8</v>
      </c>
      <c r="W12" s="76" t="s">
        <v>88</v>
      </c>
      <c r="X12" s="91" t="s">
        <v>212</v>
      </c>
      <c r="Y12" s="91"/>
      <c r="Z12" s="79"/>
      <c r="AA12" s="15" t="s">
        <v>166</v>
      </c>
      <c r="AB12" s="20"/>
    </row>
    <row r="13" spans="1:28" ht="18" customHeight="1" x14ac:dyDescent="0.25">
      <c r="A13" s="2" t="s">
        <v>5</v>
      </c>
      <c r="B13" s="2" t="s">
        <v>51</v>
      </c>
      <c r="C13" s="8" t="s">
        <v>6</v>
      </c>
      <c r="D13" s="8" t="s">
        <v>6</v>
      </c>
      <c r="E13" s="8" t="s">
        <v>6</v>
      </c>
      <c r="F13" s="10">
        <v>0.54</v>
      </c>
      <c r="G13" s="10" t="s">
        <v>6</v>
      </c>
      <c r="H13" s="10" t="s">
        <v>60</v>
      </c>
      <c r="I13" s="10" t="s">
        <v>60</v>
      </c>
      <c r="J13" s="10" t="s">
        <v>60</v>
      </c>
      <c r="K13" s="76"/>
      <c r="L13" s="76"/>
      <c r="M13" s="76"/>
      <c r="N13" s="10"/>
      <c r="O13" s="10">
        <f>1-0.54</f>
        <v>0.45999999999999996</v>
      </c>
      <c r="P13" s="76"/>
      <c r="Q13" s="76"/>
      <c r="R13" s="10" t="s">
        <v>72</v>
      </c>
      <c r="S13" s="92"/>
      <c r="T13" s="76"/>
      <c r="U13" s="76"/>
      <c r="V13" s="76"/>
      <c r="W13" s="76"/>
      <c r="X13" s="91"/>
      <c r="Y13" s="91"/>
      <c r="Z13" s="79"/>
      <c r="AA13" s="15"/>
      <c r="AB13" s="20"/>
    </row>
    <row r="14" spans="1:28" ht="18" customHeight="1" x14ac:dyDescent="0.25">
      <c r="A14" s="2" t="s">
        <v>50</v>
      </c>
      <c r="B14" s="2" t="s">
        <v>52</v>
      </c>
      <c r="C14" s="8" t="s">
        <v>6</v>
      </c>
      <c r="D14" s="8" t="s">
        <v>6</v>
      </c>
      <c r="E14" s="8" t="s">
        <v>6</v>
      </c>
      <c r="F14" s="10">
        <v>0.59</v>
      </c>
      <c r="G14" s="10" t="s">
        <v>6</v>
      </c>
      <c r="H14" s="10" t="s">
        <v>60</v>
      </c>
      <c r="I14" s="10" t="s">
        <v>60</v>
      </c>
      <c r="J14" s="10" t="s">
        <v>60</v>
      </c>
      <c r="K14" s="76"/>
      <c r="L14" s="76"/>
      <c r="M14" s="76"/>
      <c r="N14" s="10"/>
      <c r="O14" s="10">
        <f>1-0.59</f>
        <v>0.41000000000000003</v>
      </c>
      <c r="P14" s="76"/>
      <c r="Q14" s="76"/>
      <c r="R14" s="10" t="s">
        <v>71</v>
      </c>
      <c r="S14" s="92"/>
      <c r="T14" s="76"/>
      <c r="U14" s="76"/>
      <c r="V14" s="76"/>
      <c r="W14" s="76"/>
      <c r="X14" s="91"/>
      <c r="Y14" s="91"/>
      <c r="Z14" s="79"/>
      <c r="AA14" s="15"/>
      <c r="AB14" s="20"/>
    </row>
    <row r="15" spans="1:28" ht="14.4" x14ac:dyDescent="0.25">
      <c r="A15" s="2" t="s">
        <v>5</v>
      </c>
      <c r="B15" s="2" t="s">
        <v>46</v>
      </c>
      <c r="C15" s="8" t="s">
        <v>6</v>
      </c>
      <c r="D15" s="8" t="s">
        <v>6</v>
      </c>
      <c r="E15" s="8">
        <v>0.74</v>
      </c>
      <c r="F15" s="8">
        <v>0.63</v>
      </c>
      <c r="G15" s="10">
        <v>0.74</v>
      </c>
      <c r="H15" s="10">
        <v>0.42</v>
      </c>
      <c r="I15" s="10">
        <v>0.05</v>
      </c>
      <c r="J15" s="10">
        <v>0.63</v>
      </c>
      <c r="K15" s="10" t="s">
        <v>95</v>
      </c>
      <c r="L15" s="10" t="s">
        <v>95</v>
      </c>
      <c r="M15" s="10" t="s">
        <v>95</v>
      </c>
      <c r="N15" s="10">
        <v>0.63</v>
      </c>
      <c r="O15" s="10"/>
      <c r="P15" s="10"/>
      <c r="Q15" s="10"/>
      <c r="R15" s="10"/>
      <c r="S15" s="17"/>
      <c r="T15" s="10"/>
      <c r="U15" s="15"/>
      <c r="V15" s="10"/>
      <c r="W15" s="10"/>
      <c r="X15" s="13"/>
      <c r="Y15" s="13"/>
      <c r="Z15" s="79" t="s">
        <v>206</v>
      </c>
      <c r="AA15" s="15" t="s">
        <v>170</v>
      </c>
      <c r="AB15" s="20"/>
    </row>
    <row r="16" spans="1:28" ht="14.4" x14ac:dyDescent="0.25">
      <c r="A16" s="2" t="s">
        <v>5</v>
      </c>
      <c r="B16" s="2" t="s">
        <v>45</v>
      </c>
      <c r="C16" s="8"/>
      <c r="D16" s="8"/>
      <c r="E16" s="8"/>
      <c r="F16" s="8"/>
      <c r="G16" s="10"/>
      <c r="H16" s="10">
        <v>0.41</v>
      </c>
      <c r="I16" s="10">
        <v>7.0000000000000007E-2</v>
      </c>
      <c r="J16" s="10">
        <v>0.66</v>
      </c>
      <c r="K16" s="10">
        <v>0.39</v>
      </c>
      <c r="L16" s="10">
        <v>7.0000000000000007E-2</v>
      </c>
      <c r="M16" s="10">
        <v>0.68</v>
      </c>
      <c r="N16" s="10"/>
      <c r="O16" s="10">
        <f t="shared" ref="O16:P19" si="2">H16</f>
        <v>0.41</v>
      </c>
      <c r="P16" s="10">
        <f t="shared" si="2"/>
        <v>7.0000000000000007E-2</v>
      </c>
      <c r="Q16" s="10">
        <v>0</v>
      </c>
      <c r="R16" s="10">
        <v>0.64</v>
      </c>
      <c r="S16" s="16">
        <v>0.39</v>
      </c>
      <c r="T16" s="16">
        <v>7.0000000000000007E-2</v>
      </c>
      <c r="U16" s="17"/>
      <c r="V16" s="10">
        <v>0.68</v>
      </c>
      <c r="W16" s="10" t="s">
        <v>230</v>
      </c>
      <c r="X16" s="13" t="s">
        <v>92</v>
      </c>
      <c r="Y16" s="13"/>
      <c r="Z16" s="79"/>
      <c r="AA16" s="15"/>
      <c r="AB16" s="20"/>
    </row>
    <row r="17" spans="1:28" ht="14.4" x14ac:dyDescent="0.25">
      <c r="A17" s="2" t="s">
        <v>5</v>
      </c>
      <c r="B17" s="55" t="s">
        <v>39</v>
      </c>
      <c r="C17" s="24"/>
      <c r="D17" s="24"/>
      <c r="E17" s="24"/>
      <c r="F17" s="24"/>
      <c r="G17" s="24"/>
      <c r="H17" s="24">
        <v>0.38</v>
      </c>
      <c r="I17" s="24">
        <v>0.08</v>
      </c>
      <c r="J17" s="24">
        <v>0.7</v>
      </c>
      <c r="K17" s="24">
        <v>0.3</v>
      </c>
      <c r="L17" s="24">
        <v>7.0000000000000007E-2</v>
      </c>
      <c r="M17" s="24">
        <v>0.77</v>
      </c>
      <c r="N17" s="24"/>
      <c r="O17" s="24">
        <f t="shared" si="2"/>
        <v>0.38</v>
      </c>
      <c r="P17" s="24">
        <f t="shared" si="2"/>
        <v>0.08</v>
      </c>
      <c r="Q17" s="24">
        <v>0</v>
      </c>
      <c r="R17" s="24">
        <f>1-O17+P17+Q17</f>
        <v>0.7</v>
      </c>
      <c r="S17" s="56">
        <v>0.3</v>
      </c>
      <c r="T17" s="57">
        <v>7.0000000000000007E-2</v>
      </c>
      <c r="U17" s="58"/>
      <c r="V17" s="24">
        <v>0.77</v>
      </c>
      <c r="W17" s="24" t="s">
        <v>230</v>
      </c>
      <c r="X17" s="13" t="s">
        <v>92</v>
      </c>
      <c r="Y17" s="13"/>
      <c r="Z17" s="79"/>
      <c r="AA17" s="15"/>
      <c r="AB17" s="20"/>
    </row>
    <row r="18" spans="1:28" ht="14.4" x14ac:dyDescent="0.25">
      <c r="A18" s="2" t="s">
        <v>5</v>
      </c>
      <c r="B18" s="55" t="s">
        <v>156</v>
      </c>
      <c r="C18" s="24"/>
      <c r="D18" s="24"/>
      <c r="E18" s="24"/>
      <c r="F18" s="24"/>
      <c r="G18" s="24"/>
      <c r="H18" s="24">
        <v>0.47</v>
      </c>
      <c r="I18" s="24">
        <v>0.03</v>
      </c>
      <c r="J18" s="24">
        <v>0.56000000000000005</v>
      </c>
      <c r="K18" s="24">
        <v>0.45</v>
      </c>
      <c r="L18" s="24">
        <v>7.0000000000000007E-2</v>
      </c>
      <c r="M18" s="24">
        <v>0.61</v>
      </c>
      <c r="N18" s="24"/>
      <c r="O18" s="24">
        <f t="shared" si="2"/>
        <v>0.47</v>
      </c>
      <c r="P18" s="24">
        <f t="shared" si="2"/>
        <v>0.03</v>
      </c>
      <c r="Q18" s="24">
        <v>0</v>
      </c>
      <c r="R18" s="24">
        <f>1-O18+P18+Q18</f>
        <v>0.56000000000000005</v>
      </c>
      <c r="S18" s="57">
        <v>0.45</v>
      </c>
      <c r="T18" s="57">
        <v>7.0000000000000007E-2</v>
      </c>
      <c r="U18" s="58"/>
      <c r="V18" s="24">
        <v>0.61</v>
      </c>
      <c r="W18" s="24" t="s">
        <v>230</v>
      </c>
      <c r="X18" s="13" t="s">
        <v>92</v>
      </c>
      <c r="Y18" s="13"/>
      <c r="Z18" s="79"/>
      <c r="AA18" s="15"/>
      <c r="AB18" s="20"/>
    </row>
    <row r="19" spans="1:28" ht="14.4" x14ac:dyDescent="0.25">
      <c r="A19" s="2" t="s">
        <v>5</v>
      </c>
      <c r="B19" s="55" t="s">
        <v>120</v>
      </c>
      <c r="C19" s="24"/>
      <c r="D19" s="24"/>
      <c r="E19" s="24"/>
      <c r="F19" s="24"/>
      <c r="G19" s="24"/>
      <c r="H19" s="24">
        <v>0.4</v>
      </c>
      <c r="I19" s="24">
        <v>7.0000000000000007E-2</v>
      </c>
      <c r="J19" s="24">
        <v>0.67</v>
      </c>
      <c r="K19" s="24">
        <v>0.62</v>
      </c>
      <c r="L19" s="24">
        <v>7.0000000000000007E-2</v>
      </c>
      <c r="M19" s="24">
        <v>0.68</v>
      </c>
      <c r="N19" s="24"/>
      <c r="O19" s="24">
        <f t="shared" si="2"/>
        <v>0.4</v>
      </c>
      <c r="P19" s="24">
        <f t="shared" si="2"/>
        <v>7.0000000000000007E-2</v>
      </c>
      <c r="Q19" s="24">
        <v>0</v>
      </c>
      <c r="R19" s="24">
        <f>1-O19+P19+Q19</f>
        <v>0.66999999999999993</v>
      </c>
      <c r="S19" s="56">
        <v>0.4</v>
      </c>
      <c r="T19" s="57">
        <v>7.0000000000000007E-2</v>
      </c>
      <c r="U19" s="59"/>
      <c r="V19" s="24">
        <v>0.77</v>
      </c>
      <c r="W19" s="24" t="s">
        <v>230</v>
      </c>
      <c r="X19" s="13" t="s">
        <v>254</v>
      </c>
      <c r="Y19" s="13"/>
      <c r="Z19" s="79"/>
      <c r="AA19" s="15"/>
      <c r="AB19" s="20"/>
    </row>
    <row r="20" spans="1:28" ht="14.4" x14ac:dyDescent="0.25">
      <c r="A20" s="2" t="s">
        <v>186</v>
      </c>
      <c r="B20" s="55" t="s">
        <v>44</v>
      </c>
      <c r="C20" s="24" t="s">
        <v>6</v>
      </c>
      <c r="D20" s="24" t="s">
        <v>6</v>
      </c>
      <c r="E20" s="24" t="s">
        <v>6</v>
      </c>
      <c r="F20" s="24">
        <v>0.95</v>
      </c>
      <c r="G20" s="24">
        <v>0.9</v>
      </c>
      <c r="H20" s="24" t="s">
        <v>60</v>
      </c>
      <c r="I20" s="24" t="s">
        <v>60</v>
      </c>
      <c r="J20" s="24" t="s">
        <v>60</v>
      </c>
      <c r="K20" s="24" t="s">
        <v>60</v>
      </c>
      <c r="L20" s="24" t="s">
        <v>60</v>
      </c>
      <c r="M20" s="24" t="s">
        <v>60</v>
      </c>
      <c r="N20" s="24">
        <v>0.95</v>
      </c>
      <c r="O20" s="24">
        <v>0.05</v>
      </c>
      <c r="P20" s="24">
        <v>0</v>
      </c>
      <c r="Q20" s="24">
        <v>0</v>
      </c>
      <c r="R20" s="24">
        <f>1-O20+P20+Q20</f>
        <v>0.95</v>
      </c>
      <c r="S20" s="24">
        <v>0.105</v>
      </c>
      <c r="T20" s="57">
        <v>0.02</v>
      </c>
      <c r="U20" s="59">
        <v>0</v>
      </c>
      <c r="V20" s="24">
        <v>0.91</v>
      </c>
      <c r="W20" s="24" t="s">
        <v>94</v>
      </c>
      <c r="X20" s="13" t="s">
        <v>227</v>
      </c>
      <c r="Y20" s="13" t="s">
        <v>226</v>
      </c>
      <c r="Z20" s="13"/>
      <c r="AA20" s="51" t="s">
        <v>191</v>
      </c>
      <c r="AB20" s="20" t="s">
        <v>247</v>
      </c>
    </row>
    <row r="21" spans="1:28" s="1" customFormat="1" ht="23.25" customHeight="1" x14ac:dyDescent="0.25">
      <c r="A21" s="6" t="s">
        <v>7</v>
      </c>
      <c r="B21" s="54" t="s">
        <v>187</v>
      </c>
      <c r="C21" s="24">
        <v>0.68</v>
      </c>
      <c r="D21" s="24">
        <v>0.57999999999999996</v>
      </c>
      <c r="E21" s="24">
        <v>0.71</v>
      </c>
      <c r="F21" s="24">
        <v>0.54</v>
      </c>
      <c r="G21" s="24"/>
      <c r="H21" s="24">
        <v>0.48</v>
      </c>
      <c r="I21" s="24">
        <v>0.02</v>
      </c>
      <c r="J21" s="24">
        <v>0.54</v>
      </c>
      <c r="K21" s="24"/>
      <c r="L21" s="24"/>
      <c r="M21" s="24"/>
      <c r="N21" s="24"/>
      <c r="O21" s="24"/>
      <c r="P21" s="24"/>
      <c r="Q21" s="24"/>
      <c r="R21" s="24"/>
      <c r="S21" s="59"/>
      <c r="T21" s="24"/>
      <c r="U21" s="24"/>
      <c r="V21" s="24"/>
      <c r="W21" s="24"/>
      <c r="X21" s="13" t="s">
        <v>188</v>
      </c>
      <c r="Y21" s="13"/>
      <c r="Z21" s="20"/>
      <c r="AA21" s="7" t="s">
        <v>171</v>
      </c>
      <c r="AB21" s="15"/>
    </row>
    <row r="22" spans="1:28" ht="21" customHeight="1" x14ac:dyDescent="0.25">
      <c r="A22" s="6" t="s">
        <v>7</v>
      </c>
      <c r="B22" s="6" t="s">
        <v>33</v>
      </c>
      <c r="C22" s="8"/>
      <c r="D22" s="8"/>
      <c r="E22" s="8"/>
      <c r="F22" s="8">
        <v>0.55000000000000004</v>
      </c>
      <c r="G22" s="10">
        <v>0.72</v>
      </c>
      <c r="H22" s="10">
        <v>0.47</v>
      </c>
      <c r="I22" s="10">
        <v>0.02</v>
      </c>
      <c r="J22" s="10">
        <v>0.55000000000000004</v>
      </c>
      <c r="K22" s="10">
        <v>0.41</v>
      </c>
      <c r="L22" s="10">
        <v>0.01</v>
      </c>
      <c r="M22" s="10">
        <v>0.59</v>
      </c>
      <c r="N22" s="10">
        <v>0.54</v>
      </c>
      <c r="O22" s="10"/>
      <c r="P22" s="10">
        <v>0.01</v>
      </c>
      <c r="Q22" s="18">
        <v>3.0000000000000001E-3</v>
      </c>
      <c r="R22" s="10">
        <v>0.6</v>
      </c>
      <c r="S22" s="11">
        <v>0.42</v>
      </c>
      <c r="T22" s="16">
        <v>0.01</v>
      </c>
      <c r="U22" s="10"/>
      <c r="V22" s="10">
        <v>0.59</v>
      </c>
      <c r="W22" s="10" t="s">
        <v>88</v>
      </c>
      <c r="X22" s="19" t="s">
        <v>207</v>
      </c>
      <c r="Y22" s="19" t="s">
        <v>93</v>
      </c>
      <c r="Z22" s="71" t="s">
        <v>206</v>
      </c>
      <c r="AA22" s="7" t="s">
        <v>172</v>
      </c>
      <c r="AB22" s="20"/>
    </row>
    <row r="23" spans="1:28" ht="14.4" x14ac:dyDescent="0.25">
      <c r="A23" s="6" t="s">
        <v>7</v>
      </c>
      <c r="B23" s="6" t="s">
        <v>34</v>
      </c>
      <c r="C23" s="8"/>
      <c r="D23" s="8"/>
      <c r="E23" s="8"/>
      <c r="F23" s="8">
        <v>0.44</v>
      </c>
      <c r="G23" s="10">
        <v>0.8</v>
      </c>
      <c r="H23" s="10">
        <v>0.53</v>
      </c>
      <c r="I23" s="10">
        <v>0.02</v>
      </c>
      <c r="J23" s="10">
        <v>0.48</v>
      </c>
      <c r="K23" s="10">
        <v>0.47</v>
      </c>
      <c r="L23" s="10">
        <v>0.01</v>
      </c>
      <c r="M23" s="10">
        <v>0.54</v>
      </c>
      <c r="N23" s="10">
        <v>0.8</v>
      </c>
      <c r="O23" s="10"/>
      <c r="P23" s="10">
        <v>0.01</v>
      </c>
      <c r="Q23" s="18">
        <v>3.0000000000000001E-3</v>
      </c>
      <c r="R23" s="10">
        <v>0.51</v>
      </c>
      <c r="S23" s="11">
        <v>0.47</v>
      </c>
      <c r="T23" s="16">
        <v>0.01</v>
      </c>
      <c r="U23" s="10"/>
      <c r="V23" s="10">
        <v>0.54</v>
      </c>
      <c r="W23" s="10" t="s">
        <v>88</v>
      </c>
      <c r="X23" s="19" t="s">
        <v>207</v>
      </c>
      <c r="Y23" s="19" t="s">
        <v>93</v>
      </c>
      <c r="Z23" s="71"/>
      <c r="AA23" s="15" t="s">
        <v>173</v>
      </c>
      <c r="AB23" s="20"/>
    </row>
    <row r="24" spans="1:28" ht="14.4" x14ac:dyDescent="0.25">
      <c r="A24" s="6" t="s">
        <v>7</v>
      </c>
      <c r="B24" s="6" t="s">
        <v>35</v>
      </c>
      <c r="C24" s="8"/>
      <c r="D24" s="8"/>
      <c r="E24" s="8"/>
      <c r="F24" s="8">
        <v>0.54</v>
      </c>
      <c r="G24" s="10">
        <v>0.79</v>
      </c>
      <c r="H24" s="10">
        <v>0.48</v>
      </c>
      <c r="I24" s="10">
        <v>0.02</v>
      </c>
      <c r="J24" s="10">
        <v>0.54</v>
      </c>
      <c r="K24" s="10" t="s">
        <v>60</v>
      </c>
      <c r="L24" s="10" t="s">
        <v>60</v>
      </c>
      <c r="M24" s="10" t="s">
        <v>60</v>
      </c>
      <c r="N24" s="10">
        <v>0.54</v>
      </c>
      <c r="O24" s="10"/>
      <c r="P24" s="10"/>
      <c r="Q24" s="10"/>
      <c r="R24" s="10">
        <v>0.75</v>
      </c>
      <c r="S24" s="11"/>
      <c r="T24" s="11"/>
      <c r="U24" s="11"/>
      <c r="V24" s="10" t="s">
        <v>130</v>
      </c>
      <c r="W24" s="10" t="s">
        <v>88</v>
      </c>
      <c r="X24" s="13" t="s">
        <v>242</v>
      </c>
      <c r="Y24" s="19"/>
      <c r="Z24" s="20"/>
      <c r="AA24" s="15" t="s">
        <v>174</v>
      </c>
      <c r="AB24" s="20"/>
    </row>
    <row r="25" spans="1:28" ht="18.75" customHeight="1" x14ac:dyDescent="0.25">
      <c r="A25" s="6" t="s">
        <v>7</v>
      </c>
      <c r="B25" s="6" t="s">
        <v>37</v>
      </c>
      <c r="C25" s="8"/>
      <c r="D25" s="8"/>
      <c r="E25" s="8"/>
      <c r="F25" s="8">
        <v>0.54</v>
      </c>
      <c r="G25" s="10" t="s">
        <v>6</v>
      </c>
      <c r="H25" s="10">
        <v>0.53</v>
      </c>
      <c r="I25" s="10">
        <v>0.02</v>
      </c>
      <c r="J25" s="10">
        <v>0.48</v>
      </c>
      <c r="K25" s="10">
        <v>0.44</v>
      </c>
      <c r="L25" s="10">
        <v>0.17</v>
      </c>
      <c r="M25" s="10">
        <v>0.73</v>
      </c>
      <c r="N25" s="10"/>
      <c r="O25" s="10"/>
      <c r="P25" s="10"/>
      <c r="Q25" s="10"/>
      <c r="R25" s="10">
        <v>0.75</v>
      </c>
      <c r="S25" s="11">
        <v>0.44</v>
      </c>
      <c r="T25" s="10">
        <v>0.17</v>
      </c>
      <c r="U25" s="10"/>
      <c r="V25" s="10">
        <v>0.73</v>
      </c>
      <c r="W25" s="10" t="s">
        <v>88</v>
      </c>
      <c r="X25" s="19" t="s">
        <v>119</v>
      </c>
      <c r="Y25" s="19" t="s">
        <v>93</v>
      </c>
      <c r="Z25" s="17" t="s">
        <v>103</v>
      </c>
      <c r="AA25" s="15"/>
      <c r="AB25" s="20"/>
    </row>
    <row r="26" spans="1:28" ht="23.25" customHeight="1" x14ac:dyDescent="0.25">
      <c r="A26" s="6" t="s">
        <v>7</v>
      </c>
      <c r="B26" s="6" t="s">
        <v>36</v>
      </c>
      <c r="C26" s="8"/>
      <c r="D26" s="8"/>
      <c r="E26" s="8"/>
      <c r="F26" s="8">
        <v>0.54</v>
      </c>
      <c r="G26" s="10" t="s">
        <v>6</v>
      </c>
      <c r="H26" s="10">
        <v>0.48</v>
      </c>
      <c r="I26" s="10">
        <v>0.02</v>
      </c>
      <c r="J26" s="10">
        <v>0.54</v>
      </c>
      <c r="K26" s="10">
        <v>0.44</v>
      </c>
      <c r="L26" s="10">
        <v>0.17</v>
      </c>
      <c r="M26" s="10">
        <v>0.73</v>
      </c>
      <c r="N26" s="10"/>
      <c r="O26" s="10"/>
      <c r="P26" s="10"/>
      <c r="Q26" s="10"/>
      <c r="R26" s="10">
        <v>0.75</v>
      </c>
      <c r="S26" s="11">
        <v>0.44</v>
      </c>
      <c r="T26" s="10">
        <v>0.17</v>
      </c>
      <c r="U26" s="10"/>
      <c r="V26" s="10">
        <v>0.73</v>
      </c>
      <c r="W26" s="10" t="s">
        <v>88</v>
      </c>
      <c r="X26" s="19" t="s">
        <v>93</v>
      </c>
      <c r="Y26" s="19" t="s">
        <v>93</v>
      </c>
      <c r="Z26" s="17" t="s">
        <v>103</v>
      </c>
      <c r="AA26" s="15"/>
      <c r="AB26" s="20"/>
    </row>
    <row r="27" spans="1:28" ht="19.5" customHeight="1" x14ac:dyDescent="0.25">
      <c r="A27" s="6" t="s">
        <v>7</v>
      </c>
      <c r="B27" s="6" t="s">
        <v>38</v>
      </c>
      <c r="C27" s="8"/>
      <c r="D27" s="8"/>
      <c r="E27" s="8"/>
      <c r="F27" s="8">
        <v>0.55000000000000004</v>
      </c>
      <c r="G27" s="10" t="s">
        <v>6</v>
      </c>
      <c r="H27" s="10">
        <v>0.47</v>
      </c>
      <c r="I27" s="10">
        <v>0.02</v>
      </c>
      <c r="J27" s="10">
        <v>0.55000000000000004</v>
      </c>
      <c r="K27" s="10" t="s">
        <v>60</v>
      </c>
      <c r="L27" s="10" t="s">
        <v>60</v>
      </c>
      <c r="M27" s="10" t="s">
        <v>60</v>
      </c>
      <c r="N27" s="10"/>
      <c r="O27" s="10"/>
      <c r="P27" s="10"/>
      <c r="Q27" s="10"/>
      <c r="R27" s="10" t="s">
        <v>54</v>
      </c>
      <c r="S27" s="11"/>
      <c r="T27" s="10"/>
      <c r="U27" s="10"/>
      <c r="V27" s="10" t="s">
        <v>54</v>
      </c>
      <c r="W27" s="10"/>
      <c r="X27" s="19"/>
      <c r="Y27" s="19"/>
      <c r="Z27" s="20"/>
      <c r="AA27" s="15"/>
      <c r="AB27" s="20"/>
    </row>
    <row r="28" spans="1:28" s="1" customFormat="1" ht="24.75" customHeight="1" x14ac:dyDescent="0.25">
      <c r="A28" s="6" t="s">
        <v>7</v>
      </c>
      <c r="B28" s="6" t="s">
        <v>20</v>
      </c>
      <c r="C28" s="10">
        <v>0.73</v>
      </c>
      <c r="D28" s="10">
        <v>0.75</v>
      </c>
      <c r="E28" s="10">
        <v>0.68</v>
      </c>
      <c r="F28" s="46" t="s">
        <v>6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  <c r="T28" s="10"/>
      <c r="U28" s="10"/>
      <c r="V28" s="10"/>
      <c r="W28" s="10"/>
      <c r="X28" s="13"/>
      <c r="Y28" s="22"/>
      <c r="Z28" s="79" t="s">
        <v>239</v>
      </c>
      <c r="AA28" s="7" t="s">
        <v>175</v>
      </c>
      <c r="AB28" s="15"/>
    </row>
    <row r="29" spans="1:28" ht="14.4" x14ac:dyDescent="0.25">
      <c r="A29" s="6" t="s">
        <v>7</v>
      </c>
      <c r="B29" s="6" t="s">
        <v>158</v>
      </c>
      <c r="C29" s="8"/>
      <c r="D29" s="8"/>
      <c r="E29" s="8"/>
      <c r="F29" s="21">
        <v>0.77</v>
      </c>
      <c r="G29" s="10">
        <v>0.67</v>
      </c>
      <c r="H29" s="10">
        <v>0.44</v>
      </c>
      <c r="I29" s="10">
        <v>0</v>
      </c>
      <c r="J29" s="10">
        <v>0.56000000000000005</v>
      </c>
      <c r="K29" s="10">
        <v>0.47</v>
      </c>
      <c r="L29" s="10" t="s">
        <v>90</v>
      </c>
      <c r="M29" s="10">
        <v>0.53</v>
      </c>
      <c r="N29" s="10">
        <v>0.73</v>
      </c>
      <c r="O29" s="10"/>
      <c r="P29" s="10"/>
      <c r="Q29" s="10"/>
      <c r="R29" s="10"/>
      <c r="S29" s="11">
        <v>0.47</v>
      </c>
      <c r="T29" s="10" t="s">
        <v>90</v>
      </c>
      <c r="U29" s="10"/>
      <c r="V29" s="10">
        <v>0.53</v>
      </c>
      <c r="W29" s="10" t="s">
        <v>88</v>
      </c>
      <c r="X29" s="13" t="s">
        <v>98</v>
      </c>
      <c r="Y29" s="22"/>
      <c r="Z29" s="79"/>
      <c r="AA29" s="15"/>
      <c r="AB29" s="20"/>
    </row>
    <row r="30" spans="1:28" ht="14.4" x14ac:dyDescent="0.25">
      <c r="A30" s="6" t="s">
        <v>7</v>
      </c>
      <c r="B30" s="6" t="s">
        <v>159</v>
      </c>
      <c r="C30" s="8"/>
      <c r="D30" s="8"/>
      <c r="E30" s="8"/>
      <c r="F30" s="21">
        <v>0.77</v>
      </c>
      <c r="G30" s="10">
        <v>0.75</v>
      </c>
      <c r="H30" s="10">
        <v>0.48</v>
      </c>
      <c r="I30" s="10">
        <v>0</v>
      </c>
      <c r="J30" s="10">
        <v>0.52</v>
      </c>
      <c r="K30" s="10">
        <v>0.43</v>
      </c>
      <c r="L30" s="10" t="s">
        <v>90</v>
      </c>
      <c r="M30" s="10">
        <v>0.56999999999999995</v>
      </c>
      <c r="N30" s="10">
        <v>0.82</v>
      </c>
      <c r="O30" s="10"/>
      <c r="P30" s="10"/>
      <c r="Q30" s="10"/>
      <c r="R30" s="10"/>
      <c r="S30" s="11">
        <v>0.43</v>
      </c>
      <c r="T30" s="10" t="s">
        <v>90</v>
      </c>
      <c r="U30" s="10"/>
      <c r="V30" s="10">
        <v>0.56999999999999995</v>
      </c>
      <c r="W30" s="10" t="s">
        <v>88</v>
      </c>
      <c r="X30" s="13" t="s">
        <v>98</v>
      </c>
      <c r="Y30" s="22"/>
      <c r="Z30" s="79"/>
      <c r="AA30" s="15"/>
      <c r="AB30" s="20"/>
    </row>
    <row r="31" spans="1:28" ht="14.4" x14ac:dyDescent="0.25">
      <c r="A31" s="6" t="s">
        <v>7</v>
      </c>
      <c r="B31" s="6" t="s">
        <v>8</v>
      </c>
      <c r="C31" s="8"/>
      <c r="D31" s="8"/>
      <c r="E31" s="8"/>
      <c r="F31" s="21">
        <v>0.57999999999999996</v>
      </c>
      <c r="G31" s="10">
        <v>0.7</v>
      </c>
      <c r="H31" s="10">
        <v>0.5</v>
      </c>
      <c r="I31" s="10">
        <v>0</v>
      </c>
      <c r="J31" s="10">
        <v>0.5</v>
      </c>
      <c r="K31" s="10">
        <v>0.5</v>
      </c>
      <c r="L31" s="10" t="s">
        <v>90</v>
      </c>
      <c r="M31" s="10">
        <v>0.5</v>
      </c>
      <c r="N31" s="10">
        <v>0.72</v>
      </c>
      <c r="O31" s="10"/>
      <c r="P31" s="10"/>
      <c r="Q31" s="10"/>
      <c r="R31" s="10"/>
      <c r="S31" s="11">
        <v>0.5</v>
      </c>
      <c r="T31" s="10" t="s">
        <v>90</v>
      </c>
      <c r="U31" s="10"/>
      <c r="V31" s="10">
        <v>0.5</v>
      </c>
      <c r="W31" s="10" t="s">
        <v>88</v>
      </c>
      <c r="X31" s="13" t="s">
        <v>98</v>
      </c>
      <c r="Y31" s="22"/>
      <c r="Z31" s="79"/>
      <c r="AA31" s="15"/>
      <c r="AB31" s="20"/>
    </row>
    <row r="32" spans="1:28" ht="14.4" x14ac:dyDescent="0.25">
      <c r="A32" s="6" t="s">
        <v>7</v>
      </c>
      <c r="B32" s="6" t="s">
        <v>148</v>
      </c>
      <c r="C32" s="6"/>
      <c r="D32" s="6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1">
        <v>0.71</v>
      </c>
      <c r="T32" s="10" t="s">
        <v>90</v>
      </c>
      <c r="U32" s="10"/>
      <c r="V32" s="23" t="s">
        <v>145</v>
      </c>
      <c r="W32" s="10" t="s">
        <v>88</v>
      </c>
      <c r="X32" s="13" t="s">
        <v>147</v>
      </c>
      <c r="Y32" s="22"/>
      <c r="Z32" s="79"/>
      <c r="AA32" s="15"/>
      <c r="AB32" s="20"/>
    </row>
    <row r="33" spans="1:28" ht="14.4" x14ac:dyDescent="0.25">
      <c r="A33" s="6" t="s">
        <v>7</v>
      </c>
      <c r="B33" s="6" t="s">
        <v>63</v>
      </c>
      <c r="C33" s="8"/>
      <c r="D33" s="8"/>
      <c r="E33" s="8"/>
      <c r="F33" s="21"/>
      <c r="G33" s="10"/>
      <c r="H33" s="10">
        <f t="shared" ref="H33:H36" si="3">1-J33</f>
        <v>0.20999999999999996</v>
      </c>
      <c r="I33" s="10">
        <v>0</v>
      </c>
      <c r="J33" s="10">
        <v>0.79</v>
      </c>
      <c r="K33" s="10">
        <v>0.23</v>
      </c>
      <c r="L33" s="10" t="s">
        <v>90</v>
      </c>
      <c r="M33" s="10">
        <v>0.77</v>
      </c>
      <c r="N33" s="10"/>
      <c r="O33" s="10">
        <f>H33</f>
        <v>0.20999999999999996</v>
      </c>
      <c r="P33" s="10">
        <v>0</v>
      </c>
      <c r="Q33" s="10">
        <v>0</v>
      </c>
      <c r="R33" s="10">
        <f t="shared" ref="R33:R36" si="4">1-O33+P33+Q33</f>
        <v>0.79</v>
      </c>
      <c r="S33" s="11">
        <v>0.23</v>
      </c>
      <c r="T33" s="10" t="s">
        <v>90</v>
      </c>
      <c r="U33" s="10"/>
      <c r="V33" s="10">
        <v>0.77</v>
      </c>
      <c r="W33" s="10" t="s">
        <v>88</v>
      </c>
      <c r="X33" s="13" t="s">
        <v>99</v>
      </c>
      <c r="Y33" s="22"/>
      <c r="Z33" s="79"/>
      <c r="AA33" s="15"/>
      <c r="AB33" s="20"/>
    </row>
    <row r="34" spans="1:28" ht="14.4" x14ac:dyDescent="0.25">
      <c r="A34" s="6" t="s">
        <v>7</v>
      </c>
      <c r="B34" s="6" t="s">
        <v>149</v>
      </c>
      <c r="C34" s="6"/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1">
        <v>0.7</v>
      </c>
      <c r="T34" s="10" t="s">
        <v>90</v>
      </c>
      <c r="U34" s="10"/>
      <c r="V34" s="23" t="s">
        <v>146</v>
      </c>
      <c r="W34" s="10" t="s">
        <v>88</v>
      </c>
      <c r="X34" s="13" t="s">
        <v>147</v>
      </c>
      <c r="Y34" s="22"/>
      <c r="Z34" s="79"/>
      <c r="AA34" s="15"/>
      <c r="AB34" s="20"/>
    </row>
    <row r="35" spans="1:28" ht="14.4" x14ac:dyDescent="0.25">
      <c r="A35" s="6" t="s">
        <v>7</v>
      </c>
      <c r="B35" s="6" t="s">
        <v>64</v>
      </c>
      <c r="C35" s="8"/>
      <c r="D35" s="8"/>
      <c r="E35" s="8"/>
      <c r="F35" s="21"/>
      <c r="G35" s="10"/>
      <c r="H35" s="10">
        <f t="shared" si="3"/>
        <v>0.41000000000000003</v>
      </c>
      <c r="I35" s="10">
        <v>0</v>
      </c>
      <c r="J35" s="10">
        <v>0.59</v>
      </c>
      <c r="K35" s="10">
        <v>0.42</v>
      </c>
      <c r="L35" s="10" t="s">
        <v>90</v>
      </c>
      <c r="M35" s="10">
        <v>0.57999999999999996</v>
      </c>
      <c r="N35" s="10"/>
      <c r="O35" s="10">
        <f>H35</f>
        <v>0.41000000000000003</v>
      </c>
      <c r="P35" s="10">
        <v>0</v>
      </c>
      <c r="Q35" s="10">
        <v>0</v>
      </c>
      <c r="R35" s="10">
        <f t="shared" si="4"/>
        <v>0.59</v>
      </c>
      <c r="S35" s="11">
        <v>0.42</v>
      </c>
      <c r="T35" s="10" t="s">
        <v>90</v>
      </c>
      <c r="U35" s="10"/>
      <c r="V35" s="10">
        <v>0.57999999999999996</v>
      </c>
      <c r="W35" s="10" t="s">
        <v>88</v>
      </c>
      <c r="X35" s="13" t="s">
        <v>99</v>
      </c>
      <c r="Y35" s="22"/>
      <c r="Z35" s="79"/>
      <c r="AA35" s="15"/>
      <c r="AB35" s="20"/>
    </row>
    <row r="36" spans="1:28" ht="14.4" x14ac:dyDescent="0.25">
      <c r="A36" s="6" t="s">
        <v>7</v>
      </c>
      <c r="B36" s="6" t="s">
        <v>65</v>
      </c>
      <c r="C36" s="8"/>
      <c r="D36" s="8"/>
      <c r="E36" s="8"/>
      <c r="F36" s="21"/>
      <c r="G36" s="10"/>
      <c r="H36" s="10">
        <f t="shared" si="3"/>
        <v>0.5</v>
      </c>
      <c r="I36" s="10">
        <v>0</v>
      </c>
      <c r="J36" s="10">
        <v>0.5</v>
      </c>
      <c r="K36" s="10">
        <v>0.5</v>
      </c>
      <c r="L36" s="10" t="s">
        <v>90</v>
      </c>
      <c r="M36" s="10">
        <v>0.5</v>
      </c>
      <c r="N36" s="10"/>
      <c r="O36" s="10">
        <f>H36</f>
        <v>0.5</v>
      </c>
      <c r="P36" s="10">
        <v>0</v>
      </c>
      <c r="Q36" s="10">
        <v>0</v>
      </c>
      <c r="R36" s="10">
        <f t="shared" si="4"/>
        <v>0.5</v>
      </c>
      <c r="S36" s="11">
        <v>0.5</v>
      </c>
      <c r="T36" s="10" t="s">
        <v>90</v>
      </c>
      <c r="U36" s="10"/>
      <c r="V36" s="10">
        <v>0.5</v>
      </c>
      <c r="W36" s="10" t="s">
        <v>88</v>
      </c>
      <c r="X36" s="13" t="s">
        <v>99</v>
      </c>
      <c r="Y36" s="22"/>
      <c r="Z36" s="79"/>
      <c r="AA36" s="15"/>
      <c r="AB36" s="20"/>
    </row>
    <row r="37" spans="1:28" ht="22.5" customHeight="1" x14ac:dyDescent="0.25">
      <c r="A37" s="6" t="s">
        <v>7</v>
      </c>
      <c r="B37" s="6" t="s">
        <v>9</v>
      </c>
      <c r="C37" s="8">
        <v>0.8</v>
      </c>
      <c r="D37" s="8">
        <v>0.8</v>
      </c>
      <c r="E37" s="8">
        <v>0.9</v>
      </c>
      <c r="F37" s="8">
        <v>0.98</v>
      </c>
      <c r="G37" s="10">
        <v>0.81</v>
      </c>
      <c r="H37" s="10" t="s">
        <v>60</v>
      </c>
      <c r="I37" s="10" t="s">
        <v>60</v>
      </c>
      <c r="J37" s="10" t="s">
        <v>60</v>
      </c>
      <c r="K37" s="10" t="s">
        <v>60</v>
      </c>
      <c r="L37" s="10" t="s">
        <v>60</v>
      </c>
      <c r="M37" s="10" t="s">
        <v>60</v>
      </c>
      <c r="N37" s="10"/>
      <c r="O37" s="10"/>
      <c r="P37" s="10"/>
      <c r="Q37" s="10"/>
      <c r="R37" s="10"/>
      <c r="S37" s="11">
        <v>0.02</v>
      </c>
      <c r="T37" s="10">
        <v>0</v>
      </c>
      <c r="U37" s="10">
        <v>0</v>
      </c>
      <c r="V37" s="10">
        <v>0.98</v>
      </c>
      <c r="W37" s="10" t="s">
        <v>94</v>
      </c>
      <c r="X37" s="79" t="s">
        <v>117</v>
      </c>
      <c r="Y37" s="79"/>
      <c r="Z37" s="22"/>
      <c r="AA37" s="7" t="s">
        <v>176</v>
      </c>
      <c r="AB37" s="20"/>
    </row>
    <row r="38" spans="1:28" ht="24" customHeight="1" x14ac:dyDescent="0.25">
      <c r="A38" s="6" t="s">
        <v>7</v>
      </c>
      <c r="B38" s="6" t="s">
        <v>10</v>
      </c>
      <c r="C38" s="8" t="s">
        <v>6</v>
      </c>
      <c r="D38" s="8" t="s">
        <v>6</v>
      </c>
      <c r="E38" s="8" t="s">
        <v>6</v>
      </c>
      <c r="F38" s="8">
        <v>0.94</v>
      </c>
      <c r="G38" s="10">
        <v>0.93</v>
      </c>
      <c r="H38" s="10" t="s">
        <v>60</v>
      </c>
      <c r="I38" s="10" t="s">
        <v>60</v>
      </c>
      <c r="J38" s="10" t="s">
        <v>60</v>
      </c>
      <c r="K38" s="10" t="s">
        <v>60</v>
      </c>
      <c r="L38" s="10" t="s">
        <v>60</v>
      </c>
      <c r="M38" s="10" t="s">
        <v>60</v>
      </c>
      <c r="N38" s="10"/>
      <c r="O38" s="10"/>
      <c r="P38" s="10"/>
      <c r="Q38" s="10"/>
      <c r="R38" s="11"/>
      <c r="S38" s="11" t="s">
        <v>118</v>
      </c>
      <c r="T38" s="10">
        <v>0</v>
      </c>
      <c r="U38" s="10">
        <v>0</v>
      </c>
      <c r="V38" s="11" t="s">
        <v>6</v>
      </c>
      <c r="W38" s="11" t="s">
        <v>94</v>
      </c>
      <c r="X38" s="13"/>
      <c r="Y38" s="13"/>
      <c r="Z38" s="22"/>
      <c r="AA38" s="15"/>
      <c r="AB38" s="20"/>
    </row>
    <row r="39" spans="1:28" ht="14.4" x14ac:dyDescent="0.25">
      <c r="A39" s="6" t="s">
        <v>7</v>
      </c>
      <c r="B39" s="6" t="s">
        <v>22</v>
      </c>
      <c r="C39" s="8"/>
      <c r="D39" s="8"/>
      <c r="E39" s="8"/>
      <c r="F39" s="8">
        <v>0.98</v>
      </c>
      <c r="G39" s="10">
        <v>0.81</v>
      </c>
      <c r="H39" s="10" t="s">
        <v>60</v>
      </c>
      <c r="I39" s="10" t="s">
        <v>60</v>
      </c>
      <c r="J39" s="10" t="s">
        <v>60</v>
      </c>
      <c r="K39" s="10" t="s">
        <v>60</v>
      </c>
      <c r="L39" s="10" t="s">
        <v>60</v>
      </c>
      <c r="M39" s="10" t="s">
        <v>60</v>
      </c>
      <c r="N39" s="10">
        <v>0.98</v>
      </c>
      <c r="O39" s="10">
        <f>1-R39</f>
        <v>2.0000000000000018E-2</v>
      </c>
      <c r="P39" s="10">
        <v>0</v>
      </c>
      <c r="Q39" s="10">
        <v>0</v>
      </c>
      <c r="R39" s="10">
        <v>0.98</v>
      </c>
      <c r="S39" s="11">
        <v>0.02</v>
      </c>
      <c r="T39" s="10">
        <v>0</v>
      </c>
      <c r="U39" s="10">
        <v>0</v>
      </c>
      <c r="V39" s="10">
        <v>0.98</v>
      </c>
      <c r="W39" s="10" t="s">
        <v>94</v>
      </c>
      <c r="X39" s="13" t="s">
        <v>153</v>
      </c>
      <c r="Y39" s="13"/>
      <c r="Z39" s="22"/>
      <c r="AA39" s="15"/>
      <c r="AB39" s="20"/>
    </row>
    <row r="40" spans="1:28" ht="14.4" x14ac:dyDescent="0.25">
      <c r="A40" s="6" t="s">
        <v>7</v>
      </c>
      <c r="B40" s="6" t="s">
        <v>23</v>
      </c>
      <c r="C40" s="8"/>
      <c r="D40" s="8"/>
      <c r="E40" s="8"/>
      <c r="F40" s="8">
        <v>0.92</v>
      </c>
      <c r="G40" s="10">
        <v>0.93</v>
      </c>
      <c r="H40" s="10" t="s">
        <v>60</v>
      </c>
      <c r="I40" s="10" t="s">
        <v>60</v>
      </c>
      <c r="J40" s="10" t="s">
        <v>60</v>
      </c>
      <c r="K40" s="10" t="s">
        <v>60</v>
      </c>
      <c r="L40" s="10" t="s">
        <v>60</v>
      </c>
      <c r="M40" s="10" t="s">
        <v>60</v>
      </c>
      <c r="N40" s="10">
        <v>0.92</v>
      </c>
      <c r="O40" s="10">
        <f t="shared" ref="O40:O42" si="5">1-R40</f>
        <v>7.999999999999996E-2</v>
      </c>
      <c r="P40" s="10">
        <v>0</v>
      </c>
      <c r="Q40" s="10">
        <v>0</v>
      </c>
      <c r="R40" s="10">
        <v>0.92</v>
      </c>
      <c r="S40" s="11">
        <v>0.08</v>
      </c>
      <c r="T40" s="10">
        <v>0</v>
      </c>
      <c r="U40" s="10">
        <v>0</v>
      </c>
      <c r="V40" s="10">
        <v>0.92</v>
      </c>
      <c r="W40" s="10" t="s">
        <v>94</v>
      </c>
      <c r="X40" s="13" t="s">
        <v>153</v>
      </c>
      <c r="Y40" s="13"/>
      <c r="Z40" s="22"/>
      <c r="AA40" s="15"/>
      <c r="AB40" s="20"/>
    </row>
    <row r="41" spans="1:28" ht="14.4" x14ac:dyDescent="0.25">
      <c r="A41" s="6" t="s">
        <v>7</v>
      </c>
      <c r="B41" s="6" t="s">
        <v>24</v>
      </c>
      <c r="C41" s="8"/>
      <c r="D41" s="8"/>
      <c r="E41" s="8"/>
      <c r="F41" s="8">
        <v>0.94</v>
      </c>
      <c r="G41" s="10">
        <v>0.93</v>
      </c>
      <c r="H41" s="10" t="s">
        <v>60</v>
      </c>
      <c r="I41" s="10" t="s">
        <v>60</v>
      </c>
      <c r="J41" s="10" t="s">
        <v>60</v>
      </c>
      <c r="K41" s="10" t="s">
        <v>60</v>
      </c>
      <c r="L41" s="10" t="s">
        <v>60</v>
      </c>
      <c r="M41" s="10" t="s">
        <v>60</v>
      </c>
      <c r="N41" s="10"/>
      <c r="O41" s="10">
        <f t="shared" si="5"/>
        <v>6.0000000000000053E-2</v>
      </c>
      <c r="P41" s="10">
        <v>0</v>
      </c>
      <c r="Q41" s="10">
        <v>0</v>
      </c>
      <c r="R41" s="10">
        <v>0.94</v>
      </c>
      <c r="S41" s="11">
        <v>0.08</v>
      </c>
      <c r="T41" s="10">
        <v>0</v>
      </c>
      <c r="U41" s="10">
        <v>0</v>
      </c>
      <c r="V41" s="24">
        <v>0.94</v>
      </c>
      <c r="W41" s="10" t="s">
        <v>94</v>
      </c>
      <c r="X41" s="13" t="s">
        <v>153</v>
      </c>
      <c r="Y41" s="13"/>
      <c r="Z41" s="22"/>
      <c r="AA41" s="15"/>
      <c r="AB41" s="20"/>
    </row>
    <row r="42" spans="1:28" ht="21.75" customHeight="1" x14ac:dyDescent="0.25">
      <c r="A42" s="6" t="s">
        <v>27</v>
      </c>
      <c r="B42" s="6" t="s">
        <v>25</v>
      </c>
      <c r="C42" s="8"/>
      <c r="D42" s="8"/>
      <c r="E42" s="8"/>
      <c r="F42" s="8">
        <v>1</v>
      </c>
      <c r="G42" s="10">
        <v>0.93</v>
      </c>
      <c r="H42" s="10" t="s">
        <v>60</v>
      </c>
      <c r="I42" s="10" t="s">
        <v>60</v>
      </c>
      <c r="J42" s="10" t="s">
        <v>60</v>
      </c>
      <c r="K42" s="10" t="s">
        <v>60</v>
      </c>
      <c r="L42" s="10" t="s">
        <v>60</v>
      </c>
      <c r="M42" s="10" t="s">
        <v>60</v>
      </c>
      <c r="N42" s="10"/>
      <c r="O42" s="10">
        <f t="shared" si="5"/>
        <v>0</v>
      </c>
      <c r="P42" s="10">
        <v>0</v>
      </c>
      <c r="Q42" s="10">
        <v>0</v>
      </c>
      <c r="R42" s="10">
        <v>1</v>
      </c>
      <c r="S42" s="11">
        <v>0.08</v>
      </c>
      <c r="T42" s="10">
        <v>0</v>
      </c>
      <c r="U42" s="10">
        <v>0</v>
      </c>
      <c r="V42" s="24">
        <v>1</v>
      </c>
      <c r="W42" s="10" t="s">
        <v>94</v>
      </c>
      <c r="X42" s="13" t="s">
        <v>153</v>
      </c>
      <c r="Y42" s="13"/>
      <c r="Z42" s="22"/>
      <c r="AA42" s="15"/>
      <c r="AB42" s="20"/>
    </row>
    <row r="43" spans="1:28" ht="26.25" customHeight="1" x14ac:dyDescent="0.25">
      <c r="A43" s="6" t="s">
        <v>27</v>
      </c>
      <c r="B43" s="7" t="s">
        <v>69</v>
      </c>
      <c r="C43" s="10"/>
      <c r="D43" s="10"/>
      <c r="E43" s="10"/>
      <c r="F43" s="10"/>
      <c r="G43" s="10"/>
      <c r="H43" s="10" t="s">
        <v>60</v>
      </c>
      <c r="I43" s="10" t="s">
        <v>60</v>
      </c>
      <c r="J43" s="10" t="s">
        <v>60</v>
      </c>
      <c r="K43" s="10" t="s">
        <v>60</v>
      </c>
      <c r="L43" s="10" t="s">
        <v>60</v>
      </c>
      <c r="M43" s="10" t="s">
        <v>60</v>
      </c>
      <c r="N43" s="10"/>
      <c r="O43" s="10"/>
      <c r="P43" s="10">
        <v>0</v>
      </c>
      <c r="Q43" s="10">
        <v>0</v>
      </c>
      <c r="R43" s="10">
        <v>0.95</v>
      </c>
      <c r="S43" s="11">
        <v>0.05</v>
      </c>
      <c r="T43" s="10">
        <v>0</v>
      </c>
      <c r="U43" s="10">
        <v>0</v>
      </c>
      <c r="V43" s="24">
        <v>0.95</v>
      </c>
      <c r="W43" s="10" t="s">
        <v>94</v>
      </c>
      <c r="X43" s="13" t="s">
        <v>153</v>
      </c>
      <c r="Y43" s="13"/>
      <c r="Z43" s="22"/>
      <c r="AA43" s="15"/>
      <c r="AB43" s="20"/>
    </row>
    <row r="44" spans="1:28" ht="28.8" x14ac:dyDescent="0.25">
      <c r="A44" s="6" t="s">
        <v>27</v>
      </c>
      <c r="B44" s="7" t="s">
        <v>70</v>
      </c>
      <c r="C44" s="10"/>
      <c r="D44" s="10"/>
      <c r="E44" s="10"/>
      <c r="F44" s="10"/>
      <c r="G44" s="10"/>
      <c r="H44" s="10" t="s">
        <v>60</v>
      </c>
      <c r="I44" s="10" t="s">
        <v>60</v>
      </c>
      <c r="J44" s="10" t="s">
        <v>60</v>
      </c>
      <c r="K44" s="10" t="s">
        <v>60</v>
      </c>
      <c r="L44" s="10" t="s">
        <v>60</v>
      </c>
      <c r="M44" s="10" t="s">
        <v>60</v>
      </c>
      <c r="N44" s="10"/>
      <c r="O44" s="10"/>
      <c r="P44" s="10">
        <v>0</v>
      </c>
      <c r="Q44" s="10">
        <v>0</v>
      </c>
      <c r="R44" s="10">
        <v>0.95</v>
      </c>
      <c r="S44" s="11">
        <v>0.2</v>
      </c>
      <c r="T44" s="10">
        <v>0</v>
      </c>
      <c r="U44" s="10">
        <v>0</v>
      </c>
      <c r="V44" s="24">
        <v>0.95</v>
      </c>
      <c r="W44" s="10" t="s">
        <v>94</v>
      </c>
      <c r="X44" s="13" t="s">
        <v>153</v>
      </c>
      <c r="Y44" s="13"/>
      <c r="Z44" s="22"/>
      <c r="AA44" s="15"/>
      <c r="AB44" s="20"/>
    </row>
    <row r="45" spans="1:28" ht="14.4" x14ac:dyDescent="0.25">
      <c r="A45" s="6" t="s">
        <v>7</v>
      </c>
      <c r="B45" s="6" t="s">
        <v>26</v>
      </c>
      <c r="C45" s="78" t="s">
        <v>61</v>
      </c>
      <c r="D45" s="78"/>
      <c r="E45" s="78"/>
      <c r="F45" s="78"/>
      <c r="G45" s="78"/>
      <c r="H45" s="10" t="s">
        <v>60</v>
      </c>
      <c r="I45" s="10" t="s">
        <v>60</v>
      </c>
      <c r="J45" s="10" t="s">
        <v>60</v>
      </c>
      <c r="K45" s="10" t="s">
        <v>60</v>
      </c>
      <c r="L45" s="10" t="s">
        <v>60</v>
      </c>
      <c r="M45" s="10" t="s">
        <v>60</v>
      </c>
      <c r="N45" s="10">
        <v>0.8</v>
      </c>
      <c r="O45" s="10"/>
      <c r="P45" s="10" t="s">
        <v>68</v>
      </c>
      <c r="Q45" s="10" t="s">
        <v>68</v>
      </c>
      <c r="R45" s="25">
        <v>0.95</v>
      </c>
      <c r="S45" s="26">
        <v>0.2</v>
      </c>
      <c r="T45" s="10" t="s">
        <v>68</v>
      </c>
      <c r="U45" s="10" t="s">
        <v>68</v>
      </c>
      <c r="V45" s="27">
        <v>0.95</v>
      </c>
      <c r="W45" s="25" t="s">
        <v>94</v>
      </c>
      <c r="X45" s="13" t="s">
        <v>153</v>
      </c>
      <c r="Y45" s="13"/>
      <c r="Z45" s="13" t="s">
        <v>116</v>
      </c>
      <c r="AA45" s="7"/>
      <c r="AB45" s="20"/>
    </row>
    <row r="46" spans="1:28" ht="14.4" x14ac:dyDescent="0.25">
      <c r="A46" s="6" t="s">
        <v>7</v>
      </c>
      <c r="B46" s="54" t="s">
        <v>100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>
        <v>0.9</v>
      </c>
      <c r="N46" s="24"/>
      <c r="O46" s="24"/>
      <c r="P46" s="24"/>
      <c r="Q46" s="24"/>
      <c r="R46" s="27"/>
      <c r="S46" s="64"/>
      <c r="T46" s="27"/>
      <c r="U46" s="27"/>
      <c r="V46" s="27">
        <v>0.9</v>
      </c>
      <c r="W46" s="27" t="s">
        <v>94</v>
      </c>
      <c r="X46" s="13" t="s">
        <v>164</v>
      </c>
      <c r="Y46" s="13"/>
      <c r="Z46" s="20" t="s">
        <v>126</v>
      </c>
      <c r="AA46" s="7"/>
      <c r="AB46" s="20"/>
    </row>
    <row r="47" spans="1:28" ht="14.4" x14ac:dyDescent="0.25">
      <c r="A47" s="6" t="s">
        <v>7</v>
      </c>
      <c r="B47" s="54" t="s">
        <v>264</v>
      </c>
      <c r="C47" s="24"/>
      <c r="D47" s="24"/>
      <c r="E47" s="24"/>
      <c r="F47" s="24">
        <v>0.79</v>
      </c>
      <c r="G47" s="24">
        <v>0.89</v>
      </c>
      <c r="H47" s="24"/>
      <c r="I47" s="24"/>
      <c r="J47" s="24"/>
      <c r="K47" s="24"/>
      <c r="L47" s="80" t="s">
        <v>181</v>
      </c>
      <c r="M47" s="80"/>
      <c r="N47" s="24">
        <v>0.79</v>
      </c>
      <c r="O47" s="24"/>
      <c r="P47" s="24"/>
      <c r="Q47" s="24"/>
      <c r="R47" s="27">
        <v>0.8</v>
      </c>
      <c r="S47" s="64"/>
      <c r="T47" s="27"/>
      <c r="U47" s="27"/>
      <c r="V47" s="27">
        <v>0.8</v>
      </c>
      <c r="W47" s="27" t="s">
        <v>88</v>
      </c>
      <c r="X47" s="13" t="s">
        <v>267</v>
      </c>
      <c r="Y47" s="13"/>
      <c r="Z47" s="20"/>
      <c r="AA47" s="15"/>
      <c r="AB47" s="20"/>
    </row>
    <row r="48" spans="1:28" ht="14.4" x14ac:dyDescent="0.25">
      <c r="A48" s="6" t="s">
        <v>7</v>
      </c>
      <c r="B48" s="54" t="s">
        <v>121</v>
      </c>
      <c r="C48" s="24"/>
      <c r="D48" s="24"/>
      <c r="E48" s="24"/>
      <c r="F48" s="24">
        <v>0.75</v>
      </c>
      <c r="G48" s="24">
        <v>0.95</v>
      </c>
      <c r="H48" s="24"/>
      <c r="I48" s="24"/>
      <c r="J48" s="24"/>
      <c r="K48" s="24"/>
      <c r="L48" s="80" t="s">
        <v>181</v>
      </c>
      <c r="M48" s="80"/>
      <c r="N48" s="24">
        <v>0.75</v>
      </c>
      <c r="O48" s="24"/>
      <c r="P48" s="24"/>
      <c r="Q48" s="24"/>
      <c r="R48" s="27">
        <v>0.8</v>
      </c>
      <c r="S48" s="64"/>
      <c r="T48" s="27"/>
      <c r="U48" s="27"/>
      <c r="V48" s="27">
        <v>0.8</v>
      </c>
      <c r="W48" s="27" t="s">
        <v>88</v>
      </c>
      <c r="X48" s="13" t="s">
        <v>153</v>
      </c>
      <c r="Y48" s="13"/>
      <c r="Z48" s="20"/>
      <c r="AA48" s="15"/>
      <c r="AB48" s="20"/>
    </row>
    <row r="49" spans="1:28" ht="14.4" x14ac:dyDescent="0.25">
      <c r="A49" s="6" t="s">
        <v>7</v>
      </c>
      <c r="B49" s="6" t="s">
        <v>122</v>
      </c>
      <c r="C49" s="8" t="s">
        <v>6</v>
      </c>
      <c r="D49" s="8" t="s">
        <v>6</v>
      </c>
      <c r="E49" s="10">
        <v>0.79</v>
      </c>
      <c r="F49" s="8"/>
      <c r="G49" s="10">
        <v>0.94</v>
      </c>
      <c r="H49" s="10">
        <v>0.23</v>
      </c>
      <c r="I49" s="10">
        <v>0.03</v>
      </c>
      <c r="J49" s="10">
        <v>0.8</v>
      </c>
      <c r="K49" s="10" t="s">
        <v>60</v>
      </c>
      <c r="L49" s="10" t="s">
        <v>60</v>
      </c>
      <c r="M49" s="10" t="s">
        <v>60</v>
      </c>
      <c r="N49" s="10"/>
      <c r="O49" s="10">
        <v>0.23</v>
      </c>
      <c r="P49" s="10">
        <v>0.03</v>
      </c>
      <c r="Q49" s="10"/>
      <c r="R49" s="10">
        <v>0.8</v>
      </c>
      <c r="S49" s="11">
        <v>0.23</v>
      </c>
      <c r="T49" s="10">
        <v>0.03</v>
      </c>
      <c r="U49" s="10"/>
      <c r="V49" s="10">
        <v>0.8</v>
      </c>
      <c r="W49" s="10" t="s">
        <v>88</v>
      </c>
      <c r="X49" s="13" t="s">
        <v>153</v>
      </c>
      <c r="Y49" s="13"/>
      <c r="Z49" s="47"/>
      <c r="AA49" s="15"/>
      <c r="AB49" s="20"/>
    </row>
    <row r="50" spans="1:28" s="1" customFormat="1" ht="18" customHeight="1" outlineLevel="1" x14ac:dyDescent="0.25">
      <c r="A50" s="6" t="s">
        <v>7</v>
      </c>
      <c r="B50" s="6" t="s">
        <v>11</v>
      </c>
      <c r="C50" s="10" t="s">
        <v>6</v>
      </c>
      <c r="D50" s="10">
        <v>0.88</v>
      </c>
      <c r="E50" s="10">
        <v>0.92</v>
      </c>
      <c r="F50" s="10" t="s">
        <v>6</v>
      </c>
      <c r="G50" s="10">
        <v>0.89</v>
      </c>
      <c r="H50" s="10">
        <v>0.2</v>
      </c>
      <c r="I50" s="10">
        <v>0.09</v>
      </c>
      <c r="J50" s="10">
        <v>0.89</v>
      </c>
      <c r="K50" s="10"/>
      <c r="L50" s="10"/>
      <c r="M50" s="10"/>
      <c r="N50" s="10"/>
      <c r="O50" s="10"/>
      <c r="P50" s="10"/>
      <c r="Q50" s="10"/>
      <c r="R50" s="10"/>
      <c r="S50" s="11"/>
      <c r="T50" s="10"/>
      <c r="U50" s="10"/>
      <c r="V50" s="10"/>
      <c r="W50" s="10"/>
      <c r="X50" s="13" t="s">
        <v>243</v>
      </c>
      <c r="Y50" s="13"/>
      <c r="Z50" s="47"/>
      <c r="AA50" s="15"/>
      <c r="AB50" s="15"/>
    </row>
    <row r="51" spans="1:28" ht="18" customHeight="1" outlineLevel="1" x14ac:dyDescent="0.25">
      <c r="A51" s="6" t="s">
        <v>7</v>
      </c>
      <c r="B51" s="6" t="s">
        <v>12</v>
      </c>
      <c r="C51" s="8"/>
      <c r="D51" s="8"/>
      <c r="E51" s="10"/>
      <c r="F51" s="8">
        <v>0.79</v>
      </c>
      <c r="G51" s="10">
        <v>0.89</v>
      </c>
      <c r="H51" s="10">
        <v>0.24</v>
      </c>
      <c r="I51" s="10">
        <v>0.04</v>
      </c>
      <c r="J51" s="10">
        <v>0.8</v>
      </c>
      <c r="K51" s="10"/>
      <c r="L51" s="10"/>
      <c r="M51" s="10"/>
      <c r="N51" s="10">
        <v>0.79</v>
      </c>
      <c r="O51" s="10"/>
      <c r="P51" s="10"/>
      <c r="Q51" s="10"/>
      <c r="R51" s="10" t="s">
        <v>66</v>
      </c>
      <c r="S51" s="11"/>
      <c r="T51" s="10"/>
      <c r="U51" s="10"/>
      <c r="V51" s="10" t="s">
        <v>66</v>
      </c>
      <c r="W51" s="10"/>
      <c r="X51" s="13" t="s">
        <v>243</v>
      </c>
      <c r="Y51" s="13"/>
      <c r="Z51" s="47"/>
      <c r="AA51" s="15"/>
      <c r="AB51" s="20"/>
    </row>
    <row r="52" spans="1:28" ht="18" customHeight="1" outlineLevel="1" x14ac:dyDescent="0.25">
      <c r="A52" s="6" t="s">
        <v>7</v>
      </c>
      <c r="B52" s="6" t="s">
        <v>73</v>
      </c>
      <c r="C52" s="8"/>
      <c r="D52" s="8"/>
      <c r="E52" s="10"/>
      <c r="F52" s="8">
        <v>0.75</v>
      </c>
      <c r="G52" s="10">
        <v>0.94</v>
      </c>
      <c r="H52" s="10">
        <v>7.0000000000000007E-2</v>
      </c>
      <c r="I52" s="10">
        <v>0.02</v>
      </c>
      <c r="J52" s="10">
        <v>0.95</v>
      </c>
      <c r="K52" s="10"/>
      <c r="L52" s="10"/>
      <c r="M52" s="10"/>
      <c r="N52" s="10">
        <v>0.75</v>
      </c>
      <c r="O52" s="10"/>
      <c r="P52" s="10"/>
      <c r="Q52" s="10"/>
      <c r="R52" s="10" t="s">
        <v>66</v>
      </c>
      <c r="S52" s="11"/>
      <c r="T52" s="10"/>
      <c r="U52" s="10"/>
      <c r="V52" s="10" t="s">
        <v>66</v>
      </c>
      <c r="W52" s="10"/>
      <c r="X52" s="13" t="s">
        <v>243</v>
      </c>
      <c r="Y52" s="13"/>
      <c r="Z52" s="47"/>
      <c r="AA52" s="15"/>
      <c r="AB52" s="20"/>
    </row>
    <row r="53" spans="1:28" ht="18" customHeight="1" outlineLevel="1" x14ac:dyDescent="0.25">
      <c r="A53" s="6" t="s">
        <v>7</v>
      </c>
      <c r="B53" s="6" t="s">
        <v>74</v>
      </c>
      <c r="C53" s="8"/>
      <c r="D53" s="8"/>
      <c r="E53" s="10"/>
      <c r="F53" s="8" t="s">
        <v>6</v>
      </c>
      <c r="G53" s="10">
        <v>0.94</v>
      </c>
      <c r="H53" s="10">
        <v>0.01</v>
      </c>
      <c r="I53" s="10">
        <v>7.0000000000000007E-2</v>
      </c>
      <c r="J53" s="10">
        <v>1.06</v>
      </c>
      <c r="K53" s="10"/>
      <c r="L53" s="10"/>
      <c r="M53" s="10"/>
      <c r="N53" s="10"/>
      <c r="O53" s="10"/>
      <c r="P53" s="10"/>
      <c r="Q53" s="10"/>
      <c r="R53" s="10" t="s">
        <v>66</v>
      </c>
      <c r="S53" s="11"/>
      <c r="T53" s="10"/>
      <c r="U53" s="10"/>
      <c r="V53" s="10" t="s">
        <v>66</v>
      </c>
      <c r="W53" s="10"/>
      <c r="X53" s="13" t="s">
        <v>243</v>
      </c>
      <c r="Y53" s="13"/>
      <c r="Z53" s="47"/>
      <c r="AA53" s="15"/>
      <c r="AB53" s="20"/>
    </row>
    <row r="54" spans="1:28" ht="18" customHeight="1" outlineLevel="1" x14ac:dyDescent="0.25">
      <c r="A54" s="6" t="s">
        <v>7</v>
      </c>
      <c r="B54" s="6" t="s">
        <v>75</v>
      </c>
      <c r="C54" s="8"/>
      <c r="D54" s="8"/>
      <c r="E54" s="10"/>
      <c r="F54" s="8" t="s">
        <v>6</v>
      </c>
      <c r="G54" s="10">
        <v>0.94</v>
      </c>
      <c r="H54" s="10">
        <v>0.01</v>
      </c>
      <c r="I54" s="10">
        <v>0</v>
      </c>
      <c r="J54" s="10">
        <v>0.99</v>
      </c>
      <c r="K54" s="10"/>
      <c r="L54" s="10"/>
      <c r="M54" s="10"/>
      <c r="N54" s="10"/>
      <c r="O54" s="10"/>
      <c r="P54" s="10"/>
      <c r="Q54" s="10"/>
      <c r="R54" s="10" t="s">
        <v>66</v>
      </c>
      <c r="S54" s="11"/>
      <c r="T54" s="10"/>
      <c r="U54" s="10"/>
      <c r="V54" s="10" t="s">
        <v>66</v>
      </c>
      <c r="W54" s="10"/>
      <c r="X54" s="13" t="s">
        <v>243</v>
      </c>
      <c r="Y54" s="13"/>
      <c r="Z54" s="47"/>
      <c r="AA54" s="15"/>
      <c r="AB54" s="20"/>
    </row>
    <row r="55" spans="1:28" ht="18" customHeight="1" outlineLevel="1" x14ac:dyDescent="0.25">
      <c r="A55" s="6" t="s">
        <v>7</v>
      </c>
      <c r="B55" s="54" t="s">
        <v>76</v>
      </c>
      <c r="C55" s="24"/>
      <c r="D55" s="24"/>
      <c r="E55" s="24"/>
      <c r="F55" s="24" t="s">
        <v>6</v>
      </c>
      <c r="G55" s="24">
        <v>0.94</v>
      </c>
      <c r="H55" s="24">
        <v>0.12</v>
      </c>
      <c r="I55" s="24">
        <v>0</v>
      </c>
      <c r="J55" s="24">
        <v>0.88</v>
      </c>
      <c r="K55" s="24"/>
      <c r="L55" s="24"/>
      <c r="M55" s="24"/>
      <c r="N55" s="24"/>
      <c r="O55" s="24"/>
      <c r="P55" s="24"/>
      <c r="Q55" s="24"/>
      <c r="R55" s="24" t="s">
        <v>66</v>
      </c>
      <c r="S55" s="59"/>
      <c r="T55" s="24"/>
      <c r="U55" s="24"/>
      <c r="V55" s="24" t="s">
        <v>66</v>
      </c>
      <c r="W55" s="24"/>
      <c r="X55" s="63" t="s">
        <v>243</v>
      </c>
      <c r="Y55" s="63"/>
      <c r="Z55" s="65"/>
      <c r="AA55" s="15"/>
      <c r="AB55" s="20"/>
    </row>
    <row r="56" spans="1:28" ht="18" customHeight="1" outlineLevel="1" x14ac:dyDescent="0.25">
      <c r="A56" s="6" t="s">
        <v>7</v>
      </c>
      <c r="B56" s="54" t="s">
        <v>77</v>
      </c>
      <c r="C56" s="24"/>
      <c r="D56" s="24"/>
      <c r="E56" s="24"/>
      <c r="F56" s="24" t="s">
        <v>6</v>
      </c>
      <c r="G56" s="24">
        <v>0.94</v>
      </c>
      <c r="H56" s="24">
        <v>0.12</v>
      </c>
      <c r="I56" s="24">
        <v>0</v>
      </c>
      <c r="J56" s="24">
        <v>0.88</v>
      </c>
      <c r="K56" s="24"/>
      <c r="L56" s="24"/>
      <c r="M56" s="24"/>
      <c r="N56" s="24"/>
      <c r="O56" s="24"/>
      <c r="P56" s="24"/>
      <c r="Q56" s="24"/>
      <c r="R56" s="24" t="s">
        <v>66</v>
      </c>
      <c r="S56" s="59"/>
      <c r="T56" s="24"/>
      <c r="U56" s="24"/>
      <c r="V56" s="24" t="s">
        <v>66</v>
      </c>
      <c r="W56" s="24"/>
      <c r="X56" s="63" t="s">
        <v>243</v>
      </c>
      <c r="Y56" s="63"/>
      <c r="Z56" s="65"/>
      <c r="AA56" s="15"/>
      <c r="AB56" s="20"/>
    </row>
    <row r="57" spans="1:28" ht="18" customHeight="1" outlineLevel="1" x14ac:dyDescent="0.25">
      <c r="A57" s="6" t="s">
        <v>7</v>
      </c>
      <c r="B57" s="54" t="s">
        <v>78</v>
      </c>
      <c r="C57" s="24"/>
      <c r="D57" s="24"/>
      <c r="E57" s="24"/>
      <c r="F57" s="24" t="s">
        <v>6</v>
      </c>
      <c r="G57" s="24" t="s">
        <v>6</v>
      </c>
      <c r="H57" s="24" t="s">
        <v>6</v>
      </c>
      <c r="I57" s="24" t="s">
        <v>6</v>
      </c>
      <c r="J57" s="24" t="s">
        <v>6</v>
      </c>
      <c r="K57" s="24"/>
      <c r="L57" s="24"/>
      <c r="M57" s="24"/>
      <c r="N57" s="24"/>
      <c r="O57" s="24"/>
      <c r="P57" s="24"/>
      <c r="Q57" s="24"/>
      <c r="R57" s="24" t="s">
        <v>66</v>
      </c>
      <c r="S57" s="59"/>
      <c r="T57" s="24"/>
      <c r="U57" s="24"/>
      <c r="V57" s="24">
        <v>0.9</v>
      </c>
      <c r="W57" s="24"/>
      <c r="X57" s="63" t="s">
        <v>243</v>
      </c>
      <c r="Y57" s="63"/>
      <c r="Z57" s="65"/>
      <c r="AA57" s="15"/>
      <c r="AB57" s="20"/>
    </row>
    <row r="58" spans="1:28" ht="18" customHeight="1" outlineLevel="1" x14ac:dyDescent="0.25">
      <c r="A58" s="6" t="s">
        <v>27</v>
      </c>
      <c r="B58" s="54" t="s">
        <v>79</v>
      </c>
      <c r="C58" s="24"/>
      <c r="D58" s="24"/>
      <c r="E58" s="24"/>
      <c r="F58" s="24" t="s">
        <v>6</v>
      </c>
      <c r="G58" s="24" t="s">
        <v>6</v>
      </c>
      <c r="H58" s="24" t="s">
        <v>6</v>
      </c>
      <c r="I58" s="24" t="s">
        <v>6</v>
      </c>
      <c r="J58" s="24" t="s">
        <v>6</v>
      </c>
      <c r="K58" s="24"/>
      <c r="L58" s="24"/>
      <c r="M58" s="24"/>
      <c r="N58" s="24"/>
      <c r="O58" s="24"/>
      <c r="P58" s="24"/>
      <c r="Q58" s="24"/>
      <c r="R58" s="24" t="s">
        <v>66</v>
      </c>
      <c r="S58" s="59"/>
      <c r="T58" s="24"/>
      <c r="U58" s="24"/>
      <c r="V58" s="24">
        <v>0.9</v>
      </c>
      <c r="W58" s="24"/>
      <c r="X58" s="63" t="s">
        <v>243</v>
      </c>
      <c r="Y58" s="63"/>
      <c r="Z58" s="65"/>
      <c r="AA58" s="15"/>
      <c r="AB58" s="20"/>
    </row>
    <row r="59" spans="1:28" ht="34.5" customHeight="1" x14ac:dyDescent="0.25">
      <c r="A59" s="6" t="s">
        <v>7</v>
      </c>
      <c r="B59" s="54" t="s">
        <v>123</v>
      </c>
      <c r="C59" s="24"/>
      <c r="D59" s="24"/>
      <c r="E59" s="24"/>
      <c r="F59" s="24">
        <v>0.8</v>
      </c>
      <c r="G59" s="24">
        <v>0.8</v>
      </c>
      <c r="H59" s="24">
        <v>0.1</v>
      </c>
      <c r="I59" s="24">
        <v>0.11</v>
      </c>
      <c r="J59" s="24">
        <v>1.02</v>
      </c>
      <c r="K59" s="24" t="s">
        <v>60</v>
      </c>
      <c r="L59" s="24" t="s">
        <v>60</v>
      </c>
      <c r="M59" s="24" t="s">
        <v>60</v>
      </c>
      <c r="N59" s="24">
        <v>0.8</v>
      </c>
      <c r="O59" s="24">
        <v>0.1</v>
      </c>
      <c r="P59" s="24">
        <v>0.11</v>
      </c>
      <c r="Q59" s="24"/>
      <c r="R59" s="24">
        <v>1.02</v>
      </c>
      <c r="S59" s="59">
        <v>0.1</v>
      </c>
      <c r="T59" s="24">
        <v>0.11</v>
      </c>
      <c r="U59" s="24"/>
      <c r="V59" s="24">
        <v>1.02</v>
      </c>
      <c r="W59" s="24" t="s">
        <v>88</v>
      </c>
      <c r="X59" s="63" t="s">
        <v>153</v>
      </c>
      <c r="Y59" s="63"/>
      <c r="Z59" s="65"/>
      <c r="AA59" s="15"/>
      <c r="AB59" s="20"/>
    </row>
    <row r="60" spans="1:28" ht="18" customHeight="1" outlineLevel="1" x14ac:dyDescent="0.25">
      <c r="A60" s="6" t="s">
        <v>7</v>
      </c>
      <c r="B60" s="54" t="s">
        <v>28</v>
      </c>
      <c r="C60" s="24"/>
      <c r="D60" s="24"/>
      <c r="E60" s="24"/>
      <c r="F60" s="24" t="s">
        <v>6</v>
      </c>
      <c r="G60" s="24">
        <v>0.8</v>
      </c>
      <c r="H60" s="24">
        <v>0.21</v>
      </c>
      <c r="I60" s="24">
        <v>0</v>
      </c>
      <c r="J60" s="24">
        <v>0.79</v>
      </c>
      <c r="K60" s="24"/>
      <c r="L60" s="24"/>
      <c r="M60" s="24"/>
      <c r="N60" s="24"/>
      <c r="O60" s="24"/>
      <c r="P60" s="24"/>
      <c r="Q60" s="24"/>
      <c r="R60" s="24" t="s">
        <v>67</v>
      </c>
      <c r="S60" s="59"/>
      <c r="T60" s="24"/>
      <c r="U60" s="24"/>
      <c r="V60" s="24"/>
      <c r="W60" s="24" t="s">
        <v>88</v>
      </c>
      <c r="X60" s="63"/>
      <c r="Y60" s="63"/>
      <c r="Z60" s="65"/>
      <c r="AA60" s="15"/>
      <c r="AB60" s="20"/>
    </row>
    <row r="61" spans="1:28" ht="18" customHeight="1" outlineLevel="1" x14ac:dyDescent="0.25">
      <c r="A61" s="6" t="s">
        <v>7</v>
      </c>
      <c r="B61" s="54" t="s">
        <v>29</v>
      </c>
      <c r="C61" s="24"/>
      <c r="D61" s="24"/>
      <c r="E61" s="24"/>
      <c r="F61" s="24" t="s">
        <v>6</v>
      </c>
      <c r="G61" s="24">
        <v>0.8</v>
      </c>
      <c r="H61" s="24">
        <v>0.22</v>
      </c>
      <c r="I61" s="24">
        <v>0</v>
      </c>
      <c r="J61" s="24">
        <v>0.78</v>
      </c>
      <c r="K61" s="24"/>
      <c r="L61" s="24"/>
      <c r="M61" s="24"/>
      <c r="N61" s="24"/>
      <c r="O61" s="24"/>
      <c r="P61" s="24"/>
      <c r="Q61" s="24"/>
      <c r="R61" s="24" t="s">
        <v>67</v>
      </c>
      <c r="S61" s="59"/>
      <c r="T61" s="24"/>
      <c r="U61" s="24"/>
      <c r="V61" s="24"/>
      <c r="W61" s="24" t="s">
        <v>88</v>
      </c>
      <c r="X61" s="63"/>
      <c r="Y61" s="63"/>
      <c r="Z61" s="65"/>
      <c r="AA61" s="15"/>
      <c r="AB61" s="20"/>
    </row>
    <row r="62" spans="1:28" ht="18" customHeight="1" outlineLevel="1" x14ac:dyDescent="0.25">
      <c r="A62" s="6" t="s">
        <v>7</v>
      </c>
      <c r="B62" s="54" t="s">
        <v>30</v>
      </c>
      <c r="C62" s="24"/>
      <c r="D62" s="24"/>
      <c r="E62" s="24"/>
      <c r="F62" s="24" t="s">
        <v>6</v>
      </c>
      <c r="G62" s="24">
        <v>0.8</v>
      </c>
      <c r="H62" s="24">
        <v>0.16</v>
      </c>
      <c r="I62" s="24">
        <v>0</v>
      </c>
      <c r="J62" s="24">
        <v>0.84</v>
      </c>
      <c r="K62" s="24"/>
      <c r="L62" s="24"/>
      <c r="M62" s="24"/>
      <c r="N62" s="24"/>
      <c r="O62" s="24"/>
      <c r="P62" s="24"/>
      <c r="Q62" s="24"/>
      <c r="R62" s="24" t="s">
        <v>67</v>
      </c>
      <c r="S62" s="59"/>
      <c r="T62" s="24"/>
      <c r="U62" s="24"/>
      <c r="V62" s="24"/>
      <c r="W62" s="24" t="s">
        <v>88</v>
      </c>
      <c r="X62" s="63"/>
      <c r="Y62" s="63"/>
      <c r="Z62" s="65"/>
      <c r="AA62" s="15"/>
      <c r="AB62" s="20"/>
    </row>
    <row r="63" spans="1:28" ht="18" customHeight="1" outlineLevel="1" x14ac:dyDescent="0.25">
      <c r="A63" s="6" t="s">
        <v>7</v>
      </c>
      <c r="B63" s="54" t="s">
        <v>32</v>
      </c>
      <c r="C63" s="24"/>
      <c r="D63" s="24"/>
      <c r="E63" s="24"/>
      <c r="F63" s="24" t="s">
        <v>6</v>
      </c>
      <c r="G63" s="24">
        <v>0.8</v>
      </c>
      <c r="H63" s="24" t="s">
        <v>6</v>
      </c>
      <c r="I63" s="24" t="s">
        <v>6</v>
      </c>
      <c r="J63" s="24" t="s">
        <v>6</v>
      </c>
      <c r="K63" s="24"/>
      <c r="L63" s="24"/>
      <c r="M63" s="24"/>
      <c r="N63" s="24"/>
      <c r="O63" s="24"/>
      <c r="P63" s="24"/>
      <c r="Q63" s="24"/>
      <c r="R63" s="24" t="s">
        <v>67</v>
      </c>
      <c r="S63" s="59"/>
      <c r="T63" s="24"/>
      <c r="U63" s="24"/>
      <c r="V63" s="24"/>
      <c r="W63" s="24" t="s">
        <v>88</v>
      </c>
      <c r="X63" s="63"/>
      <c r="Y63" s="63"/>
      <c r="Z63" s="65"/>
      <c r="AA63" s="15"/>
      <c r="AB63" s="20"/>
    </row>
    <row r="64" spans="1:28" ht="18" customHeight="1" outlineLevel="1" x14ac:dyDescent="0.25">
      <c r="A64" s="6" t="s">
        <v>7</v>
      </c>
      <c r="B64" s="54" t="s">
        <v>31</v>
      </c>
      <c r="C64" s="24"/>
      <c r="D64" s="24"/>
      <c r="E64" s="24"/>
      <c r="F64" s="24" t="s">
        <v>6</v>
      </c>
      <c r="G64" s="24">
        <v>0.8</v>
      </c>
      <c r="H64" s="24">
        <v>0.14000000000000001</v>
      </c>
      <c r="I64" s="24">
        <v>0</v>
      </c>
      <c r="J64" s="24">
        <v>0.86</v>
      </c>
      <c r="K64" s="24"/>
      <c r="L64" s="24"/>
      <c r="M64" s="24"/>
      <c r="N64" s="24"/>
      <c r="O64" s="24"/>
      <c r="P64" s="24"/>
      <c r="Q64" s="24"/>
      <c r="R64" s="24" t="s">
        <v>67</v>
      </c>
      <c r="S64" s="59"/>
      <c r="T64" s="24"/>
      <c r="U64" s="24"/>
      <c r="V64" s="24"/>
      <c r="W64" s="24" t="s">
        <v>88</v>
      </c>
      <c r="X64" s="63"/>
      <c r="Y64" s="63"/>
      <c r="Z64" s="65"/>
      <c r="AA64" s="15"/>
      <c r="AB64" s="20"/>
    </row>
    <row r="65" spans="1:28" ht="14.4" outlineLevel="1" x14ac:dyDescent="0.25">
      <c r="A65" s="6" t="s">
        <v>7</v>
      </c>
      <c r="B65" s="54" t="s">
        <v>263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>
        <v>0.9</v>
      </c>
      <c r="N65" s="24"/>
      <c r="O65" s="24"/>
      <c r="P65" s="24"/>
      <c r="Q65" s="24"/>
      <c r="R65" s="24"/>
      <c r="S65" s="59"/>
      <c r="T65" s="24"/>
      <c r="U65" s="24"/>
      <c r="V65" s="27">
        <v>0.9</v>
      </c>
      <c r="W65" s="24" t="s">
        <v>88</v>
      </c>
      <c r="X65" s="63" t="s">
        <v>127</v>
      </c>
      <c r="Y65" s="63"/>
      <c r="Z65" s="66" t="s">
        <v>115</v>
      </c>
      <c r="AA65" s="15"/>
      <c r="AB65" s="20"/>
    </row>
    <row r="66" spans="1:28" ht="14.4" outlineLevel="1" x14ac:dyDescent="0.25">
      <c r="A66" s="6" t="s">
        <v>7</v>
      </c>
      <c r="B66" s="54" t="s">
        <v>265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59"/>
      <c r="T66" s="24"/>
      <c r="U66" s="24"/>
      <c r="V66" s="27">
        <v>0.95</v>
      </c>
      <c r="W66" s="24" t="s">
        <v>88</v>
      </c>
      <c r="X66" s="63" t="s">
        <v>266</v>
      </c>
      <c r="Y66" s="63"/>
      <c r="Z66" s="66"/>
      <c r="AA66" s="15"/>
      <c r="AB66" s="20"/>
    </row>
    <row r="67" spans="1:28" ht="18.75" customHeight="1" x14ac:dyDescent="0.25">
      <c r="A67" s="6" t="s">
        <v>7</v>
      </c>
      <c r="B67" s="54" t="s">
        <v>80</v>
      </c>
      <c r="C67" s="24" t="s">
        <v>6</v>
      </c>
      <c r="D67" s="24" t="s">
        <v>6</v>
      </c>
      <c r="E67" s="24" t="s">
        <v>6</v>
      </c>
      <c r="F67" s="24">
        <v>0.59</v>
      </c>
      <c r="G67" s="24" t="s">
        <v>13</v>
      </c>
      <c r="H67" s="24" t="s">
        <v>60</v>
      </c>
      <c r="I67" s="24" t="s">
        <v>60</v>
      </c>
      <c r="J67" s="24" t="s">
        <v>60</v>
      </c>
      <c r="K67" s="24" t="s">
        <v>60</v>
      </c>
      <c r="L67" s="24" t="s">
        <v>60</v>
      </c>
      <c r="M67" s="24" t="s">
        <v>60</v>
      </c>
      <c r="N67" s="24"/>
      <c r="O67" s="24">
        <v>0.41</v>
      </c>
      <c r="P67" s="24"/>
      <c r="Q67" s="24"/>
      <c r="R67" s="70">
        <v>0.99</v>
      </c>
      <c r="S67" s="59">
        <v>0.41</v>
      </c>
      <c r="T67" s="24"/>
      <c r="U67" s="24"/>
      <c r="V67" s="70">
        <v>0.99</v>
      </c>
      <c r="W67" s="24" t="s">
        <v>94</v>
      </c>
      <c r="X67" s="63" t="s">
        <v>153</v>
      </c>
      <c r="Y67" s="63"/>
      <c r="Z67" s="65"/>
      <c r="AA67" s="77" t="s">
        <v>196</v>
      </c>
      <c r="AB67" s="20"/>
    </row>
    <row r="68" spans="1:28" ht="28.8" x14ac:dyDescent="0.25">
      <c r="A68" s="6" t="s">
        <v>7</v>
      </c>
      <c r="B68" s="54" t="s">
        <v>81</v>
      </c>
      <c r="C68" s="24" t="s">
        <v>6</v>
      </c>
      <c r="D68" s="24" t="s">
        <v>6</v>
      </c>
      <c r="E68" s="24" t="s">
        <v>6</v>
      </c>
      <c r="F68" s="24" t="s">
        <v>6</v>
      </c>
      <c r="G68" s="24" t="s">
        <v>13</v>
      </c>
      <c r="H68" s="24">
        <v>0.25</v>
      </c>
      <c r="I68" s="67" t="s">
        <v>55</v>
      </c>
      <c r="J68" s="24">
        <v>0.99</v>
      </c>
      <c r="K68" s="24" t="s">
        <v>60</v>
      </c>
      <c r="L68" s="24" t="s">
        <v>60</v>
      </c>
      <c r="M68" s="24" t="s">
        <v>60</v>
      </c>
      <c r="N68" s="59">
        <v>0.59</v>
      </c>
      <c r="O68" s="59">
        <v>0.25</v>
      </c>
      <c r="P68" s="59">
        <v>0.12</v>
      </c>
      <c r="Q68" s="59">
        <v>0.2</v>
      </c>
      <c r="R68" s="70"/>
      <c r="S68" s="59">
        <v>0.25</v>
      </c>
      <c r="T68" s="59">
        <v>0.12</v>
      </c>
      <c r="U68" s="59">
        <v>0.2</v>
      </c>
      <c r="V68" s="70"/>
      <c r="W68" s="24" t="s">
        <v>94</v>
      </c>
      <c r="X68" s="63" t="s">
        <v>153</v>
      </c>
      <c r="Y68" s="63"/>
      <c r="Z68" s="65"/>
      <c r="AA68" s="77"/>
      <c r="AB68" s="20"/>
    </row>
    <row r="69" spans="1:28" ht="14.4" x14ac:dyDescent="0.25">
      <c r="A69" s="6" t="s">
        <v>7</v>
      </c>
      <c r="B69" s="54" t="s">
        <v>189</v>
      </c>
      <c r="C69" s="24" t="s">
        <v>6</v>
      </c>
      <c r="D69" s="24" t="s">
        <v>6</v>
      </c>
      <c r="E69" s="24" t="s">
        <v>6</v>
      </c>
      <c r="F69" s="24" t="s">
        <v>6</v>
      </c>
      <c r="G69" s="24" t="s">
        <v>13</v>
      </c>
      <c r="H69" s="24" t="s">
        <v>60</v>
      </c>
      <c r="I69" s="24" t="s">
        <v>60</v>
      </c>
      <c r="J69" s="24" t="s">
        <v>60</v>
      </c>
      <c r="K69" s="24" t="s">
        <v>60</v>
      </c>
      <c r="L69" s="24" t="s">
        <v>60</v>
      </c>
      <c r="M69" s="24" t="s">
        <v>60</v>
      </c>
      <c r="N69" s="24">
        <v>0.8</v>
      </c>
      <c r="O69" s="24"/>
      <c r="P69" s="24"/>
      <c r="Q69" s="24"/>
      <c r="R69" s="24">
        <v>0.8</v>
      </c>
      <c r="S69" s="59"/>
      <c r="T69" s="24"/>
      <c r="U69" s="24"/>
      <c r="V69" s="24">
        <v>1</v>
      </c>
      <c r="W69" s="59" t="s">
        <v>230</v>
      </c>
      <c r="X69" s="66" t="s">
        <v>224</v>
      </c>
      <c r="Y69" s="63"/>
      <c r="Z69" s="63"/>
      <c r="AA69" s="15"/>
      <c r="AB69" s="20" t="s">
        <v>247</v>
      </c>
    </row>
    <row r="70" spans="1:28" ht="14.4" x14ac:dyDescent="0.25">
      <c r="A70" s="6" t="s">
        <v>7</v>
      </c>
      <c r="B70" s="54" t="s">
        <v>219</v>
      </c>
      <c r="C70" s="24" t="s">
        <v>6</v>
      </c>
      <c r="D70" s="24" t="s">
        <v>6</v>
      </c>
      <c r="E70" s="24" t="s">
        <v>6</v>
      </c>
      <c r="F70" s="24">
        <v>0.76</v>
      </c>
      <c r="G70" s="24">
        <v>0.76</v>
      </c>
      <c r="H70" s="54" t="s">
        <v>60</v>
      </c>
      <c r="I70" s="54" t="s">
        <v>60</v>
      </c>
      <c r="J70" s="54" t="s">
        <v>60</v>
      </c>
      <c r="K70" s="24" t="s">
        <v>60</v>
      </c>
      <c r="L70" s="24" t="s">
        <v>60</v>
      </c>
      <c r="M70" s="24" t="s">
        <v>60</v>
      </c>
      <c r="N70" s="24">
        <v>0.76</v>
      </c>
      <c r="O70" s="24" t="s">
        <v>62</v>
      </c>
      <c r="P70" s="24" t="s">
        <v>62</v>
      </c>
      <c r="Q70" s="24">
        <v>0</v>
      </c>
      <c r="R70" s="24">
        <v>0.76</v>
      </c>
      <c r="S70" s="59" t="s">
        <v>62</v>
      </c>
      <c r="T70" s="24" t="s">
        <v>62</v>
      </c>
      <c r="U70" s="24">
        <v>0</v>
      </c>
      <c r="V70" s="24">
        <v>0.83</v>
      </c>
      <c r="W70" s="24" t="s">
        <v>94</v>
      </c>
      <c r="X70" s="63" t="s">
        <v>240</v>
      </c>
      <c r="Y70" s="66"/>
      <c r="Z70" s="63"/>
      <c r="AA70" s="15"/>
      <c r="AB70" s="20" t="s">
        <v>247</v>
      </c>
    </row>
    <row r="71" spans="1:28" ht="14.4" x14ac:dyDescent="0.25">
      <c r="A71" s="6" t="s">
        <v>7</v>
      </c>
      <c r="B71" s="54" t="s">
        <v>220</v>
      </c>
      <c r="C71" s="24"/>
      <c r="D71" s="24"/>
      <c r="E71" s="24"/>
      <c r="F71" s="24"/>
      <c r="G71" s="24"/>
      <c r="H71" s="54"/>
      <c r="I71" s="54"/>
      <c r="J71" s="54"/>
      <c r="K71" s="24"/>
      <c r="L71" s="24"/>
      <c r="M71" s="24"/>
      <c r="N71" s="24"/>
      <c r="O71" s="24"/>
      <c r="P71" s="24"/>
      <c r="Q71" s="24"/>
      <c r="R71" s="24"/>
      <c r="S71" s="59"/>
      <c r="T71" s="24"/>
      <c r="U71" s="24"/>
      <c r="V71" s="68">
        <v>1.05</v>
      </c>
      <c r="W71" s="24" t="s">
        <v>94</v>
      </c>
      <c r="X71" s="63" t="s">
        <v>241</v>
      </c>
      <c r="Y71" s="66"/>
      <c r="Z71" s="63"/>
      <c r="AA71" s="15"/>
      <c r="AB71" s="20" t="s">
        <v>247</v>
      </c>
    </row>
    <row r="72" spans="1:28" ht="14.4" x14ac:dyDescent="0.25">
      <c r="A72" s="6" t="s">
        <v>7</v>
      </c>
      <c r="B72" s="54" t="s">
        <v>221</v>
      </c>
      <c r="C72" s="24"/>
      <c r="D72" s="24"/>
      <c r="E72" s="24"/>
      <c r="F72" s="24"/>
      <c r="G72" s="24"/>
      <c r="H72" s="54"/>
      <c r="I72" s="54"/>
      <c r="J72" s="54"/>
      <c r="K72" s="24"/>
      <c r="L72" s="24"/>
      <c r="M72" s="24"/>
      <c r="N72" s="24"/>
      <c r="O72" s="24"/>
      <c r="P72" s="24"/>
      <c r="Q72" s="24"/>
      <c r="R72" s="24"/>
      <c r="S72" s="59"/>
      <c r="T72" s="24"/>
      <c r="U72" s="24"/>
      <c r="V72" s="68">
        <v>1.04</v>
      </c>
      <c r="W72" s="24" t="s">
        <v>94</v>
      </c>
      <c r="X72" s="63" t="s">
        <v>241</v>
      </c>
      <c r="Y72" s="66"/>
      <c r="Z72" s="63"/>
      <c r="AA72" s="15"/>
      <c r="AB72" s="20" t="s">
        <v>247</v>
      </c>
    </row>
    <row r="73" spans="1:28" ht="14.4" x14ac:dyDescent="0.25">
      <c r="A73" s="6" t="s">
        <v>7</v>
      </c>
      <c r="B73" s="54" t="s">
        <v>213</v>
      </c>
      <c r="C73" s="24"/>
      <c r="D73" s="24"/>
      <c r="E73" s="24"/>
      <c r="F73" s="24"/>
      <c r="G73" s="24"/>
      <c r="H73" s="54"/>
      <c r="I73" s="54"/>
      <c r="J73" s="54"/>
      <c r="K73" s="24"/>
      <c r="L73" s="24"/>
      <c r="M73" s="24"/>
      <c r="N73" s="24"/>
      <c r="O73" s="24"/>
      <c r="P73" s="24"/>
      <c r="Q73" s="24"/>
      <c r="R73" s="24"/>
      <c r="S73" s="59"/>
      <c r="T73" s="24"/>
      <c r="U73" s="24"/>
      <c r="V73" s="24">
        <v>0.68</v>
      </c>
      <c r="W73" s="24" t="s">
        <v>157</v>
      </c>
      <c r="X73" s="63" t="s">
        <v>214</v>
      </c>
      <c r="Y73" s="66"/>
      <c r="Z73" s="63"/>
      <c r="AA73" s="15"/>
      <c r="AB73" s="20" t="s">
        <v>247</v>
      </c>
    </row>
    <row r="74" spans="1:28" ht="14.4" x14ac:dyDescent="0.25">
      <c r="A74" s="6" t="s">
        <v>7</v>
      </c>
      <c r="B74" s="54" t="s">
        <v>231</v>
      </c>
      <c r="C74" s="24"/>
      <c r="D74" s="24"/>
      <c r="E74" s="24"/>
      <c r="F74" s="24"/>
      <c r="G74" s="24"/>
      <c r="H74" s="54"/>
      <c r="I74" s="54"/>
      <c r="J74" s="54"/>
      <c r="K74" s="24"/>
      <c r="L74" s="24"/>
      <c r="M74" s="24"/>
      <c r="N74" s="24"/>
      <c r="O74" s="24"/>
      <c r="P74" s="24"/>
      <c r="Q74" s="24"/>
      <c r="R74" s="24"/>
      <c r="S74" s="59"/>
      <c r="T74" s="24"/>
      <c r="U74" s="24"/>
      <c r="V74" s="24">
        <v>0.86</v>
      </c>
      <c r="W74" s="24" t="s">
        <v>157</v>
      </c>
      <c r="X74" s="63" t="s">
        <v>222</v>
      </c>
      <c r="Y74" s="66"/>
      <c r="Z74" s="63"/>
      <c r="AA74" s="15"/>
      <c r="AB74" s="20" t="s">
        <v>247</v>
      </c>
    </row>
    <row r="75" spans="1:28" ht="14.4" x14ac:dyDescent="0.25">
      <c r="A75" s="6" t="s">
        <v>7</v>
      </c>
      <c r="B75" s="54" t="s">
        <v>232</v>
      </c>
      <c r="C75" s="24"/>
      <c r="D75" s="24"/>
      <c r="E75" s="24"/>
      <c r="F75" s="24"/>
      <c r="G75" s="24"/>
      <c r="H75" s="54"/>
      <c r="I75" s="54"/>
      <c r="J75" s="54"/>
      <c r="K75" s="24"/>
      <c r="L75" s="24"/>
      <c r="M75" s="24"/>
      <c r="N75" s="24"/>
      <c r="O75" s="24"/>
      <c r="P75" s="24"/>
      <c r="Q75" s="24"/>
      <c r="R75" s="24"/>
      <c r="S75" s="59"/>
      <c r="T75" s="24"/>
      <c r="U75" s="24"/>
      <c r="V75" s="24">
        <v>0.78</v>
      </c>
      <c r="W75" s="24" t="s">
        <v>157</v>
      </c>
      <c r="X75" s="63" t="s">
        <v>216</v>
      </c>
      <c r="Y75" s="66"/>
      <c r="Z75" s="63"/>
      <c r="AA75" s="15"/>
      <c r="AB75" s="20" t="s">
        <v>247</v>
      </c>
    </row>
    <row r="76" spans="1:28" ht="14.4" x14ac:dyDescent="0.25">
      <c r="A76" s="6" t="s">
        <v>7</v>
      </c>
      <c r="B76" s="54" t="s">
        <v>233</v>
      </c>
      <c r="C76" s="24"/>
      <c r="D76" s="24"/>
      <c r="E76" s="24"/>
      <c r="F76" s="24"/>
      <c r="G76" s="24"/>
      <c r="H76" s="54"/>
      <c r="I76" s="54"/>
      <c r="J76" s="54"/>
      <c r="K76" s="24"/>
      <c r="L76" s="24"/>
      <c r="M76" s="24"/>
      <c r="N76" s="24"/>
      <c r="O76" s="24"/>
      <c r="P76" s="24"/>
      <c r="Q76" s="24"/>
      <c r="R76" s="24"/>
      <c r="S76" s="59"/>
      <c r="T76" s="24"/>
      <c r="U76" s="24"/>
      <c r="V76" s="24">
        <v>0.9</v>
      </c>
      <c r="W76" s="24" t="s">
        <v>157</v>
      </c>
      <c r="X76" s="63" t="s">
        <v>215</v>
      </c>
      <c r="Y76" s="66"/>
      <c r="Z76" s="63"/>
      <c r="AA76" s="15"/>
      <c r="AB76" s="20" t="s">
        <v>247</v>
      </c>
    </row>
    <row r="77" spans="1:28" ht="14.4" x14ac:dyDescent="0.25">
      <c r="A77" s="6" t="s">
        <v>7</v>
      </c>
      <c r="B77" s="54" t="s">
        <v>234</v>
      </c>
      <c r="C77" s="24"/>
      <c r="D77" s="24"/>
      <c r="E77" s="24"/>
      <c r="F77" s="24"/>
      <c r="G77" s="24"/>
      <c r="H77" s="54"/>
      <c r="I77" s="54"/>
      <c r="J77" s="54"/>
      <c r="K77" s="24"/>
      <c r="L77" s="24"/>
      <c r="M77" s="24"/>
      <c r="N77" s="24"/>
      <c r="O77" s="24"/>
      <c r="P77" s="24"/>
      <c r="Q77" s="24"/>
      <c r="R77" s="24"/>
      <c r="S77" s="59"/>
      <c r="T77" s="24"/>
      <c r="U77" s="24"/>
      <c r="V77" s="24">
        <v>0.86</v>
      </c>
      <c r="W77" s="24" t="s">
        <v>157</v>
      </c>
      <c r="X77" s="63" t="s">
        <v>217</v>
      </c>
      <c r="Y77" s="66"/>
      <c r="Z77" s="63"/>
      <c r="AA77" s="15"/>
      <c r="AB77" s="20" t="s">
        <v>247</v>
      </c>
    </row>
    <row r="78" spans="1:28" ht="14.4" x14ac:dyDescent="0.25">
      <c r="A78" s="6" t="s">
        <v>7</v>
      </c>
      <c r="B78" s="54" t="s">
        <v>235</v>
      </c>
      <c r="C78" s="24"/>
      <c r="D78" s="24"/>
      <c r="E78" s="24"/>
      <c r="F78" s="24"/>
      <c r="G78" s="24"/>
      <c r="H78" s="54"/>
      <c r="I78" s="54"/>
      <c r="J78" s="54"/>
      <c r="K78" s="24"/>
      <c r="L78" s="24"/>
      <c r="M78" s="24"/>
      <c r="N78" s="24"/>
      <c r="O78" s="24"/>
      <c r="P78" s="24"/>
      <c r="Q78" s="24"/>
      <c r="R78" s="24"/>
      <c r="S78" s="59"/>
      <c r="T78" s="24"/>
      <c r="U78" s="24"/>
      <c r="V78" s="24">
        <v>0.86</v>
      </c>
      <c r="W78" s="24" t="s">
        <v>157</v>
      </c>
      <c r="X78" s="63" t="s">
        <v>216</v>
      </c>
      <c r="Y78" s="66"/>
      <c r="Z78" s="63"/>
      <c r="AA78" s="15"/>
      <c r="AB78" s="20" t="s">
        <v>247</v>
      </c>
    </row>
    <row r="79" spans="1:28" ht="14.4" x14ac:dyDescent="0.25">
      <c r="A79" s="6" t="s">
        <v>7</v>
      </c>
      <c r="B79" s="54" t="s">
        <v>246</v>
      </c>
      <c r="C79" s="24"/>
      <c r="D79" s="24"/>
      <c r="E79" s="24"/>
      <c r="F79" s="24"/>
      <c r="G79" s="24"/>
      <c r="H79" s="54"/>
      <c r="I79" s="54"/>
      <c r="J79" s="54"/>
      <c r="K79" s="24"/>
      <c r="L79" s="24"/>
      <c r="M79" s="24"/>
      <c r="N79" s="24"/>
      <c r="O79" s="24"/>
      <c r="P79" s="24"/>
      <c r="Q79" s="24"/>
      <c r="R79" s="24"/>
      <c r="S79" s="59"/>
      <c r="T79" s="24"/>
      <c r="U79" s="24"/>
      <c r="V79" s="24">
        <v>0.68</v>
      </c>
      <c r="W79" s="24" t="s">
        <v>157</v>
      </c>
      <c r="X79" s="63" t="s">
        <v>214</v>
      </c>
      <c r="Y79" s="66"/>
      <c r="Z79" s="63" t="s">
        <v>252</v>
      </c>
      <c r="AA79" s="15"/>
      <c r="AB79" s="20" t="s">
        <v>248</v>
      </c>
    </row>
    <row r="80" spans="1:28" ht="14.4" x14ac:dyDescent="0.25">
      <c r="A80" s="6" t="s">
        <v>7</v>
      </c>
      <c r="B80" s="54" t="s">
        <v>195</v>
      </c>
      <c r="C80" s="24"/>
      <c r="D80" s="24"/>
      <c r="E80" s="24"/>
      <c r="F80" s="24"/>
      <c r="G80" s="24"/>
      <c r="H80" s="54"/>
      <c r="I80" s="54"/>
      <c r="J80" s="54"/>
      <c r="K80" s="24"/>
      <c r="L80" s="24"/>
      <c r="M80" s="24"/>
      <c r="N80" s="24"/>
      <c r="O80" s="24"/>
      <c r="P80" s="24"/>
      <c r="Q80" s="24"/>
      <c r="R80" s="24"/>
      <c r="S80" s="59"/>
      <c r="T80" s="24"/>
      <c r="U80" s="24"/>
      <c r="V80" s="24">
        <v>0.94</v>
      </c>
      <c r="W80" s="24" t="s">
        <v>157</v>
      </c>
      <c r="X80" s="63" t="s">
        <v>216</v>
      </c>
      <c r="Y80" s="66"/>
      <c r="Z80" s="63"/>
      <c r="AA80" s="15"/>
      <c r="AB80" s="20" t="s">
        <v>247</v>
      </c>
    </row>
    <row r="81" spans="1:28" ht="18.75" customHeight="1" x14ac:dyDescent="0.25">
      <c r="A81" s="6" t="s">
        <v>185</v>
      </c>
      <c r="B81" s="54" t="s">
        <v>154</v>
      </c>
      <c r="C81" s="70" t="s">
        <v>124</v>
      </c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24"/>
      <c r="O81" s="24"/>
      <c r="P81" s="24"/>
      <c r="Q81" s="24"/>
      <c r="R81" s="24"/>
      <c r="S81" s="59" t="s">
        <v>113</v>
      </c>
      <c r="T81" s="24"/>
      <c r="U81" s="24"/>
      <c r="V81" s="24">
        <v>1</v>
      </c>
      <c r="W81" s="24" t="s">
        <v>94</v>
      </c>
      <c r="X81" s="63" t="s">
        <v>6</v>
      </c>
      <c r="Y81" s="66"/>
      <c r="Z81" s="63"/>
      <c r="AA81" s="15" t="s">
        <v>177</v>
      </c>
      <c r="AB81" s="20"/>
    </row>
    <row r="82" spans="1:28" ht="18.75" customHeight="1" x14ac:dyDescent="0.25">
      <c r="A82" s="54" t="s">
        <v>185</v>
      </c>
      <c r="B82" s="54" t="s">
        <v>114</v>
      </c>
      <c r="C82" s="70" t="s">
        <v>124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66"/>
      <c r="O82" s="66"/>
      <c r="P82" s="66"/>
      <c r="Q82" s="66"/>
      <c r="R82" s="66"/>
      <c r="S82" s="57" t="s">
        <v>113</v>
      </c>
      <c r="T82" s="62"/>
      <c r="U82" s="62"/>
      <c r="V82" s="24">
        <v>1</v>
      </c>
      <c r="W82" s="24" t="s">
        <v>88</v>
      </c>
      <c r="X82" s="54" t="s">
        <v>6</v>
      </c>
      <c r="Y82" s="66"/>
      <c r="Z82" s="66" t="s">
        <v>102</v>
      </c>
      <c r="AA82" s="15" t="s">
        <v>177</v>
      </c>
      <c r="AB82" s="20"/>
    </row>
    <row r="83" spans="1:28" ht="15" customHeight="1" x14ac:dyDescent="0.25">
      <c r="A83" s="54" t="s">
        <v>185</v>
      </c>
      <c r="B83" s="54" t="s">
        <v>97</v>
      </c>
      <c r="C83" s="70" t="s">
        <v>124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66"/>
      <c r="O83" s="66"/>
      <c r="P83" s="66"/>
      <c r="Q83" s="66"/>
      <c r="R83" s="66"/>
      <c r="S83" s="57" t="s">
        <v>113</v>
      </c>
      <c r="T83" s="62"/>
      <c r="U83" s="62"/>
      <c r="V83" s="24">
        <v>1</v>
      </c>
      <c r="W83" s="24" t="s">
        <v>88</v>
      </c>
      <c r="X83" s="54" t="s">
        <v>6</v>
      </c>
      <c r="Y83" s="66"/>
      <c r="Z83" s="66" t="s">
        <v>101</v>
      </c>
      <c r="AA83" s="15" t="s">
        <v>177</v>
      </c>
      <c r="AB83" s="20"/>
    </row>
    <row r="84" spans="1:28" ht="14.4" x14ac:dyDescent="0.25">
      <c r="A84" s="54" t="s">
        <v>185</v>
      </c>
      <c r="B84" s="54" t="s">
        <v>135</v>
      </c>
      <c r="C84" s="69" t="s">
        <v>209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58"/>
      <c r="T84" s="66"/>
      <c r="U84" s="66"/>
      <c r="V84" s="24">
        <v>0.95</v>
      </c>
      <c r="W84" s="62" t="s">
        <v>157</v>
      </c>
      <c r="X84" s="72" t="s">
        <v>182</v>
      </c>
      <c r="Y84" s="72"/>
      <c r="Z84" s="72"/>
      <c r="AA84" s="20" t="s">
        <v>178</v>
      </c>
      <c r="AB84" s="20"/>
    </row>
    <row r="85" spans="1:28" ht="14.4" x14ac:dyDescent="0.25">
      <c r="A85" s="54" t="s">
        <v>185</v>
      </c>
      <c r="B85" s="54" t="s">
        <v>199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58"/>
      <c r="T85" s="66"/>
      <c r="U85" s="66"/>
      <c r="V85" s="24">
        <v>1</v>
      </c>
      <c r="W85" s="62" t="s">
        <v>157</v>
      </c>
      <c r="X85" s="60" t="s">
        <v>228</v>
      </c>
      <c r="Y85" s="60"/>
      <c r="Z85" s="60" t="s">
        <v>229</v>
      </c>
      <c r="AA85" s="20"/>
      <c r="AB85" s="20" t="s">
        <v>247</v>
      </c>
    </row>
    <row r="86" spans="1:28" ht="14.4" x14ac:dyDescent="0.25">
      <c r="A86" s="54" t="s">
        <v>185</v>
      </c>
      <c r="B86" s="54" t="s">
        <v>136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58"/>
      <c r="T86" s="66"/>
      <c r="U86" s="66"/>
      <c r="V86" s="24">
        <v>0.8</v>
      </c>
      <c r="W86" s="62" t="s">
        <v>157</v>
      </c>
      <c r="X86" s="72" t="s">
        <v>223</v>
      </c>
      <c r="Y86" s="72"/>
      <c r="Z86" s="72"/>
      <c r="AA86" s="50" t="s">
        <v>178</v>
      </c>
      <c r="AB86" s="20" t="s">
        <v>247</v>
      </c>
    </row>
    <row r="87" spans="1:28" ht="14.4" x14ac:dyDescent="0.25">
      <c r="A87" s="54" t="s">
        <v>185</v>
      </c>
      <c r="B87" s="54" t="s">
        <v>197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58"/>
      <c r="T87" s="66"/>
      <c r="U87" s="66"/>
      <c r="V87" s="24">
        <v>0.95</v>
      </c>
      <c r="W87" s="62" t="s">
        <v>157</v>
      </c>
      <c r="X87" s="72" t="s">
        <v>182</v>
      </c>
      <c r="Y87" s="72"/>
      <c r="Z87" s="72"/>
      <c r="AA87" s="20" t="s">
        <v>178</v>
      </c>
      <c r="AB87" s="20"/>
    </row>
    <row r="88" spans="1:28" ht="14.4" x14ac:dyDescent="0.25">
      <c r="A88" s="54" t="s">
        <v>185</v>
      </c>
      <c r="B88" s="54" t="s">
        <v>249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58"/>
      <c r="T88" s="66"/>
      <c r="U88" s="66"/>
      <c r="V88" s="24">
        <v>0.83</v>
      </c>
      <c r="W88" s="62" t="s">
        <v>157</v>
      </c>
      <c r="X88" s="72" t="s">
        <v>240</v>
      </c>
      <c r="Y88" s="72"/>
      <c r="Z88" s="72"/>
      <c r="AA88" s="50" t="s">
        <v>178</v>
      </c>
      <c r="AB88" s="20" t="s">
        <v>248</v>
      </c>
    </row>
    <row r="89" spans="1:28" ht="14.4" x14ac:dyDescent="0.25">
      <c r="A89" s="54" t="s">
        <v>185</v>
      </c>
      <c r="B89" s="54" t="s">
        <v>251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58"/>
      <c r="T89" s="66"/>
      <c r="U89" s="66"/>
      <c r="V89" s="24">
        <v>1.05</v>
      </c>
      <c r="W89" s="62" t="s">
        <v>157</v>
      </c>
      <c r="X89" s="63" t="s">
        <v>240</v>
      </c>
      <c r="Y89" s="60"/>
      <c r="Z89" s="60"/>
      <c r="AA89" s="50"/>
      <c r="AB89" s="20" t="s">
        <v>248</v>
      </c>
    </row>
    <row r="90" spans="1:28" ht="14.4" x14ac:dyDescent="0.25">
      <c r="A90" s="54" t="s">
        <v>185</v>
      </c>
      <c r="B90" s="54" t="s">
        <v>250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58"/>
      <c r="T90" s="66"/>
      <c r="U90" s="66"/>
      <c r="V90" s="24">
        <v>1.04</v>
      </c>
      <c r="W90" s="62" t="s">
        <v>157</v>
      </c>
      <c r="X90" s="63" t="s">
        <v>240</v>
      </c>
      <c r="Y90" s="60"/>
      <c r="Z90" s="60"/>
      <c r="AA90" s="50"/>
      <c r="AB90" s="20" t="s">
        <v>248</v>
      </c>
    </row>
    <row r="91" spans="1:28" ht="14.4" x14ac:dyDescent="0.25">
      <c r="A91" s="54" t="s">
        <v>185</v>
      </c>
      <c r="B91" s="54" t="s">
        <v>255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58"/>
      <c r="T91" s="66"/>
      <c r="U91" s="66"/>
      <c r="V91" s="24">
        <v>0.95</v>
      </c>
      <c r="W91" s="62" t="s">
        <v>157</v>
      </c>
      <c r="X91" s="63" t="s">
        <v>257</v>
      </c>
      <c r="Y91" s="60"/>
      <c r="Z91" s="60"/>
      <c r="AA91" s="50"/>
      <c r="AB91" s="20"/>
    </row>
    <row r="92" spans="1:28" ht="14.4" x14ac:dyDescent="0.25">
      <c r="A92" s="54" t="s">
        <v>185</v>
      </c>
      <c r="B92" s="54" t="s">
        <v>261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58"/>
      <c r="T92" s="66"/>
      <c r="U92" s="66"/>
      <c r="V92" s="24">
        <v>0.93</v>
      </c>
      <c r="W92" s="62" t="s">
        <v>157</v>
      </c>
      <c r="X92" s="63" t="s">
        <v>257</v>
      </c>
      <c r="Y92" s="60"/>
      <c r="Z92" s="60"/>
      <c r="AA92" s="50"/>
      <c r="AB92" s="20"/>
    </row>
    <row r="93" spans="1:28" ht="14.4" x14ac:dyDescent="0.25">
      <c r="A93" s="54" t="s">
        <v>185</v>
      </c>
      <c r="B93" s="54" t="s">
        <v>256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58"/>
      <c r="T93" s="66"/>
      <c r="U93" s="66"/>
      <c r="V93" s="24">
        <v>0.93</v>
      </c>
      <c r="W93" s="62" t="s">
        <v>157</v>
      </c>
      <c r="X93" s="63" t="s">
        <v>258</v>
      </c>
      <c r="Y93" s="60"/>
      <c r="Z93" s="60"/>
      <c r="AA93" s="50"/>
      <c r="AB93" s="20"/>
    </row>
    <row r="94" spans="1:28" ht="14.4" x14ac:dyDescent="0.25">
      <c r="A94" s="54" t="s">
        <v>185</v>
      </c>
      <c r="B94" s="54" t="s">
        <v>198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58"/>
      <c r="T94" s="66"/>
      <c r="U94" s="66"/>
      <c r="V94" s="24">
        <v>0.87</v>
      </c>
      <c r="W94" s="62" t="s">
        <v>157</v>
      </c>
      <c r="X94" s="72" t="s">
        <v>218</v>
      </c>
      <c r="Y94" s="72"/>
      <c r="Z94" s="72"/>
      <c r="AA94" s="50" t="s">
        <v>178</v>
      </c>
      <c r="AB94" s="20" t="s">
        <v>247</v>
      </c>
    </row>
    <row r="95" spans="1:28" ht="14.4" x14ac:dyDescent="0.25">
      <c r="A95" s="54" t="s">
        <v>185</v>
      </c>
      <c r="B95" s="54" t="s">
        <v>137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58"/>
      <c r="T95" s="66"/>
      <c r="U95" s="66"/>
      <c r="V95" s="24">
        <v>1</v>
      </c>
      <c r="W95" s="62" t="s">
        <v>157</v>
      </c>
      <c r="X95" s="73" t="s">
        <v>259</v>
      </c>
      <c r="Y95" s="74"/>
      <c r="Z95" s="75"/>
      <c r="AA95" s="50" t="s">
        <v>178</v>
      </c>
      <c r="AB95" s="20" t="s">
        <v>248</v>
      </c>
    </row>
    <row r="96" spans="1:28" ht="14.4" x14ac:dyDescent="0.25">
      <c r="A96" s="6" t="s">
        <v>185</v>
      </c>
      <c r="B96" s="6" t="s">
        <v>152</v>
      </c>
      <c r="C96" s="90" t="s">
        <v>210</v>
      </c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28">
        <v>0.9</v>
      </c>
      <c r="S96" s="17"/>
      <c r="T96" s="20"/>
      <c r="U96" s="20"/>
      <c r="V96" s="10">
        <v>0.9</v>
      </c>
      <c r="W96" s="28" t="s">
        <v>157</v>
      </c>
      <c r="X96" s="89" t="s">
        <v>180</v>
      </c>
      <c r="Y96" s="89"/>
      <c r="Z96" s="89"/>
      <c r="AA96" s="20" t="s">
        <v>179</v>
      </c>
      <c r="AB96" s="20"/>
    </row>
    <row r="97" spans="1:28" ht="14.4" x14ac:dyDescent="0.25">
      <c r="A97" s="6" t="s">
        <v>185</v>
      </c>
      <c r="B97" s="54" t="s">
        <v>139</v>
      </c>
      <c r="C97" s="69" t="s">
        <v>211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54"/>
      <c r="P97" s="54"/>
      <c r="Q97" s="54"/>
      <c r="R97" s="24">
        <v>0.95</v>
      </c>
      <c r="S97" s="58"/>
      <c r="T97" s="66"/>
      <c r="U97" s="66"/>
      <c r="V97" s="24">
        <v>0.95</v>
      </c>
      <c r="W97" s="62" t="s">
        <v>157</v>
      </c>
      <c r="X97" s="72" t="s">
        <v>180</v>
      </c>
      <c r="Y97" s="72"/>
      <c r="Z97" s="72"/>
      <c r="AA97" s="20"/>
      <c r="AB97" s="20"/>
    </row>
    <row r="98" spans="1:28" ht="14.4" x14ac:dyDescent="0.25">
      <c r="A98" s="6" t="s">
        <v>185</v>
      </c>
      <c r="B98" s="54" t="s">
        <v>162</v>
      </c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54"/>
      <c r="P98" s="54"/>
      <c r="Q98" s="54"/>
      <c r="R98" s="24">
        <v>0.62</v>
      </c>
      <c r="S98" s="58"/>
      <c r="T98" s="66"/>
      <c r="U98" s="66"/>
      <c r="V98" s="24">
        <v>0.62</v>
      </c>
      <c r="W98" s="62" t="s">
        <v>157</v>
      </c>
      <c r="X98" s="72" t="s">
        <v>180</v>
      </c>
      <c r="Y98" s="72"/>
      <c r="Z98" s="72"/>
      <c r="AA98" s="20"/>
      <c r="AB98" s="20"/>
    </row>
    <row r="99" spans="1:28" ht="14.4" x14ac:dyDescent="0.25">
      <c r="A99" s="6" t="s">
        <v>185</v>
      </c>
      <c r="B99" s="54" t="s">
        <v>138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54"/>
      <c r="P99" s="54"/>
      <c r="Q99" s="54"/>
      <c r="R99" s="24">
        <v>0.98</v>
      </c>
      <c r="S99" s="58"/>
      <c r="T99" s="66"/>
      <c r="U99" s="66"/>
      <c r="V99" s="24">
        <v>0.98</v>
      </c>
      <c r="W99" s="62" t="s">
        <v>157</v>
      </c>
      <c r="X99" s="72" t="s">
        <v>180</v>
      </c>
      <c r="Y99" s="72"/>
      <c r="Z99" s="72"/>
      <c r="AA99" s="20"/>
      <c r="AB99" s="20"/>
    </row>
    <row r="100" spans="1:28" ht="14.4" x14ac:dyDescent="0.25">
      <c r="A100" s="6" t="s">
        <v>185</v>
      </c>
      <c r="B100" s="54" t="s">
        <v>140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54"/>
      <c r="P100" s="54"/>
      <c r="Q100" s="54"/>
      <c r="R100" s="24">
        <v>0.95</v>
      </c>
      <c r="S100" s="58"/>
      <c r="T100" s="66"/>
      <c r="U100" s="66"/>
      <c r="V100" s="24">
        <v>0.95</v>
      </c>
      <c r="W100" s="62" t="s">
        <v>157</v>
      </c>
      <c r="X100" s="72" t="s">
        <v>180</v>
      </c>
      <c r="Y100" s="72"/>
      <c r="Z100" s="72"/>
      <c r="AA100" s="20"/>
      <c r="AB100" s="20"/>
    </row>
    <row r="101" spans="1:28" ht="14.4" x14ac:dyDescent="0.25">
      <c r="A101" s="6" t="s">
        <v>185</v>
      </c>
      <c r="B101" s="54" t="s">
        <v>161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54"/>
      <c r="P101" s="54"/>
      <c r="Q101" s="54"/>
      <c r="R101" s="24">
        <v>0.86</v>
      </c>
      <c r="S101" s="58"/>
      <c r="T101" s="66"/>
      <c r="U101" s="66"/>
      <c r="V101" s="24">
        <v>0.86</v>
      </c>
      <c r="W101" s="62" t="s">
        <v>157</v>
      </c>
      <c r="X101" s="72" t="s">
        <v>180</v>
      </c>
      <c r="Y101" s="72"/>
      <c r="Z101" s="72"/>
      <c r="AA101" s="20"/>
      <c r="AB101" s="20"/>
    </row>
    <row r="102" spans="1:28" ht="14.4" x14ac:dyDescent="0.25">
      <c r="A102" s="6" t="s">
        <v>185</v>
      </c>
      <c r="B102" s="54" t="s">
        <v>143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54"/>
      <c r="P102" s="54"/>
      <c r="Q102" s="54"/>
      <c r="R102" s="24">
        <v>0.95</v>
      </c>
      <c r="S102" s="58"/>
      <c r="T102" s="66"/>
      <c r="U102" s="66"/>
      <c r="V102" s="24">
        <v>0.95</v>
      </c>
      <c r="W102" s="62" t="s">
        <v>157</v>
      </c>
      <c r="X102" s="72" t="s">
        <v>180</v>
      </c>
      <c r="Y102" s="72"/>
      <c r="Z102" s="72"/>
      <c r="AA102" s="20"/>
      <c r="AB102" s="20"/>
    </row>
    <row r="103" spans="1:28" ht="14.4" x14ac:dyDescent="0.25">
      <c r="A103" s="6" t="s">
        <v>185</v>
      </c>
      <c r="B103" s="54" t="s">
        <v>142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54"/>
      <c r="P103" s="54"/>
      <c r="Q103" s="54"/>
      <c r="R103" s="24">
        <v>0.93</v>
      </c>
      <c r="S103" s="58"/>
      <c r="T103" s="66"/>
      <c r="U103" s="66"/>
      <c r="V103" s="24">
        <v>0.93</v>
      </c>
      <c r="W103" s="62" t="s">
        <v>157</v>
      </c>
      <c r="X103" s="72" t="s">
        <v>180</v>
      </c>
      <c r="Y103" s="72"/>
      <c r="Z103" s="72"/>
      <c r="AA103" s="20"/>
      <c r="AB103" s="20"/>
    </row>
    <row r="104" spans="1:28" ht="14.4" x14ac:dyDescent="0.25">
      <c r="A104" s="6" t="s">
        <v>185</v>
      </c>
      <c r="B104" s="54" t="s">
        <v>245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54"/>
      <c r="P104" s="54"/>
      <c r="Q104" s="54"/>
      <c r="R104" s="24">
        <v>0.95</v>
      </c>
      <c r="S104" s="58"/>
      <c r="T104" s="66"/>
      <c r="U104" s="66"/>
      <c r="V104" s="24">
        <v>0.95</v>
      </c>
      <c r="W104" s="62" t="s">
        <v>157</v>
      </c>
      <c r="X104" s="72" t="s">
        <v>180</v>
      </c>
      <c r="Y104" s="72"/>
      <c r="Z104" s="72"/>
      <c r="AA104" s="20"/>
      <c r="AB104" s="20"/>
    </row>
    <row r="105" spans="1:28" ht="14.4" x14ac:dyDescent="0.25">
      <c r="A105" s="6" t="s">
        <v>185</v>
      </c>
      <c r="B105" s="54" t="s">
        <v>244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54"/>
      <c r="P105" s="54"/>
      <c r="Q105" s="54"/>
      <c r="R105" s="24">
        <v>0.95</v>
      </c>
      <c r="S105" s="58"/>
      <c r="T105" s="66"/>
      <c r="U105" s="66"/>
      <c r="V105" s="24">
        <v>0.95</v>
      </c>
      <c r="W105" s="62" t="s">
        <v>157</v>
      </c>
      <c r="X105" s="72" t="s">
        <v>180</v>
      </c>
      <c r="Y105" s="72"/>
      <c r="Z105" s="72"/>
      <c r="AA105" s="20"/>
      <c r="AB105" s="20"/>
    </row>
    <row r="106" spans="1:28" ht="14.4" x14ac:dyDescent="0.25">
      <c r="A106" s="6" t="s">
        <v>185</v>
      </c>
      <c r="B106" s="54" t="s">
        <v>150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54"/>
      <c r="P106" s="54"/>
      <c r="Q106" s="54"/>
      <c r="R106" s="24">
        <v>0.95</v>
      </c>
      <c r="S106" s="58"/>
      <c r="T106" s="66"/>
      <c r="U106" s="66"/>
      <c r="V106" s="24">
        <v>0.95</v>
      </c>
      <c r="W106" s="62" t="s">
        <v>157</v>
      </c>
      <c r="X106" s="72" t="s">
        <v>180</v>
      </c>
      <c r="Y106" s="72"/>
      <c r="Z106" s="72"/>
      <c r="AA106" s="20"/>
      <c r="AB106" s="20"/>
    </row>
    <row r="107" spans="1:28" s="53" customFormat="1" ht="14.4" x14ac:dyDescent="0.25">
      <c r="A107" s="54" t="s">
        <v>185</v>
      </c>
      <c r="B107" s="54" t="s">
        <v>253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54"/>
      <c r="P107" s="54"/>
      <c r="Q107" s="54"/>
      <c r="R107" s="24">
        <v>0.95</v>
      </c>
      <c r="S107" s="58"/>
      <c r="T107" s="66"/>
      <c r="U107" s="66"/>
      <c r="V107" s="24">
        <v>0.95</v>
      </c>
      <c r="W107" s="62" t="s">
        <v>157</v>
      </c>
      <c r="X107" s="60" t="s">
        <v>180</v>
      </c>
      <c r="Y107" s="60"/>
      <c r="Z107" s="60"/>
      <c r="AA107" s="52"/>
      <c r="AB107" s="52"/>
    </row>
    <row r="108" spans="1:28" ht="18.75" customHeight="1" x14ac:dyDescent="0.25">
      <c r="A108" s="6" t="s">
        <v>208</v>
      </c>
      <c r="B108" s="54" t="s">
        <v>96</v>
      </c>
      <c r="C108" s="66"/>
      <c r="D108" s="66"/>
      <c r="E108" s="66"/>
      <c r="F108" s="66"/>
      <c r="G108" s="66"/>
      <c r="H108" s="66"/>
      <c r="I108" s="66"/>
      <c r="J108" s="66"/>
      <c r="K108" s="66">
        <v>0.05</v>
      </c>
      <c r="L108" s="66" t="s">
        <v>90</v>
      </c>
      <c r="M108" s="66">
        <v>0.95</v>
      </c>
      <c r="N108" s="66"/>
      <c r="O108" s="66"/>
      <c r="P108" s="66"/>
      <c r="Q108" s="66"/>
      <c r="R108" s="66"/>
      <c r="S108" s="57">
        <v>0.05</v>
      </c>
      <c r="T108" s="62" t="s">
        <v>90</v>
      </c>
      <c r="U108" s="66"/>
      <c r="V108" s="24">
        <v>0.95</v>
      </c>
      <c r="W108" s="24" t="s">
        <v>230</v>
      </c>
      <c r="X108" s="54" t="s">
        <v>87</v>
      </c>
      <c r="Y108" s="66"/>
      <c r="Z108" s="66"/>
      <c r="AA108" s="20"/>
      <c r="AB108" s="20"/>
    </row>
    <row r="109" spans="1:28" ht="18.75" customHeight="1" x14ac:dyDescent="0.25">
      <c r="A109" s="6" t="s">
        <v>205</v>
      </c>
      <c r="B109" s="6" t="s">
        <v>194</v>
      </c>
      <c r="C109" s="20"/>
      <c r="D109" s="20"/>
      <c r="E109" s="20"/>
      <c r="F109" s="20"/>
      <c r="G109" s="20"/>
      <c r="H109" s="20"/>
      <c r="I109" s="20"/>
      <c r="J109" s="20"/>
      <c r="K109" s="10" t="s">
        <v>60</v>
      </c>
      <c r="L109" s="10" t="s">
        <v>60</v>
      </c>
      <c r="M109" s="10" t="s">
        <v>60</v>
      </c>
      <c r="N109" s="20"/>
      <c r="O109" s="20"/>
      <c r="P109" s="20"/>
      <c r="Q109" s="20"/>
      <c r="R109" s="20"/>
      <c r="S109" s="16"/>
      <c r="T109" s="28"/>
      <c r="U109" s="20"/>
      <c r="V109" s="10">
        <v>1</v>
      </c>
      <c r="W109" s="10" t="s">
        <v>94</v>
      </c>
      <c r="X109" s="29" t="s">
        <v>16</v>
      </c>
      <c r="Y109" s="20"/>
      <c r="Z109" s="20" t="s">
        <v>112</v>
      </c>
      <c r="AA109" s="20" t="s">
        <v>192</v>
      </c>
      <c r="AB109" s="20"/>
    </row>
    <row r="110" spans="1:28" ht="18.75" customHeight="1" x14ac:dyDescent="0.25">
      <c r="A110" s="6" t="s">
        <v>205</v>
      </c>
      <c r="B110" s="6" t="s">
        <v>193</v>
      </c>
      <c r="C110" s="20"/>
      <c r="D110" s="20"/>
      <c r="E110" s="20"/>
      <c r="F110" s="20"/>
      <c r="G110" s="20"/>
      <c r="H110" s="20"/>
      <c r="I110" s="20"/>
      <c r="J110" s="20"/>
      <c r="K110" s="20">
        <v>0.05</v>
      </c>
      <c r="L110" s="20" t="s">
        <v>90</v>
      </c>
      <c r="M110" s="20">
        <v>0.95</v>
      </c>
      <c r="N110" s="20"/>
      <c r="O110" s="20"/>
      <c r="P110" s="20"/>
      <c r="Q110" s="20"/>
      <c r="R110" s="20"/>
      <c r="S110" s="11">
        <v>0.05</v>
      </c>
      <c r="T110" s="28" t="s">
        <v>90</v>
      </c>
      <c r="U110" s="20"/>
      <c r="V110" s="10">
        <v>0.95</v>
      </c>
      <c r="W110" s="28" t="s">
        <v>88</v>
      </c>
      <c r="X110" s="13" t="s">
        <v>129</v>
      </c>
      <c r="Y110" s="20"/>
      <c r="Z110" s="20" t="s">
        <v>110</v>
      </c>
      <c r="AA110" s="20" t="s">
        <v>192</v>
      </c>
      <c r="AB110" s="20"/>
    </row>
    <row r="111" spans="1:28" ht="18.75" customHeight="1" x14ac:dyDescent="0.25">
      <c r="A111" s="6" t="s">
        <v>205</v>
      </c>
      <c r="B111" s="6" t="s">
        <v>190</v>
      </c>
      <c r="C111" s="20"/>
      <c r="D111" s="20"/>
      <c r="E111" s="20"/>
      <c r="F111" s="20"/>
      <c r="G111" s="20"/>
      <c r="H111" s="20"/>
      <c r="I111" s="20"/>
      <c r="J111" s="20"/>
      <c r="K111" s="20">
        <v>0.4</v>
      </c>
      <c r="L111" s="20"/>
      <c r="M111" s="20">
        <v>0.6</v>
      </c>
      <c r="N111" s="20"/>
      <c r="O111" s="20"/>
      <c r="P111" s="20"/>
      <c r="Q111" s="20"/>
      <c r="R111" s="20"/>
      <c r="S111" s="16">
        <v>0.4</v>
      </c>
      <c r="T111" s="28" t="s">
        <v>6</v>
      </c>
      <c r="U111" s="20"/>
      <c r="V111" s="10">
        <v>0.6</v>
      </c>
      <c r="W111" s="10" t="s">
        <v>94</v>
      </c>
      <c r="X111" s="29" t="s">
        <v>111</v>
      </c>
      <c r="Y111" s="20"/>
      <c r="Z111" s="20"/>
      <c r="AA111" s="20" t="s">
        <v>192</v>
      </c>
      <c r="AB111" s="20"/>
    </row>
    <row r="112" spans="1:28" ht="40.5" customHeight="1" x14ac:dyDescent="0.25">
      <c r="A112" s="48" t="s">
        <v>236</v>
      </c>
      <c r="B112" s="49" t="s">
        <v>237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71" t="s">
        <v>238</v>
      </c>
      <c r="T112" s="71"/>
      <c r="U112" s="71"/>
      <c r="V112" s="71"/>
      <c r="W112" s="71"/>
      <c r="X112" s="71"/>
      <c r="Y112" s="71"/>
      <c r="Z112" s="71"/>
      <c r="AA112" s="20"/>
      <c r="AB112" s="20" t="s">
        <v>247</v>
      </c>
    </row>
  </sheetData>
  <autoFilter ref="A2:AB112"/>
  <mergeCells count="55">
    <mergeCell ref="X104:Z104"/>
    <mergeCell ref="X105:Z105"/>
    <mergeCell ref="X101:Z101"/>
    <mergeCell ref="X98:Z98"/>
    <mergeCell ref="Z15:Z19"/>
    <mergeCell ref="C10:R10"/>
    <mergeCell ref="X97:Z97"/>
    <mergeCell ref="X99:Z99"/>
    <mergeCell ref="X96:Z96"/>
    <mergeCell ref="C96:Q96"/>
    <mergeCell ref="X12:Y14"/>
    <mergeCell ref="X37:Y37"/>
    <mergeCell ref="K12:K14"/>
    <mergeCell ref="L12:L14"/>
    <mergeCell ref="M12:M14"/>
    <mergeCell ref="R67:R68"/>
    <mergeCell ref="W12:W14"/>
    <mergeCell ref="P12:Q14"/>
    <mergeCell ref="V12:V14"/>
    <mergeCell ref="T10:U10"/>
    <mergeCell ref="S12:S14"/>
    <mergeCell ref="O1:R1"/>
    <mergeCell ref="S1:V1"/>
    <mergeCell ref="T3:U3"/>
    <mergeCell ref="T6:U6"/>
    <mergeCell ref="T9:U9"/>
    <mergeCell ref="T4:U4"/>
    <mergeCell ref="T5:U5"/>
    <mergeCell ref="C9:R9"/>
    <mergeCell ref="T12:T14"/>
    <mergeCell ref="U12:U14"/>
    <mergeCell ref="AA67:AA68"/>
    <mergeCell ref="C45:G45"/>
    <mergeCell ref="Z22:Z23"/>
    <mergeCell ref="Z28:Z36"/>
    <mergeCell ref="V67:V68"/>
    <mergeCell ref="L47:M47"/>
    <mergeCell ref="L48:M48"/>
    <mergeCell ref="Z12:Z14"/>
    <mergeCell ref="C84:R95"/>
    <mergeCell ref="C81:M81"/>
    <mergeCell ref="C83:M83"/>
    <mergeCell ref="C82:M82"/>
    <mergeCell ref="S112:Z112"/>
    <mergeCell ref="X88:Z88"/>
    <mergeCell ref="X94:Z94"/>
    <mergeCell ref="X95:Z95"/>
    <mergeCell ref="X84:Z84"/>
    <mergeCell ref="X86:Z86"/>
    <mergeCell ref="X87:Z87"/>
    <mergeCell ref="X106:Z106"/>
    <mergeCell ref="C97:N106"/>
    <mergeCell ref="X100:Z100"/>
    <mergeCell ref="X102:Z102"/>
    <mergeCell ref="X103:Z103"/>
  </mergeCells>
  <phoneticPr fontId="2" type="noConversion"/>
  <pageMargins left="0.2" right="0.15" top="0.39" bottom="0.33" header="0.24" footer="0.17"/>
  <pageSetup paperSize="5" scale="4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ComEd NTGR</vt:lpstr>
      <vt:lpstr>'ComEd NTGR'!Print_Area</vt:lpstr>
      <vt:lpstr>'ComEd NTGR'!Print_Titles</vt:lpstr>
    </vt:vector>
  </TitlesOfParts>
  <Company>Exelon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Erickson</dc:creator>
  <cp:lastModifiedBy>Celia Christensen</cp:lastModifiedBy>
  <cp:lastPrinted>2015-02-24T15:27:18Z</cp:lastPrinted>
  <dcterms:created xsi:type="dcterms:W3CDTF">2013-04-24T18:28:55Z</dcterms:created>
  <dcterms:modified xsi:type="dcterms:W3CDTF">2015-02-25T15:20:15Z</dcterms:modified>
</cp:coreProperties>
</file>