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6" windowHeight="9096"/>
  </bookViews>
  <sheets>
    <sheet name="ComEd NTGR" sheetId="1" r:id="rId1"/>
  </sheets>
  <definedNames>
    <definedName name="_xlnm._FilterDatabase" localSheetId="0" hidden="1">'ComEd NTGR'!$A$2:$AA$70</definedName>
    <definedName name="_xlnm.Print_Area" localSheetId="0">'ComEd NTGR'!$1:$94</definedName>
    <definedName name="_xlnm.Print_Titles" localSheetId="0">'ComEd NTGR'!$1:$2</definedName>
  </definedNames>
  <calcPr calcId="145621" concurrentCalc="0"/>
</workbook>
</file>

<file path=xl/calcChain.xml><?xml version="1.0" encoding="utf-8"?>
<calcChain xmlns="http://schemas.openxmlformats.org/spreadsheetml/2006/main">
  <c r="O13" i="1" l="1"/>
  <c r="O12" i="1"/>
  <c r="O11" i="1"/>
  <c r="O43" i="1"/>
  <c r="O42" i="1"/>
  <c r="O41" i="1"/>
  <c r="O40" i="1"/>
  <c r="H37" i="1"/>
  <c r="O37" i="1"/>
  <c r="R37" i="1"/>
  <c r="H36" i="1"/>
  <c r="O36" i="1"/>
  <c r="R36" i="1"/>
  <c r="H34" i="1"/>
  <c r="O34" i="1"/>
  <c r="R34" i="1"/>
  <c r="H33" i="1"/>
  <c r="O33" i="1"/>
  <c r="R33" i="1"/>
  <c r="H31" i="1"/>
  <c r="O31" i="1"/>
  <c r="R31" i="1"/>
  <c r="R19" i="1"/>
  <c r="P18" i="1"/>
  <c r="O18" i="1"/>
  <c r="P17" i="1"/>
  <c r="O17" i="1"/>
  <c r="P16" i="1"/>
  <c r="O16" i="1"/>
  <c r="P15" i="1"/>
  <c r="O15" i="1"/>
  <c r="R10" i="1"/>
  <c r="P7" i="1"/>
  <c r="P6" i="1"/>
  <c r="P8" i="1"/>
  <c r="O8" i="1"/>
  <c r="O5" i="1"/>
  <c r="O4" i="1"/>
  <c r="R16" i="1"/>
  <c r="R18" i="1"/>
  <c r="R17" i="1"/>
  <c r="R8" i="1"/>
  <c r="R5" i="1"/>
  <c r="R4" i="1"/>
  <c r="H7" i="1"/>
  <c r="O7" i="1"/>
  <c r="R7" i="1"/>
  <c r="H6" i="1"/>
  <c r="O6" i="1"/>
  <c r="R6" i="1"/>
</calcChain>
</file>

<file path=xl/sharedStrings.xml><?xml version="1.0" encoding="utf-8"?>
<sst xmlns="http://schemas.openxmlformats.org/spreadsheetml/2006/main" count="688" uniqueCount="206">
  <si>
    <t>Sector</t>
  </si>
  <si>
    <t>PY1</t>
  </si>
  <si>
    <t>PY2</t>
  </si>
  <si>
    <t>PY3</t>
  </si>
  <si>
    <t>PY4</t>
  </si>
  <si>
    <t>C&amp;I</t>
  </si>
  <si>
    <t>NA</t>
  </si>
  <si>
    <t>Residential</t>
  </si>
  <si>
    <t>Residential Lighting Program</t>
  </si>
  <si>
    <t>Fridge Freezer Recycling Rebate - Room AC units</t>
  </si>
  <si>
    <t>Multi-Family All Electric</t>
  </si>
  <si>
    <t>Multi-Family with Gas</t>
  </si>
  <si>
    <t>Single Family All Electric</t>
  </si>
  <si>
    <t>Single Family with Gas - Lighting</t>
  </si>
  <si>
    <t>Elementary Energy Education</t>
  </si>
  <si>
    <t>Residential New Construction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</si>
  <si>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</si>
  <si>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</si>
  <si>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</si>
  <si>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</si>
  <si>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</si>
  <si>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</si>
  <si>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</si>
  <si>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>Fridge Freezer Recycling Rebate (Appliance Recycling)</t>
  </si>
  <si>
    <t xml:space="preserve">Data Centers </t>
  </si>
  <si>
    <t>Multi-Family - CFLs</t>
  </si>
  <si>
    <t>Multi-Family - Showerhead</t>
  </si>
  <si>
    <t>Multi-Family - Bath Aerator</t>
  </si>
  <si>
    <t>Multi-Family - Kitchen Aerator</t>
  </si>
  <si>
    <t>Multi-Family Comprehensive projects</t>
  </si>
  <si>
    <t xml:space="preserve">Residential </t>
  </si>
  <si>
    <t>Single Family with Gas - Attic Insulation</t>
  </si>
  <si>
    <t>Single Family with Gas - Wall Insulation</t>
  </si>
  <si>
    <t>Single Family with Gas - Floor Insulation (other)</t>
  </si>
  <si>
    <t>Single Family with Gas - Air Sealing</t>
  </si>
  <si>
    <t xml:space="preserve">Single Family with Gas - Duct Sealing </t>
  </si>
  <si>
    <t>Residential Lighting Program -Standard CFL</t>
  </si>
  <si>
    <t>Residential Lighting Program - Specialty CFL</t>
  </si>
  <si>
    <t>Residential Lighting Program - CFL Fixtures</t>
  </si>
  <si>
    <t>Residential Lighting Program - LED Fixtures</t>
  </si>
  <si>
    <t>Residential Lighting Program - LED Bulbs</t>
  </si>
  <si>
    <t>Residential Lighting Program - Coupon</t>
  </si>
  <si>
    <t>BILD - LEDs</t>
  </si>
  <si>
    <t>Business Standard</t>
  </si>
  <si>
    <t>Business Custom</t>
  </si>
  <si>
    <t>Industrial Systems (FKA Compressed Air)</t>
  </si>
  <si>
    <t>Business Retrocommissioning</t>
  </si>
  <si>
    <t xml:space="preserve">Small Business </t>
  </si>
  <si>
    <t>BILD - CFLs</t>
  </si>
  <si>
    <t>BILD - Mid Stream Incentives</t>
  </si>
  <si>
    <t>Business Standard - Lighting</t>
  </si>
  <si>
    <t>Business Standard - Non-Lighting</t>
  </si>
  <si>
    <t>Business New Construction - Program</t>
  </si>
  <si>
    <t xml:space="preserve">C&amp;I </t>
  </si>
  <si>
    <t>Business New Construction - Comprehensive Projects</t>
  </si>
  <si>
    <t>Business New Construction - Systems Projects</t>
  </si>
  <si>
    <t>PY7 EM&amp;V NTGR Recommended Value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</si>
  <si>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</si>
  <si>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</si>
  <si>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</si>
  <si>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</si>
  <si>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</si>
  <si>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</si>
  <si>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</si>
  <si>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</si>
  <si>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</si>
  <si>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Fridge Freezer Recycling Rebate -  Refrigerator - Retailers</t>
  </si>
  <si>
    <t>Fridge Freezer Recycling Rebate -  Refrigerator - Non-Retailers</t>
  </si>
  <si>
    <t>Fridge Freezer Recycling Rebate - Freezer - Retailers</t>
  </si>
  <si>
    <t>Fridge Freezer Recycling Rebate - Freezer - Non-Retailers</t>
  </si>
  <si>
    <t>Fridge Freezer Recycling Rebate - Room AC - Non-Retailers</t>
  </si>
  <si>
    <t>Use DI #</t>
  </si>
  <si>
    <t>Use Weatherization #</t>
  </si>
  <si>
    <t>In the NTG</t>
  </si>
  <si>
    <t>Multi-Family - Other Measures, Direct Installed in Units</t>
  </si>
  <si>
    <t>Multi-Family - Other Measures, Direct Installed in Common Areas</t>
  </si>
  <si>
    <t>0.59+0.05=0.64</t>
  </si>
  <si>
    <t>0.54+0.05=0.59</t>
  </si>
  <si>
    <t>Single Family with Gas - Showerhead</t>
  </si>
  <si>
    <t>Single Family with Gas- Kitchen Aerator</t>
  </si>
  <si>
    <t>Single Family with Gas - Bath Aerator</t>
  </si>
  <si>
    <t>Single Family with Gas - Water Heater Temp Setback</t>
  </si>
  <si>
    <t>Single Family with Gas - Pipe Insulation</t>
  </si>
  <si>
    <t>Single Family with Gas - Programmable Thermostat</t>
  </si>
  <si>
    <t>Single Family with Gas - Programmable Thermostat Education</t>
  </si>
  <si>
    <t>Complete System Replacement with Gas - Participant</t>
  </si>
  <si>
    <t>Complete System Replacement with Gas - Trade Ally</t>
  </si>
  <si>
    <t>PY6 Report Status</t>
  </si>
  <si>
    <t>PY8 FR Source</t>
  </si>
  <si>
    <t>PY8 SO Source</t>
  </si>
  <si>
    <t>PY8 Notes</t>
  </si>
  <si>
    <t>PY6 Research</t>
  </si>
  <si>
    <t>Participant Self Report - Telephone Interview</t>
  </si>
  <si>
    <t>Draft</t>
  </si>
  <si>
    <t>0.74, kWh; 0.83, kW</t>
  </si>
  <si>
    <t>Negligible</t>
  </si>
  <si>
    <t>0.26, kWh; 0.17, kW</t>
  </si>
  <si>
    <t>3-year rolling average (PY4-PY6) of Evaluation Research Findings</t>
  </si>
  <si>
    <t>Customer and supplier self-report</t>
  </si>
  <si>
    <t>In-store intercept survey</t>
  </si>
  <si>
    <t>Final</t>
  </si>
  <si>
    <t xml:space="preserve">No Research  </t>
  </si>
  <si>
    <t>Third Party/IPA</t>
  </si>
  <si>
    <t>RLD Small C&amp;I Thermostats</t>
  </si>
  <si>
    <t>Willdan Sustainable Schools</t>
  </si>
  <si>
    <t>One Change</t>
  </si>
  <si>
    <t>Great Energy Stewards</t>
  </si>
  <si>
    <t>PY6 Participant and Retailer Surveys</t>
  </si>
  <si>
    <t>PY6 Retailer Surveys</t>
  </si>
  <si>
    <t>PY6  Retailer Surveys</t>
  </si>
  <si>
    <t>PY6 Participant Surveys</t>
  </si>
  <si>
    <t>Spillover to be reported in C&amp;I cross cutting research.</t>
  </si>
  <si>
    <t>Multi-Family Programmable Thermostat</t>
  </si>
  <si>
    <t>No Participation in PY6; no NTG research</t>
  </si>
  <si>
    <t>Internal draft does not discuss NTGR</t>
  </si>
  <si>
    <t>From ComEd Residential Lighting PY7 Net to Gross Results Memo, dated 12/18/2014</t>
  </si>
  <si>
    <t>Free ridership</t>
  </si>
  <si>
    <t>To be determined in cross cutting research study</t>
  </si>
  <si>
    <t>Separate values for kWh and kW</t>
  </si>
  <si>
    <t>0.60 kWh, 0.57 kW</t>
  </si>
  <si>
    <t>0.40 kWh, 0.43 kW</t>
  </si>
  <si>
    <t xml:space="preserve">Participant Self Report </t>
  </si>
  <si>
    <t>Self-report interviews with participants and service providers</t>
  </si>
  <si>
    <t>Recommended values are a three year rolling average</t>
  </si>
  <si>
    <t>Self report participant survey</t>
  </si>
  <si>
    <t>NTG for kW and kWh were both researched, with a value of 0.67 found for both metrics</t>
  </si>
  <si>
    <t>Participant Self-Report - through survey at time of distribution</t>
  </si>
  <si>
    <t>Based upon research from PY5, this number was used in PY6. No new research conducted.</t>
  </si>
  <si>
    <t>Behavioral</t>
  </si>
  <si>
    <t>CUB C3</t>
  </si>
  <si>
    <t>2010 Gas Efficiency Annual Report by the Massachusetts Joint Utility and Efficiency Vermont Year 2010 Savings Claim</t>
  </si>
  <si>
    <t>Includes comprehensive/C&amp;I prescriptive lighting measures, HVACs and custom type measures</t>
  </si>
  <si>
    <t xml:space="preserve">Based upon MF CFL NTG </t>
  </si>
  <si>
    <t>N A</t>
  </si>
  <si>
    <t>In-store intercept survey; documented in Memo</t>
  </si>
  <si>
    <t>See FR and SO for PY6 - Note, PY8 NTG values are based on 3 year averages</t>
  </si>
  <si>
    <t>BILD - Other</t>
  </si>
  <si>
    <t>TBD in C&amp;I SO study</t>
  </si>
  <si>
    <t>Single Family HES/HEJ with Gas - CFL</t>
  </si>
  <si>
    <t>Single Family  HES/HEJ w/Gas - Hot Water Measures</t>
  </si>
  <si>
    <t>Single Family  HES/HEJ w/Gas - Direct Install Measures</t>
  </si>
  <si>
    <t xml:space="preserve">Single Family  HES/HEJ w/Gas - Weatherization Measures </t>
  </si>
  <si>
    <t>Single Family -  HES/HEJ Programmable Thermostat</t>
  </si>
  <si>
    <t>Behavioral - No NTG</t>
  </si>
  <si>
    <t>C&amp;I SO Study incl. participant, non-part. &amp; near participant</t>
  </si>
  <si>
    <t>0.95*</t>
  </si>
  <si>
    <t>2010 Gas Efficiency Annual Report by the Mass. Joint Utility and Efficiency Vermont Year 2010 Savings Claim</t>
  </si>
  <si>
    <t>2010 MA VT Evaluation Research</t>
  </si>
  <si>
    <t>Participant, Non-Part &amp; Near-Participants self-report</t>
  </si>
  <si>
    <t>PY6 Participant Self-Report Surveys</t>
  </si>
  <si>
    <t>*No New Research, PY6 SAG Consensus Value</t>
  </si>
  <si>
    <t>0.56*</t>
  </si>
  <si>
    <t>*No New Research, consistent with standard CFL NTG research value</t>
  </si>
  <si>
    <t xml:space="preserve">ComEd Net-to-Gross Ratios (NTGR) </t>
  </si>
  <si>
    <t>Pilots</t>
  </si>
  <si>
    <t>CHP</t>
  </si>
  <si>
    <t>CHP Pilot in PY8</t>
  </si>
  <si>
    <t>0.16 *</t>
  </si>
  <si>
    <t>0.15 *</t>
  </si>
  <si>
    <r>
      <t>The first three lines are weighted averages of retailers/non-retailer NTG. Does not include program induced replacement %.                                                                                                                                                                                                                                                                            *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Note: For Refrigerator and Freezer Retailer NTG values the 0.15 and 0.16 values, respectively, the NTG values would be higher upon ComEd's removal of Vendor #1 - with Vendor #1 removed the NTG values would be 0.29 and 0.30, Refrig. and Freezer Retailer, respectively.</t>
    </r>
  </si>
  <si>
    <t>EPY8 EM&amp;V Recommended Values</t>
  </si>
  <si>
    <t>CLEAResult Schools DI</t>
  </si>
  <si>
    <t>Matrix Demand-Based Fan Control</t>
  </si>
  <si>
    <t>Matrix K through 12 Private Schools</t>
  </si>
  <si>
    <t>NTC Middle School Take Home Kits</t>
  </si>
  <si>
    <t>Weidt Group New Construction</t>
  </si>
  <si>
    <t>Pilots Beginning in PY8</t>
  </si>
  <si>
    <t>Multi-Family Elevate CFL Non-Common Areas</t>
  </si>
  <si>
    <t>Multi-Family Elevate DI CFL Common Areas</t>
  </si>
  <si>
    <t>Multi-Family Elevate Power Strip DI</t>
  </si>
  <si>
    <t>PY8 EM&amp;V NTGR Recommended Value</t>
  </si>
  <si>
    <t>Multi-Family Elevate Water Measures</t>
  </si>
  <si>
    <t>Multi-Family  Elevate Insulation T12</t>
  </si>
  <si>
    <t>Multi-Family Elevate Programmable Thermostat</t>
  </si>
  <si>
    <t>Pilots Began in PY6</t>
  </si>
  <si>
    <t>SAG Call Notes (for use during SAG Meeting)</t>
  </si>
  <si>
    <t>0.29 *</t>
  </si>
  <si>
    <t>0.30 *</t>
  </si>
  <si>
    <t>Value upon removing Vendor #1</t>
  </si>
  <si>
    <t>Fridge Freezer Recycling Rebate - Refrig. Retailer w/o Vendor #1</t>
  </si>
  <si>
    <t>Fridge Freezer Recycling Rebate - Freezer Retailers w/o Vendor #1</t>
  </si>
  <si>
    <t>Multi-Family Elevate Insulation</t>
  </si>
  <si>
    <t xml:space="preserve">Custom Program Participant Self Report </t>
  </si>
  <si>
    <t>Multi-Family Elev. Wall Mounted Occupancy Sensor</t>
  </si>
  <si>
    <t>Small Commercial HVAC Tune-Up</t>
  </si>
  <si>
    <t>No New Research, PY7 recommended value used</t>
  </si>
  <si>
    <t>Home Energy Report (Opower)</t>
  </si>
  <si>
    <t>Sodexo DCV</t>
  </si>
  <si>
    <t>CHP NTG based upon Custom Program recommendation for PY8</t>
  </si>
  <si>
    <t>BILD - Linear Fluorescents</t>
  </si>
  <si>
    <t>Pilot began in PY7</t>
  </si>
  <si>
    <t>None</t>
  </si>
  <si>
    <t>Fridge Freezer Recycling Rebate - Refrigerators wtd. avg.</t>
  </si>
  <si>
    <t>Fridge Freezer Recycling Rebate - Freezers wtd.avg.</t>
  </si>
  <si>
    <t>Desktop Power Management (RSG)</t>
  </si>
  <si>
    <t>Based upon PY6 real-time research to be completed by March 1st</t>
  </si>
  <si>
    <t>0.61 kWh 0.64 kW</t>
  </si>
  <si>
    <t>No New Research, PY6 Report used 0.79 based on PY4 research</t>
  </si>
  <si>
    <t>Mutli-Family Elevate Power Strip Public Event</t>
  </si>
  <si>
    <t>Multi-Family Elevate CFL Public Event</t>
  </si>
  <si>
    <t>tbd</t>
  </si>
  <si>
    <t>Evaluation research using secondary sources</t>
  </si>
  <si>
    <t>This is the electric NTG number, research was not conducted for the gas companies in PY6</t>
  </si>
  <si>
    <t xml:space="preserve">NTG values are based upon three year average </t>
  </si>
  <si>
    <t>Evaluation secondary research</t>
  </si>
  <si>
    <t>1.13.15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</si>
</sst>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vertical="center"/>
    </xf>
    <xf numFmtId="2" fontId="0" fillId="2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0" fillId="0" borderId="1" xfId="0" quotePrefix="1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2" fontId="0" fillId="0" borderId="5" xfId="0" applyNumberFormat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7" fillId="0" borderId="5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2" fontId="7" fillId="0" borderId="1" xfId="0" applyNumberFormat="1" applyFont="1" applyFill="1" applyBorder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2" fontId="7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7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2" fontId="0" fillId="0" borderId="5" xfId="0" applyNumberFormat="1" applyFill="1" applyBorder="1" applyAlignment="1">
      <alignment horizontal="left" vertical="center"/>
    </xf>
    <xf numFmtId="2" fontId="0" fillId="0" borderId="5" xfId="0" quotePrefix="1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0" fontId="2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top"/>
    </xf>
    <xf numFmtId="0" fontId="0" fillId="5" borderId="1" xfId="0" applyFill="1" applyBorder="1">
      <alignment vertical="center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>
      <alignment vertical="center"/>
    </xf>
    <xf numFmtId="0" fontId="7" fillId="6" borderId="1" xfId="0" applyFont="1" applyFill="1" applyBorder="1">
      <alignment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2" fontId="0" fillId="0" borderId="9" xfId="0" applyNumberForma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left" vertical="center"/>
    </xf>
    <xf numFmtId="0" fontId="7" fillId="0" borderId="9" xfId="0" applyFont="1" applyFill="1" applyBorder="1">
      <alignment vertical="center"/>
    </xf>
    <xf numFmtId="0" fontId="0" fillId="0" borderId="9" xfId="0" applyFill="1" applyBorder="1">
      <alignment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3" xfId="0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7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2" fontId="0" fillId="0" borderId="3" xfId="0" applyNumberForma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0" fillId="0" borderId="3" xfId="0" quotePrefix="1" applyNumberForma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/>
    </xf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left" vertical="center"/>
    </xf>
    <xf numFmtId="0" fontId="10" fillId="0" borderId="3" xfId="0" applyFont="1" applyBorder="1">
      <alignment vertical="center"/>
    </xf>
    <xf numFmtId="0" fontId="6" fillId="0" borderId="18" xfId="0" applyFont="1" applyFill="1" applyBorder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2" fontId="0" fillId="0" borderId="3" xfId="0" quotePrefix="1" applyNumberFormat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2" fontId="0" fillId="0" borderId="9" xfId="0" applyNumberFormat="1" applyFill="1" applyBorder="1" applyAlignment="1">
      <alignment horizontal="left" vertical="center"/>
    </xf>
    <xf numFmtId="2" fontId="0" fillId="2" borderId="9" xfId="0" applyNumberFormat="1" applyFill="1" applyBorder="1" applyAlignment="1">
      <alignment horizontal="center" vertical="center"/>
    </xf>
    <xf numFmtId="2" fontId="7" fillId="0" borderId="3" xfId="0" applyNumberFormat="1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5" borderId="13" xfId="0" applyFont="1" applyFill="1" applyBorder="1" applyAlignment="1"/>
    <xf numFmtId="0" fontId="5" fillId="5" borderId="19" xfId="0" applyFont="1" applyFill="1" applyBorder="1" applyAlignment="1"/>
    <xf numFmtId="2" fontId="7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2" fontId="7" fillId="0" borderId="38" xfId="0" applyNumberFormat="1" applyFont="1" applyFill="1" applyBorder="1" applyAlignment="1">
      <alignment vertical="center" wrapText="1"/>
    </xf>
    <xf numFmtId="2" fontId="7" fillId="0" borderId="9" xfId="0" applyNumberFormat="1" applyFont="1" applyFill="1" applyBorder="1" applyAlignment="1">
      <alignment vertical="center" wrapText="1"/>
    </xf>
    <xf numFmtId="2" fontId="7" fillId="0" borderId="37" xfId="0" applyNumberFormat="1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0" fillId="0" borderId="5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8" fillId="3" borderId="13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left" vertical="center"/>
    </xf>
    <xf numFmtId="2" fontId="7" fillId="0" borderId="33" xfId="0" applyNumberFormat="1" applyFont="1" applyFill="1" applyBorder="1" applyAlignment="1">
      <alignment horizontal="left" vertical="center"/>
    </xf>
    <xf numFmtId="2" fontId="7" fillId="0" borderId="25" xfId="0" applyNumberFormat="1" applyFont="1" applyFill="1" applyBorder="1" applyAlignment="1">
      <alignment horizontal="left" vertical="center"/>
    </xf>
    <xf numFmtId="2" fontId="7" fillId="0" borderId="26" xfId="0" applyNumberFormat="1" applyFont="1" applyFill="1" applyBorder="1" applyAlignment="1">
      <alignment horizontal="left" vertical="center"/>
    </xf>
    <xf numFmtId="2" fontId="7" fillId="0" borderId="15" xfId="0" applyNumberFormat="1" applyFont="1" applyFill="1" applyBorder="1" applyAlignment="1">
      <alignment horizontal="left" vertical="center"/>
    </xf>
    <xf numFmtId="2" fontId="7" fillId="0" borderId="16" xfId="0" applyNumberFormat="1" applyFont="1" applyFill="1" applyBorder="1" applyAlignment="1">
      <alignment horizontal="left" vertical="center"/>
    </xf>
    <xf numFmtId="2" fontId="7" fillId="0" borderId="34" xfId="0" applyNumberFormat="1" applyFont="1" applyFill="1" applyBorder="1" applyAlignment="1">
      <alignment horizontal="left" vertical="center" wrapText="1"/>
    </xf>
    <xf numFmtId="2" fontId="7" fillId="0" borderId="35" xfId="0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95"/>
  <sheetViews>
    <sheetView tabSelected="1" zoomScale="82" zoomScaleNormal="82" workbookViewId="0">
      <pane xSplit="2" ySplit="2" topLeftCell="V3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3.2" outlineLevelRow="1" outlineLevelCol="1" x14ac:dyDescent="0.25"/>
  <cols>
    <col min="1" max="1" width="11" bestFit="1" customWidth="1"/>
    <col min="2" max="2" width="47.88671875" bestFit="1" customWidth="1"/>
    <col min="3" max="4" width="5" customWidth="1" outlineLevel="1"/>
    <col min="5" max="5" width="5.109375" customWidth="1" outlineLevel="1"/>
    <col min="6" max="6" width="8.44140625" customWidth="1" outlineLevel="1"/>
    <col min="7" max="14" width="10.6640625" customWidth="1" outlineLevel="1"/>
    <col min="15" max="17" width="10.6640625" customWidth="1"/>
    <col min="18" max="18" width="15" customWidth="1"/>
    <col min="19" max="19" width="11.5546875" style="67" customWidth="1"/>
    <col min="20" max="20" width="12.109375" customWidth="1"/>
    <col min="21" max="21" width="15.109375" customWidth="1"/>
    <col min="22" max="22" width="15.33203125" customWidth="1"/>
    <col min="23" max="23" width="9" customWidth="1"/>
    <col min="24" max="24" width="19.6640625" style="16" customWidth="1"/>
    <col min="25" max="25" width="20.44140625" customWidth="1"/>
    <col min="26" max="26" width="39.33203125" customWidth="1"/>
    <col min="27" max="27" width="87.6640625" customWidth="1"/>
  </cols>
  <sheetData>
    <row r="1" spans="1:27" ht="18.75" customHeight="1" x14ac:dyDescent="0.25">
      <c r="A1" s="137" t="s">
        <v>205</v>
      </c>
      <c r="B1" s="55" t="s">
        <v>153</v>
      </c>
      <c r="C1" s="56"/>
      <c r="D1" s="56"/>
      <c r="E1" s="56"/>
      <c r="F1" s="56"/>
      <c r="G1" s="57"/>
      <c r="H1" s="143"/>
      <c r="I1" s="143"/>
      <c r="J1" s="142" t="s">
        <v>19</v>
      </c>
      <c r="K1" s="138"/>
      <c r="L1" s="138"/>
      <c r="M1" s="138" t="s">
        <v>91</v>
      </c>
      <c r="N1" s="138"/>
      <c r="O1" s="223" t="s">
        <v>62</v>
      </c>
      <c r="P1" s="224"/>
      <c r="Q1" s="224"/>
      <c r="R1" s="225"/>
      <c r="S1" s="226" t="s">
        <v>160</v>
      </c>
      <c r="T1" s="227"/>
      <c r="U1" s="227"/>
      <c r="V1" s="228"/>
      <c r="W1" s="58"/>
      <c r="X1" s="59"/>
      <c r="Y1" s="60"/>
      <c r="Z1" s="60"/>
      <c r="AA1" s="61"/>
    </row>
    <row r="2" spans="1:27" ht="58.2" thickBot="1" x14ac:dyDescent="0.3">
      <c r="A2" s="49" t="s">
        <v>0</v>
      </c>
      <c r="B2" s="49"/>
      <c r="C2" s="49" t="s">
        <v>1</v>
      </c>
      <c r="D2" s="49" t="s">
        <v>2</v>
      </c>
      <c r="E2" s="49" t="s">
        <v>3</v>
      </c>
      <c r="F2" s="49" t="s">
        <v>4</v>
      </c>
      <c r="G2" s="50" t="s">
        <v>17</v>
      </c>
      <c r="H2" s="50" t="s">
        <v>20</v>
      </c>
      <c r="I2" s="50" t="s">
        <v>21</v>
      </c>
      <c r="J2" s="50" t="s">
        <v>22</v>
      </c>
      <c r="K2" s="50" t="s">
        <v>116</v>
      </c>
      <c r="L2" s="50" t="s">
        <v>21</v>
      </c>
      <c r="M2" s="50" t="s">
        <v>22</v>
      </c>
      <c r="N2" s="50" t="s">
        <v>18</v>
      </c>
      <c r="O2" s="51" t="s">
        <v>60</v>
      </c>
      <c r="P2" s="51" t="s">
        <v>59</v>
      </c>
      <c r="Q2" s="51" t="s">
        <v>61</v>
      </c>
      <c r="R2" s="51" t="s">
        <v>56</v>
      </c>
      <c r="S2" s="52" t="s">
        <v>60</v>
      </c>
      <c r="T2" s="52" t="s">
        <v>59</v>
      </c>
      <c r="U2" s="52" t="s">
        <v>61</v>
      </c>
      <c r="V2" s="52" t="s">
        <v>170</v>
      </c>
      <c r="W2" s="52" t="s">
        <v>87</v>
      </c>
      <c r="X2" s="53" t="s">
        <v>88</v>
      </c>
      <c r="Y2" s="52" t="s">
        <v>89</v>
      </c>
      <c r="Z2" s="54" t="s">
        <v>90</v>
      </c>
      <c r="AA2" s="52" t="s">
        <v>175</v>
      </c>
    </row>
    <row r="3" spans="1:27" ht="21.75" customHeight="1" x14ac:dyDescent="0.25">
      <c r="A3" s="18" t="s">
        <v>5</v>
      </c>
      <c r="B3" s="19" t="s">
        <v>43</v>
      </c>
      <c r="C3" s="20">
        <v>0.67</v>
      </c>
      <c r="D3" s="21">
        <v>0.74</v>
      </c>
      <c r="E3" s="20">
        <v>0.72</v>
      </c>
      <c r="F3" s="20">
        <v>0.7</v>
      </c>
      <c r="G3" s="22"/>
      <c r="H3" s="23"/>
      <c r="I3" s="23"/>
      <c r="J3" s="23"/>
      <c r="K3" s="23"/>
      <c r="L3" s="23"/>
      <c r="M3" s="23"/>
      <c r="N3" s="22"/>
      <c r="O3" s="22"/>
      <c r="P3" s="22"/>
      <c r="Q3" s="22"/>
      <c r="R3" s="22"/>
      <c r="S3" s="63"/>
      <c r="T3" s="22"/>
      <c r="U3" s="22"/>
      <c r="V3" s="22"/>
      <c r="W3" s="22"/>
      <c r="X3" s="30"/>
      <c r="Y3" s="31"/>
      <c r="Z3" s="88"/>
      <c r="AA3" s="23"/>
    </row>
    <row r="4" spans="1:27" ht="27.75" customHeight="1" x14ac:dyDescent="0.25">
      <c r="A4" s="24" t="s">
        <v>5</v>
      </c>
      <c r="B4" s="3" t="s">
        <v>50</v>
      </c>
      <c r="C4" s="1"/>
      <c r="D4" s="4"/>
      <c r="E4" s="1">
        <v>0.74</v>
      </c>
      <c r="F4" s="1">
        <v>0.7</v>
      </c>
      <c r="G4" s="82">
        <v>0.74</v>
      </c>
      <c r="H4" s="82">
        <v>0.26</v>
      </c>
      <c r="I4" s="82">
        <v>0.05</v>
      </c>
      <c r="J4" s="82">
        <v>0.79</v>
      </c>
      <c r="K4" s="87">
        <v>0.27</v>
      </c>
      <c r="L4" s="82" t="s">
        <v>117</v>
      </c>
      <c r="M4" s="87">
        <v>0.73</v>
      </c>
      <c r="N4" s="82">
        <v>0.7</v>
      </c>
      <c r="O4" s="82">
        <f>H4</f>
        <v>0.26</v>
      </c>
      <c r="P4" s="82">
        <v>7.0000000000000007E-2</v>
      </c>
      <c r="Q4" s="82"/>
      <c r="R4" s="87">
        <f>1-O4+P4+Q4</f>
        <v>0.81</v>
      </c>
      <c r="S4" s="87">
        <v>0.27</v>
      </c>
      <c r="T4" s="218" t="s">
        <v>137</v>
      </c>
      <c r="U4" s="219"/>
      <c r="V4" s="87">
        <v>0.73</v>
      </c>
      <c r="W4" s="13" t="s">
        <v>93</v>
      </c>
      <c r="X4" s="26" t="s">
        <v>148</v>
      </c>
      <c r="Y4" s="26" t="s">
        <v>144</v>
      </c>
      <c r="Z4" s="83" t="s">
        <v>111</v>
      </c>
      <c r="AA4" s="28"/>
    </row>
    <row r="5" spans="1:27" ht="27.75" customHeight="1" thickBot="1" x14ac:dyDescent="0.3">
      <c r="A5" s="131" t="s">
        <v>5</v>
      </c>
      <c r="B5" s="128" t="s">
        <v>51</v>
      </c>
      <c r="C5" s="97"/>
      <c r="D5" s="98"/>
      <c r="E5" s="97">
        <v>0.62</v>
      </c>
      <c r="F5" s="97">
        <v>0.63</v>
      </c>
      <c r="G5" s="99">
        <v>0.62</v>
      </c>
      <c r="H5" s="99">
        <v>0.31</v>
      </c>
      <c r="I5" s="99">
        <v>0.06</v>
      </c>
      <c r="J5" s="99">
        <v>0.75</v>
      </c>
      <c r="K5" s="106">
        <v>0.38</v>
      </c>
      <c r="L5" s="99" t="s">
        <v>117</v>
      </c>
      <c r="M5" s="106">
        <v>0.62</v>
      </c>
      <c r="N5" s="99">
        <v>0.63</v>
      </c>
      <c r="O5" s="99">
        <f>H5</f>
        <v>0.31</v>
      </c>
      <c r="P5" s="99">
        <v>0.08</v>
      </c>
      <c r="Q5" s="99"/>
      <c r="R5" s="106">
        <f>1-O5+P5+Q5</f>
        <v>0.76999999999999991</v>
      </c>
      <c r="S5" s="106">
        <v>0.38</v>
      </c>
      <c r="T5" s="211" t="s">
        <v>137</v>
      </c>
      <c r="U5" s="211"/>
      <c r="V5" s="106">
        <v>0.62</v>
      </c>
      <c r="W5" s="101" t="s">
        <v>93</v>
      </c>
      <c r="X5" s="109" t="s">
        <v>148</v>
      </c>
      <c r="Y5" s="109" t="s">
        <v>144</v>
      </c>
      <c r="Z5" s="102" t="s">
        <v>111</v>
      </c>
      <c r="AA5" s="135"/>
    </row>
    <row r="6" spans="1:27" ht="30.75" customHeight="1" thickBot="1" x14ac:dyDescent="0.3">
      <c r="A6" s="129" t="s">
        <v>5</v>
      </c>
      <c r="B6" s="130" t="s">
        <v>44</v>
      </c>
      <c r="C6" s="111">
        <v>0.72</v>
      </c>
      <c r="D6" s="111">
        <v>0.76</v>
      </c>
      <c r="E6" s="111">
        <v>0.56000000000000005</v>
      </c>
      <c r="F6" s="134">
        <v>0.61</v>
      </c>
      <c r="G6" s="75">
        <v>0.56000000000000005</v>
      </c>
      <c r="H6" s="75">
        <f>1-J6</f>
        <v>0.36</v>
      </c>
      <c r="I6" s="75">
        <v>0</v>
      </c>
      <c r="J6" s="75">
        <v>0.64</v>
      </c>
      <c r="K6" s="75">
        <v>0.33</v>
      </c>
      <c r="L6" s="75" t="s">
        <v>95</v>
      </c>
      <c r="M6" s="75">
        <v>0.67</v>
      </c>
      <c r="N6" s="77" t="s">
        <v>196</v>
      </c>
      <c r="O6" s="75">
        <f>H6</f>
        <v>0.36</v>
      </c>
      <c r="P6" s="75">
        <f>I6</f>
        <v>0</v>
      </c>
      <c r="Q6" s="75">
        <v>0</v>
      </c>
      <c r="R6" s="75">
        <f t="shared" ref="R6:R7" si="0">1-O6+P6+Q6</f>
        <v>0.64</v>
      </c>
      <c r="S6" s="112">
        <v>0.33</v>
      </c>
      <c r="T6" s="75" t="s">
        <v>95</v>
      </c>
      <c r="U6" s="75"/>
      <c r="V6" s="75">
        <v>0.67</v>
      </c>
      <c r="W6" s="76" t="s">
        <v>93</v>
      </c>
      <c r="X6" s="132" t="s">
        <v>148</v>
      </c>
      <c r="Y6" s="132" t="s">
        <v>121</v>
      </c>
      <c r="Z6" s="78" t="s">
        <v>125</v>
      </c>
      <c r="AA6" s="80"/>
    </row>
    <row r="7" spans="1:27" ht="27.75" customHeight="1" thickBot="1" x14ac:dyDescent="0.3">
      <c r="A7" s="129" t="s">
        <v>5</v>
      </c>
      <c r="B7" s="130" t="s">
        <v>24</v>
      </c>
      <c r="C7" s="111" t="s">
        <v>6</v>
      </c>
      <c r="D7" s="111" t="s">
        <v>6</v>
      </c>
      <c r="E7" s="111" t="s">
        <v>6</v>
      </c>
      <c r="F7" s="134">
        <v>0.43</v>
      </c>
      <c r="G7" s="75">
        <v>0.56000000000000005</v>
      </c>
      <c r="H7" s="75">
        <f>1-J7</f>
        <v>0.52</v>
      </c>
      <c r="I7" s="75">
        <v>0</v>
      </c>
      <c r="J7" s="75">
        <v>0.48</v>
      </c>
      <c r="K7" s="75" t="s">
        <v>63</v>
      </c>
      <c r="L7" s="75" t="s">
        <v>63</v>
      </c>
      <c r="M7" s="75" t="s">
        <v>119</v>
      </c>
      <c r="N7" s="75"/>
      <c r="O7" s="75">
        <f>H7</f>
        <v>0.52</v>
      </c>
      <c r="P7" s="75">
        <f>I7</f>
        <v>0</v>
      </c>
      <c r="Q7" s="75">
        <v>0</v>
      </c>
      <c r="R7" s="75">
        <f t="shared" si="0"/>
        <v>0.48</v>
      </c>
      <c r="S7" s="77" t="s">
        <v>120</v>
      </c>
      <c r="T7" s="75">
        <v>0</v>
      </c>
      <c r="U7" s="75">
        <v>0</v>
      </c>
      <c r="V7" s="112" t="s">
        <v>119</v>
      </c>
      <c r="W7" s="75" t="s">
        <v>93</v>
      </c>
      <c r="X7" s="132" t="s">
        <v>121</v>
      </c>
      <c r="Y7" s="132" t="s">
        <v>121</v>
      </c>
      <c r="Z7" s="78"/>
      <c r="AA7" s="79"/>
    </row>
    <row r="8" spans="1:27" ht="27.75" customHeight="1" thickBot="1" x14ac:dyDescent="0.3">
      <c r="A8" s="129" t="s">
        <v>5</v>
      </c>
      <c r="B8" s="130" t="s">
        <v>45</v>
      </c>
      <c r="C8" s="111" t="s">
        <v>6</v>
      </c>
      <c r="D8" s="111" t="s">
        <v>6</v>
      </c>
      <c r="E8" s="111" t="s">
        <v>6</v>
      </c>
      <c r="F8" s="111">
        <v>0.67</v>
      </c>
      <c r="G8" s="75">
        <v>0.67</v>
      </c>
      <c r="H8" s="75">
        <v>0.33</v>
      </c>
      <c r="I8" s="75">
        <v>0.01</v>
      </c>
      <c r="J8" s="75">
        <v>0.68</v>
      </c>
      <c r="K8" s="75" t="s">
        <v>96</v>
      </c>
      <c r="L8" s="75" t="s">
        <v>95</v>
      </c>
      <c r="M8" s="76" t="s">
        <v>94</v>
      </c>
      <c r="N8" s="75">
        <v>0.67</v>
      </c>
      <c r="O8" s="75">
        <f>H8</f>
        <v>0.33</v>
      </c>
      <c r="P8" s="75">
        <f>I8</f>
        <v>0.01</v>
      </c>
      <c r="Q8" s="75">
        <v>0</v>
      </c>
      <c r="R8" s="75">
        <f>1-O8+P8+Q8</f>
        <v>0.67999999999999994</v>
      </c>
      <c r="S8" s="112" t="s">
        <v>96</v>
      </c>
      <c r="T8" s="75" t="s">
        <v>95</v>
      </c>
      <c r="U8" s="75"/>
      <c r="V8" s="77" t="s">
        <v>94</v>
      </c>
      <c r="W8" s="76" t="s">
        <v>93</v>
      </c>
      <c r="X8" s="132" t="s">
        <v>92</v>
      </c>
      <c r="Y8" s="168"/>
      <c r="Z8" s="133" t="s">
        <v>118</v>
      </c>
      <c r="AA8" s="80"/>
    </row>
    <row r="9" spans="1:27" ht="27.75" customHeight="1" thickBot="1" x14ac:dyDescent="0.3">
      <c r="A9" s="129" t="s">
        <v>5</v>
      </c>
      <c r="B9" s="130" t="s">
        <v>155</v>
      </c>
      <c r="C9" s="220" t="s">
        <v>156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112">
        <v>0.33</v>
      </c>
      <c r="T9" s="75" t="s">
        <v>95</v>
      </c>
      <c r="U9" s="75"/>
      <c r="V9" s="76">
        <v>0.67</v>
      </c>
      <c r="W9" s="76"/>
      <c r="X9" s="132" t="s">
        <v>182</v>
      </c>
      <c r="Y9" s="133"/>
      <c r="Z9" s="133" t="s">
        <v>188</v>
      </c>
      <c r="AA9" s="80"/>
    </row>
    <row r="10" spans="1:27" ht="27.75" customHeight="1" thickBot="1" x14ac:dyDescent="0.3">
      <c r="A10" s="47" t="s">
        <v>5</v>
      </c>
      <c r="B10" s="48" t="s">
        <v>46</v>
      </c>
      <c r="C10" s="36">
        <v>0.8</v>
      </c>
      <c r="D10" s="36">
        <v>0.92</v>
      </c>
      <c r="E10" s="36">
        <v>0.71</v>
      </c>
      <c r="F10" s="36">
        <v>1.038</v>
      </c>
      <c r="G10" s="38">
        <v>0.71</v>
      </c>
      <c r="H10" s="40" t="s">
        <v>63</v>
      </c>
      <c r="I10" s="40" t="s">
        <v>63</v>
      </c>
      <c r="J10" s="40" t="s">
        <v>63</v>
      </c>
      <c r="K10" s="40">
        <v>0.09</v>
      </c>
      <c r="L10" s="40">
        <v>0.04</v>
      </c>
      <c r="M10" s="42">
        <v>0.95</v>
      </c>
      <c r="N10" s="38">
        <v>1.04</v>
      </c>
      <c r="O10" s="38">
        <v>0.1</v>
      </c>
      <c r="P10" s="38">
        <v>0.13600000000000001</v>
      </c>
      <c r="Q10" s="38">
        <v>0</v>
      </c>
      <c r="R10" s="40">
        <f>1-O10+P10+Q10</f>
        <v>1.036</v>
      </c>
      <c r="S10" s="62">
        <v>0.09</v>
      </c>
      <c r="T10" s="40">
        <v>0.04</v>
      </c>
      <c r="U10" s="38"/>
      <c r="V10" s="136">
        <v>0.95</v>
      </c>
      <c r="W10" s="40" t="s">
        <v>93</v>
      </c>
      <c r="X10" s="41" t="s">
        <v>122</v>
      </c>
      <c r="Y10" s="41"/>
      <c r="Z10" s="41" t="s">
        <v>202</v>
      </c>
      <c r="AA10" s="44"/>
    </row>
    <row r="11" spans="1:27" ht="18" customHeight="1" x14ac:dyDescent="0.25">
      <c r="A11" s="18" t="s">
        <v>5</v>
      </c>
      <c r="B11" s="19" t="s">
        <v>52</v>
      </c>
      <c r="C11" s="20" t="s">
        <v>6</v>
      </c>
      <c r="D11" s="20">
        <v>0.59</v>
      </c>
      <c r="E11" s="20">
        <v>0.65</v>
      </c>
      <c r="F11" s="81">
        <v>0.56999999999999995</v>
      </c>
      <c r="G11" s="81">
        <v>0.65</v>
      </c>
      <c r="H11" s="93" t="s">
        <v>63</v>
      </c>
      <c r="I11" s="93" t="s">
        <v>63</v>
      </c>
      <c r="J11" s="93" t="s">
        <v>63</v>
      </c>
      <c r="K11" s="189">
        <v>0.2</v>
      </c>
      <c r="L11" s="189">
        <v>0</v>
      </c>
      <c r="M11" s="189">
        <v>0.8</v>
      </c>
      <c r="N11" s="81">
        <v>0.52</v>
      </c>
      <c r="O11" s="93">
        <f>1-0.54</f>
        <v>0.45999999999999996</v>
      </c>
      <c r="P11" s="209">
        <v>0.05</v>
      </c>
      <c r="Q11" s="209"/>
      <c r="R11" s="81" t="s">
        <v>77</v>
      </c>
      <c r="S11" s="212">
        <v>0.2</v>
      </c>
      <c r="T11" s="189">
        <v>0</v>
      </c>
      <c r="U11" s="189"/>
      <c r="V11" s="215">
        <v>0.8</v>
      </c>
      <c r="W11" s="189" t="s">
        <v>93</v>
      </c>
      <c r="X11" s="229" t="s">
        <v>195</v>
      </c>
      <c r="Y11" s="230"/>
      <c r="Z11" s="186"/>
      <c r="AA11" s="23"/>
    </row>
    <row r="12" spans="1:27" ht="18" customHeight="1" x14ac:dyDescent="0.25">
      <c r="A12" s="24" t="s">
        <v>5</v>
      </c>
      <c r="B12" s="3" t="s">
        <v>54</v>
      </c>
      <c r="C12" s="1" t="s">
        <v>6</v>
      </c>
      <c r="D12" s="1" t="s">
        <v>6</v>
      </c>
      <c r="E12" s="1" t="s">
        <v>6</v>
      </c>
      <c r="F12" s="82">
        <v>0.54</v>
      </c>
      <c r="G12" s="82" t="s">
        <v>6</v>
      </c>
      <c r="H12" s="94" t="s">
        <v>63</v>
      </c>
      <c r="I12" s="94" t="s">
        <v>63</v>
      </c>
      <c r="J12" s="94" t="s">
        <v>63</v>
      </c>
      <c r="K12" s="208"/>
      <c r="L12" s="208"/>
      <c r="M12" s="208"/>
      <c r="N12" s="82"/>
      <c r="O12" s="94">
        <f>1-0.54</f>
        <v>0.45999999999999996</v>
      </c>
      <c r="P12" s="210"/>
      <c r="Q12" s="210"/>
      <c r="R12" s="82" t="s">
        <v>77</v>
      </c>
      <c r="S12" s="213"/>
      <c r="T12" s="208"/>
      <c r="U12" s="208"/>
      <c r="V12" s="216"/>
      <c r="W12" s="208"/>
      <c r="X12" s="231"/>
      <c r="Y12" s="232"/>
      <c r="Z12" s="187"/>
      <c r="AA12" s="27"/>
    </row>
    <row r="13" spans="1:27" ht="18" customHeight="1" thickBot="1" x14ac:dyDescent="0.3">
      <c r="A13" s="131" t="s">
        <v>53</v>
      </c>
      <c r="B13" s="128" t="s">
        <v>55</v>
      </c>
      <c r="C13" s="97" t="s">
        <v>6</v>
      </c>
      <c r="D13" s="97" t="s">
        <v>6</v>
      </c>
      <c r="E13" s="97" t="s">
        <v>6</v>
      </c>
      <c r="F13" s="99">
        <v>0.59</v>
      </c>
      <c r="G13" s="99" t="s">
        <v>6</v>
      </c>
      <c r="H13" s="100" t="s">
        <v>63</v>
      </c>
      <c r="I13" s="100" t="s">
        <v>63</v>
      </c>
      <c r="J13" s="100" t="s">
        <v>63</v>
      </c>
      <c r="K13" s="190"/>
      <c r="L13" s="190"/>
      <c r="M13" s="190"/>
      <c r="N13" s="99"/>
      <c r="O13" s="99">
        <f>1-0.59</f>
        <v>0.41000000000000003</v>
      </c>
      <c r="P13" s="211"/>
      <c r="Q13" s="211"/>
      <c r="R13" s="99" t="s">
        <v>76</v>
      </c>
      <c r="S13" s="214"/>
      <c r="T13" s="190"/>
      <c r="U13" s="190"/>
      <c r="V13" s="217"/>
      <c r="W13" s="190"/>
      <c r="X13" s="233"/>
      <c r="Y13" s="234"/>
      <c r="Z13" s="188"/>
      <c r="AA13" s="104"/>
    </row>
    <row r="14" spans="1:27" ht="27.75" customHeight="1" x14ac:dyDescent="0.25">
      <c r="A14" s="18" t="s">
        <v>5</v>
      </c>
      <c r="B14" s="19" t="s">
        <v>49</v>
      </c>
      <c r="C14" s="20" t="s">
        <v>6</v>
      </c>
      <c r="D14" s="20" t="s">
        <v>6</v>
      </c>
      <c r="E14" s="20">
        <v>0.74</v>
      </c>
      <c r="F14" s="20">
        <v>0.63</v>
      </c>
      <c r="G14" s="81">
        <v>0.74</v>
      </c>
      <c r="H14" s="81">
        <v>0.42</v>
      </c>
      <c r="I14" s="81">
        <v>0.05</v>
      </c>
      <c r="J14" s="81">
        <v>0.63</v>
      </c>
      <c r="K14" s="93" t="s">
        <v>101</v>
      </c>
      <c r="L14" s="93" t="s">
        <v>101</v>
      </c>
      <c r="M14" s="93" t="s">
        <v>101</v>
      </c>
      <c r="N14" s="81">
        <v>0.63</v>
      </c>
      <c r="O14" s="81"/>
      <c r="P14" s="81"/>
      <c r="Q14" s="81"/>
      <c r="R14" s="93"/>
      <c r="S14" s="64"/>
      <c r="T14" s="93"/>
      <c r="U14" s="22"/>
      <c r="V14" s="93"/>
      <c r="W14" s="93"/>
      <c r="X14" s="91"/>
      <c r="Y14" s="45"/>
      <c r="Z14" s="186" t="s">
        <v>123</v>
      </c>
      <c r="AA14" s="22"/>
    </row>
    <row r="15" spans="1:27" ht="27.75" customHeight="1" x14ac:dyDescent="0.25">
      <c r="A15" s="24" t="s">
        <v>5</v>
      </c>
      <c r="B15" s="3" t="s">
        <v>48</v>
      </c>
      <c r="C15" s="1"/>
      <c r="D15" s="1"/>
      <c r="E15" s="1"/>
      <c r="F15" s="1"/>
      <c r="G15" s="82"/>
      <c r="H15" s="82">
        <v>0.41</v>
      </c>
      <c r="I15" s="82">
        <v>7.0000000000000007E-2</v>
      </c>
      <c r="J15" s="82">
        <v>0.66</v>
      </c>
      <c r="K15" s="94">
        <v>0.39</v>
      </c>
      <c r="L15" s="94">
        <v>7.0000000000000007E-2</v>
      </c>
      <c r="M15" s="94">
        <v>0.68</v>
      </c>
      <c r="N15" s="82"/>
      <c r="O15" s="82">
        <f t="shared" ref="O15:P18" si="1">H15</f>
        <v>0.41</v>
      </c>
      <c r="P15" s="82">
        <f t="shared" si="1"/>
        <v>7.0000000000000007E-2</v>
      </c>
      <c r="Q15" s="82">
        <v>0</v>
      </c>
      <c r="R15" s="94">
        <v>0.64</v>
      </c>
      <c r="S15" s="191" t="s">
        <v>135</v>
      </c>
      <c r="T15" s="191"/>
      <c r="U15" s="191"/>
      <c r="V15" s="94">
        <v>0.66</v>
      </c>
      <c r="W15" s="94" t="s">
        <v>93</v>
      </c>
      <c r="X15" s="83" t="s">
        <v>98</v>
      </c>
      <c r="Y15" s="83"/>
      <c r="Z15" s="187"/>
      <c r="AA15" s="12"/>
    </row>
    <row r="16" spans="1:27" ht="27.75" customHeight="1" x14ac:dyDescent="0.25">
      <c r="A16" s="24" t="s">
        <v>5</v>
      </c>
      <c r="B16" s="3" t="s">
        <v>42</v>
      </c>
      <c r="C16" s="1"/>
      <c r="D16" s="1"/>
      <c r="E16" s="1"/>
      <c r="F16" s="1"/>
      <c r="G16" s="82"/>
      <c r="H16" s="82">
        <v>0.38</v>
      </c>
      <c r="I16" s="82">
        <v>0.08</v>
      </c>
      <c r="J16" s="82">
        <v>0.7</v>
      </c>
      <c r="K16" s="94">
        <v>0.3</v>
      </c>
      <c r="L16" s="94">
        <v>7.0000000000000007E-2</v>
      </c>
      <c r="M16" s="94">
        <v>0.77</v>
      </c>
      <c r="N16" s="82"/>
      <c r="O16" s="82">
        <f t="shared" si="1"/>
        <v>0.38</v>
      </c>
      <c r="P16" s="82">
        <f t="shared" si="1"/>
        <v>0.08</v>
      </c>
      <c r="Q16" s="82">
        <v>0</v>
      </c>
      <c r="R16" s="94">
        <f>1-O16+P16+Q16</f>
        <v>0.7</v>
      </c>
      <c r="S16" s="191"/>
      <c r="T16" s="191"/>
      <c r="U16" s="191"/>
      <c r="V16" s="94">
        <v>0.75</v>
      </c>
      <c r="W16" s="94" t="s">
        <v>93</v>
      </c>
      <c r="X16" s="83" t="s">
        <v>98</v>
      </c>
      <c r="Y16" s="83"/>
      <c r="Z16" s="187"/>
      <c r="AA16" s="12"/>
    </row>
    <row r="17" spans="1:27" ht="27.75" customHeight="1" x14ac:dyDescent="0.25">
      <c r="A17" s="24" t="s">
        <v>5</v>
      </c>
      <c r="B17" s="3" t="s">
        <v>189</v>
      </c>
      <c r="C17" s="1"/>
      <c r="D17" s="1"/>
      <c r="E17" s="1"/>
      <c r="F17" s="1"/>
      <c r="G17" s="82"/>
      <c r="H17" s="82">
        <v>0.47</v>
      </c>
      <c r="I17" s="82">
        <v>0.03</v>
      </c>
      <c r="J17" s="82">
        <v>0.56000000000000005</v>
      </c>
      <c r="K17" s="94">
        <v>0.45</v>
      </c>
      <c r="L17" s="94">
        <v>7.0000000000000007E-2</v>
      </c>
      <c r="M17" s="94">
        <v>0.61</v>
      </c>
      <c r="N17" s="82"/>
      <c r="O17" s="82">
        <f t="shared" si="1"/>
        <v>0.47</v>
      </c>
      <c r="P17" s="82">
        <f t="shared" si="1"/>
        <v>0.03</v>
      </c>
      <c r="Q17" s="82">
        <v>0</v>
      </c>
      <c r="R17" s="94">
        <f>1-O17+P17+Q17</f>
        <v>0.56000000000000005</v>
      </c>
      <c r="S17" s="191"/>
      <c r="T17" s="191"/>
      <c r="U17" s="191"/>
      <c r="V17" s="94">
        <v>0.59</v>
      </c>
      <c r="W17" s="94" t="s">
        <v>93</v>
      </c>
      <c r="X17" s="83" t="s">
        <v>98</v>
      </c>
      <c r="Y17" s="83"/>
      <c r="Z17" s="187"/>
      <c r="AA17" s="12"/>
    </row>
    <row r="18" spans="1:27" ht="27.75" customHeight="1" thickBot="1" x14ac:dyDescent="0.3">
      <c r="A18" s="131" t="s">
        <v>5</v>
      </c>
      <c r="B18" s="128" t="s">
        <v>136</v>
      </c>
      <c r="C18" s="97"/>
      <c r="D18" s="97"/>
      <c r="E18" s="97"/>
      <c r="F18" s="97"/>
      <c r="G18" s="99"/>
      <c r="H18" s="99">
        <v>0.4</v>
      </c>
      <c r="I18" s="99">
        <v>7.0000000000000007E-2</v>
      </c>
      <c r="J18" s="99">
        <v>0.67</v>
      </c>
      <c r="K18" s="99">
        <v>0.62</v>
      </c>
      <c r="L18" s="99">
        <v>7.0000000000000007E-2</v>
      </c>
      <c r="M18" s="99">
        <v>0.68</v>
      </c>
      <c r="N18" s="99"/>
      <c r="O18" s="99">
        <f t="shared" si="1"/>
        <v>0.4</v>
      </c>
      <c r="P18" s="99">
        <f t="shared" si="1"/>
        <v>7.0000000000000007E-2</v>
      </c>
      <c r="Q18" s="99">
        <v>0</v>
      </c>
      <c r="R18" s="100">
        <f>1-O18+P18+Q18</f>
        <v>0.66999999999999993</v>
      </c>
      <c r="S18" s="101"/>
      <c r="T18" s="101"/>
      <c r="U18" s="101"/>
      <c r="V18" s="100">
        <v>0.75</v>
      </c>
      <c r="W18" s="100" t="s">
        <v>93</v>
      </c>
      <c r="X18" s="102" t="s">
        <v>98</v>
      </c>
      <c r="Y18" s="102"/>
      <c r="Z18" s="188"/>
      <c r="AA18" s="105"/>
    </row>
    <row r="19" spans="1:27" ht="27.75" customHeight="1" thickBot="1" x14ac:dyDescent="0.3">
      <c r="A19" s="129" t="s">
        <v>5</v>
      </c>
      <c r="B19" s="130" t="s">
        <v>47</v>
      </c>
      <c r="C19" s="111" t="s">
        <v>6</v>
      </c>
      <c r="D19" s="111" t="s">
        <v>6</v>
      </c>
      <c r="E19" s="111" t="s">
        <v>6</v>
      </c>
      <c r="F19" s="75">
        <v>0.95</v>
      </c>
      <c r="G19" s="75">
        <v>0.9</v>
      </c>
      <c r="H19" s="76" t="s">
        <v>63</v>
      </c>
      <c r="I19" s="76" t="s">
        <v>63</v>
      </c>
      <c r="J19" s="76" t="s">
        <v>63</v>
      </c>
      <c r="K19" s="76" t="s">
        <v>63</v>
      </c>
      <c r="L19" s="76" t="s">
        <v>63</v>
      </c>
      <c r="M19" s="76" t="s">
        <v>63</v>
      </c>
      <c r="N19" s="75">
        <v>0.95</v>
      </c>
      <c r="O19" s="75">
        <v>0.05</v>
      </c>
      <c r="P19" s="75">
        <v>0</v>
      </c>
      <c r="Q19" s="75">
        <v>0</v>
      </c>
      <c r="R19" s="75">
        <f>1-O19+P19+Q19</f>
        <v>0.95</v>
      </c>
      <c r="S19" s="77">
        <v>0.05</v>
      </c>
      <c r="T19" s="76"/>
      <c r="U19" s="76"/>
      <c r="V19" s="75" t="s">
        <v>145</v>
      </c>
      <c r="W19" s="76" t="s">
        <v>100</v>
      </c>
      <c r="X19" s="78" t="s">
        <v>185</v>
      </c>
      <c r="Y19" s="78"/>
      <c r="Z19" s="78"/>
      <c r="AA19" s="80"/>
    </row>
    <row r="20" spans="1:27" s="2" customFormat="1" ht="15.75" customHeight="1" x14ac:dyDescent="0.25">
      <c r="A20" s="32" t="s">
        <v>7</v>
      </c>
      <c r="B20" s="33" t="s">
        <v>8</v>
      </c>
      <c r="C20" s="81">
        <v>0.68</v>
      </c>
      <c r="D20" s="81">
        <v>0.57999999999999996</v>
      </c>
      <c r="E20" s="81">
        <v>0.71</v>
      </c>
      <c r="F20" s="81">
        <v>0.54</v>
      </c>
      <c r="G20" s="81"/>
      <c r="H20" s="81">
        <v>0.48</v>
      </c>
      <c r="I20" s="81">
        <v>0.02</v>
      </c>
      <c r="J20" s="81">
        <v>0.54</v>
      </c>
      <c r="K20" s="81"/>
      <c r="L20" s="81"/>
      <c r="M20" s="81"/>
      <c r="N20" s="81"/>
      <c r="O20" s="81"/>
      <c r="P20" s="81"/>
      <c r="Q20" s="81"/>
      <c r="R20" s="93"/>
      <c r="S20" s="86"/>
      <c r="T20" s="93"/>
      <c r="U20" s="93"/>
      <c r="V20" s="93"/>
      <c r="W20" s="93"/>
      <c r="X20" s="45"/>
      <c r="Y20" s="45"/>
      <c r="Z20" s="31"/>
      <c r="AA20" s="23"/>
    </row>
    <row r="21" spans="1:27" ht="27.75" customHeight="1" x14ac:dyDescent="0.25">
      <c r="A21" s="25" t="s">
        <v>7</v>
      </c>
      <c r="B21" s="5" t="s">
        <v>36</v>
      </c>
      <c r="C21" s="1"/>
      <c r="D21" s="1"/>
      <c r="E21" s="1"/>
      <c r="F21" s="1">
        <v>0.55000000000000004</v>
      </c>
      <c r="G21" s="82">
        <v>0.72</v>
      </c>
      <c r="H21" s="82">
        <v>0.47</v>
      </c>
      <c r="I21" s="82">
        <v>0.02</v>
      </c>
      <c r="J21" s="82">
        <v>0.55000000000000004</v>
      </c>
      <c r="K21" s="82">
        <v>0.41</v>
      </c>
      <c r="L21" s="94">
        <v>0.01</v>
      </c>
      <c r="M21" s="94">
        <v>0.59</v>
      </c>
      <c r="N21" s="82">
        <v>0.54</v>
      </c>
      <c r="O21" s="82"/>
      <c r="P21" s="82">
        <v>0.01</v>
      </c>
      <c r="Q21" s="9">
        <v>3.0000000000000001E-3</v>
      </c>
      <c r="R21" s="82">
        <v>0.6</v>
      </c>
      <c r="S21" s="191" t="s">
        <v>135</v>
      </c>
      <c r="T21" s="191"/>
      <c r="U21" s="191"/>
      <c r="V21" s="94">
        <v>0.56000000000000005</v>
      </c>
      <c r="W21" s="82" t="s">
        <v>93</v>
      </c>
      <c r="X21" s="10" t="s">
        <v>97</v>
      </c>
      <c r="Y21" s="11" t="s">
        <v>99</v>
      </c>
      <c r="Z21" s="184" t="s">
        <v>203</v>
      </c>
      <c r="AA21" s="27"/>
    </row>
    <row r="22" spans="1:27" ht="27.75" customHeight="1" x14ac:dyDescent="0.25">
      <c r="A22" s="25" t="s">
        <v>7</v>
      </c>
      <c r="B22" s="5" t="s">
        <v>37</v>
      </c>
      <c r="C22" s="1"/>
      <c r="D22" s="1"/>
      <c r="E22" s="1"/>
      <c r="F22" s="1">
        <v>0.44</v>
      </c>
      <c r="G22" s="82">
        <v>0.8</v>
      </c>
      <c r="H22" s="82">
        <v>0.53</v>
      </c>
      <c r="I22" s="82">
        <v>0.02</v>
      </c>
      <c r="J22" s="82">
        <v>0.48</v>
      </c>
      <c r="K22" s="82">
        <v>0.47</v>
      </c>
      <c r="L22" s="94">
        <v>0.01</v>
      </c>
      <c r="M22" s="94">
        <v>0.54</v>
      </c>
      <c r="N22" s="82">
        <v>0.8</v>
      </c>
      <c r="O22" s="82"/>
      <c r="P22" s="82">
        <v>0.01</v>
      </c>
      <c r="Q22" s="9">
        <v>3.0000000000000001E-3</v>
      </c>
      <c r="R22" s="82">
        <v>0.51</v>
      </c>
      <c r="S22" s="191"/>
      <c r="T22" s="191"/>
      <c r="U22" s="191"/>
      <c r="V22" s="94">
        <v>0.5</v>
      </c>
      <c r="W22" s="82" t="s">
        <v>93</v>
      </c>
      <c r="X22" s="10" t="s">
        <v>97</v>
      </c>
      <c r="Y22" s="11" t="s">
        <v>99</v>
      </c>
      <c r="Z22" s="185"/>
      <c r="AA22" s="27"/>
    </row>
    <row r="23" spans="1:27" ht="27.75" customHeight="1" x14ac:dyDescent="0.25">
      <c r="A23" s="25" t="s">
        <v>7</v>
      </c>
      <c r="B23" s="5" t="s">
        <v>38</v>
      </c>
      <c r="C23" s="1"/>
      <c r="D23" s="1"/>
      <c r="E23" s="1"/>
      <c r="F23" s="1">
        <v>0.54</v>
      </c>
      <c r="G23" s="82">
        <v>0.79</v>
      </c>
      <c r="H23" s="82">
        <v>0.48</v>
      </c>
      <c r="I23" s="82">
        <v>0.02</v>
      </c>
      <c r="J23" s="82">
        <v>0.54</v>
      </c>
      <c r="K23" s="82" t="s">
        <v>63</v>
      </c>
      <c r="L23" s="82" t="s">
        <v>63</v>
      </c>
      <c r="M23" s="82" t="s">
        <v>63</v>
      </c>
      <c r="N23" s="82">
        <v>0.54</v>
      </c>
      <c r="O23" s="82"/>
      <c r="P23" s="82"/>
      <c r="Q23" s="82"/>
      <c r="R23" s="94">
        <v>0.75</v>
      </c>
      <c r="S23" s="191"/>
      <c r="T23" s="191"/>
      <c r="U23" s="191"/>
      <c r="V23" s="94" t="s">
        <v>151</v>
      </c>
      <c r="W23" s="82" t="s">
        <v>93</v>
      </c>
      <c r="X23" s="83" t="s">
        <v>152</v>
      </c>
      <c r="Y23" s="11"/>
      <c r="Z23" s="14"/>
      <c r="AA23" s="27"/>
    </row>
    <row r="24" spans="1:27" ht="27.75" customHeight="1" x14ac:dyDescent="0.25">
      <c r="A24" s="25" t="s">
        <v>7</v>
      </c>
      <c r="B24" s="5" t="s">
        <v>40</v>
      </c>
      <c r="C24" s="1"/>
      <c r="D24" s="1"/>
      <c r="E24" s="1"/>
      <c r="F24" s="1">
        <v>0.54</v>
      </c>
      <c r="G24" s="82" t="s">
        <v>6</v>
      </c>
      <c r="H24" s="82">
        <v>0.53</v>
      </c>
      <c r="I24" s="82">
        <v>0.02</v>
      </c>
      <c r="J24" s="82">
        <v>0.48</v>
      </c>
      <c r="K24" s="94">
        <v>0.44</v>
      </c>
      <c r="L24" s="94">
        <v>0.17</v>
      </c>
      <c r="M24" s="94">
        <v>0.73</v>
      </c>
      <c r="N24" s="82"/>
      <c r="O24" s="82"/>
      <c r="P24" s="82"/>
      <c r="Q24" s="82"/>
      <c r="R24" s="94">
        <v>0.75</v>
      </c>
      <c r="S24" s="13">
        <v>0.44</v>
      </c>
      <c r="T24" s="94">
        <v>0.17</v>
      </c>
      <c r="U24" s="94"/>
      <c r="V24" s="94">
        <v>0.73</v>
      </c>
      <c r="W24" s="94" t="s">
        <v>93</v>
      </c>
      <c r="X24" s="11" t="s">
        <v>134</v>
      </c>
      <c r="Y24" s="11" t="s">
        <v>99</v>
      </c>
      <c r="Z24" s="14" t="s">
        <v>115</v>
      </c>
      <c r="AA24" s="27"/>
    </row>
    <row r="25" spans="1:27" ht="27.75" customHeight="1" x14ac:dyDescent="0.25">
      <c r="A25" s="25" t="s">
        <v>7</v>
      </c>
      <c r="B25" s="5" t="s">
        <v>39</v>
      </c>
      <c r="C25" s="1"/>
      <c r="D25" s="1"/>
      <c r="E25" s="1"/>
      <c r="F25" s="1">
        <v>0.54</v>
      </c>
      <c r="G25" s="82" t="s">
        <v>6</v>
      </c>
      <c r="H25" s="82">
        <v>0.48</v>
      </c>
      <c r="I25" s="82">
        <v>0.02</v>
      </c>
      <c r="J25" s="82">
        <v>0.54</v>
      </c>
      <c r="K25" s="94">
        <v>0.44</v>
      </c>
      <c r="L25" s="94">
        <v>0.17</v>
      </c>
      <c r="M25" s="94">
        <v>0.73</v>
      </c>
      <c r="N25" s="82"/>
      <c r="O25" s="82"/>
      <c r="P25" s="82"/>
      <c r="Q25" s="82"/>
      <c r="R25" s="94">
        <v>0.75</v>
      </c>
      <c r="S25" s="13">
        <v>0.44</v>
      </c>
      <c r="T25" s="94">
        <v>0.17</v>
      </c>
      <c r="U25" s="94"/>
      <c r="V25" s="94">
        <v>0.73</v>
      </c>
      <c r="W25" s="94" t="s">
        <v>93</v>
      </c>
      <c r="X25" s="11" t="s">
        <v>99</v>
      </c>
      <c r="Y25" s="11" t="s">
        <v>99</v>
      </c>
      <c r="Z25" s="14" t="s">
        <v>115</v>
      </c>
      <c r="AA25" s="27"/>
    </row>
    <row r="26" spans="1:27" ht="19.5" customHeight="1" thickBot="1" x14ac:dyDescent="0.3">
      <c r="A26" s="118" t="s">
        <v>7</v>
      </c>
      <c r="B26" s="96" t="s">
        <v>41</v>
      </c>
      <c r="C26" s="97"/>
      <c r="D26" s="97"/>
      <c r="E26" s="97"/>
      <c r="F26" s="97">
        <v>0.55000000000000004</v>
      </c>
      <c r="G26" s="99" t="s">
        <v>6</v>
      </c>
      <c r="H26" s="99">
        <v>0.47</v>
      </c>
      <c r="I26" s="99">
        <v>0.02</v>
      </c>
      <c r="J26" s="99">
        <v>0.55000000000000004</v>
      </c>
      <c r="K26" s="99" t="s">
        <v>63</v>
      </c>
      <c r="L26" s="99" t="s">
        <v>63</v>
      </c>
      <c r="M26" s="99" t="s">
        <v>63</v>
      </c>
      <c r="N26" s="99"/>
      <c r="O26" s="99"/>
      <c r="P26" s="99"/>
      <c r="Q26" s="99"/>
      <c r="R26" s="100" t="s">
        <v>57</v>
      </c>
      <c r="S26" s="101"/>
      <c r="T26" s="100"/>
      <c r="U26" s="100"/>
      <c r="V26" s="100" t="s">
        <v>57</v>
      </c>
      <c r="W26" s="100"/>
      <c r="X26" s="126"/>
      <c r="Y26" s="127"/>
      <c r="Z26" s="103"/>
      <c r="AA26" s="104"/>
    </row>
    <row r="27" spans="1:27" s="2" customFormat="1" ht="15.75" customHeight="1" x14ac:dyDescent="0.25">
      <c r="A27" s="32" t="s">
        <v>7</v>
      </c>
      <c r="B27" s="33" t="s">
        <v>23</v>
      </c>
      <c r="C27" s="81">
        <v>0.73</v>
      </c>
      <c r="D27" s="81">
        <v>0.75</v>
      </c>
      <c r="E27" s="81">
        <v>0.68</v>
      </c>
      <c r="F27" s="46" t="s">
        <v>6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92"/>
      <c r="T27" s="81"/>
      <c r="U27" s="81"/>
      <c r="V27" s="81"/>
      <c r="W27" s="81"/>
      <c r="X27" s="91"/>
      <c r="Y27" s="85"/>
      <c r="Z27" s="186" t="s">
        <v>159</v>
      </c>
      <c r="AA27" s="23"/>
    </row>
    <row r="28" spans="1:27" ht="27.75" customHeight="1" x14ac:dyDescent="0.25">
      <c r="A28" s="25" t="s">
        <v>7</v>
      </c>
      <c r="B28" s="166" t="s">
        <v>192</v>
      </c>
      <c r="C28" s="1"/>
      <c r="D28" s="1"/>
      <c r="E28" s="1"/>
      <c r="F28" s="6">
        <v>0.77</v>
      </c>
      <c r="G28" s="82">
        <v>0.67</v>
      </c>
      <c r="H28" s="82">
        <v>0.44</v>
      </c>
      <c r="I28" s="82">
        <v>0</v>
      </c>
      <c r="J28" s="82">
        <v>0.56000000000000005</v>
      </c>
      <c r="K28" s="82">
        <v>0.47</v>
      </c>
      <c r="L28" s="82" t="s">
        <v>95</v>
      </c>
      <c r="M28" s="82">
        <v>0.53</v>
      </c>
      <c r="N28" s="82">
        <v>0.73</v>
      </c>
      <c r="O28" s="82"/>
      <c r="P28" s="82"/>
      <c r="Q28" s="82"/>
      <c r="R28" s="82"/>
      <c r="S28" s="87">
        <v>0.47</v>
      </c>
      <c r="T28" s="82" t="s">
        <v>95</v>
      </c>
      <c r="U28" s="82"/>
      <c r="V28" s="82">
        <v>0.53</v>
      </c>
      <c r="W28" s="82" t="s">
        <v>93</v>
      </c>
      <c r="X28" s="83" t="s">
        <v>107</v>
      </c>
      <c r="Y28" s="90"/>
      <c r="Z28" s="187"/>
      <c r="AA28" s="27"/>
    </row>
    <row r="29" spans="1:27" ht="27.75" customHeight="1" x14ac:dyDescent="0.25">
      <c r="A29" s="25" t="s">
        <v>7</v>
      </c>
      <c r="B29" s="5" t="s">
        <v>193</v>
      </c>
      <c r="C29" s="1"/>
      <c r="D29" s="1"/>
      <c r="E29" s="1"/>
      <c r="F29" s="6">
        <v>0.77</v>
      </c>
      <c r="G29" s="82">
        <v>0.75</v>
      </c>
      <c r="H29" s="82">
        <v>0.48</v>
      </c>
      <c r="I29" s="82">
        <v>0</v>
      </c>
      <c r="J29" s="82">
        <v>0.52</v>
      </c>
      <c r="K29" s="82">
        <v>0.43</v>
      </c>
      <c r="L29" s="82" t="s">
        <v>95</v>
      </c>
      <c r="M29" s="82">
        <v>0.56999999999999995</v>
      </c>
      <c r="N29" s="82">
        <v>0.82</v>
      </c>
      <c r="O29" s="82"/>
      <c r="P29" s="82"/>
      <c r="Q29" s="82"/>
      <c r="R29" s="82"/>
      <c r="S29" s="87">
        <v>0.43</v>
      </c>
      <c r="T29" s="82" t="s">
        <v>95</v>
      </c>
      <c r="U29" s="82"/>
      <c r="V29" s="82">
        <v>0.56999999999999995</v>
      </c>
      <c r="W29" s="82" t="s">
        <v>93</v>
      </c>
      <c r="X29" s="83" t="s">
        <v>107</v>
      </c>
      <c r="Y29" s="90"/>
      <c r="Z29" s="187"/>
      <c r="AA29" s="27"/>
    </row>
    <row r="30" spans="1:27" ht="27.75" customHeight="1" x14ac:dyDescent="0.25">
      <c r="A30" s="25" t="s">
        <v>7</v>
      </c>
      <c r="B30" s="5" t="s">
        <v>9</v>
      </c>
      <c r="C30" s="1"/>
      <c r="D30" s="1"/>
      <c r="E30" s="1"/>
      <c r="F30" s="6">
        <v>0.57999999999999996</v>
      </c>
      <c r="G30" s="82">
        <v>0.7</v>
      </c>
      <c r="H30" s="82">
        <v>0.5</v>
      </c>
      <c r="I30" s="82">
        <v>0</v>
      </c>
      <c r="J30" s="82">
        <v>0.5</v>
      </c>
      <c r="K30" s="82">
        <v>0.5</v>
      </c>
      <c r="L30" s="82" t="s">
        <v>95</v>
      </c>
      <c r="M30" s="82">
        <v>0.5</v>
      </c>
      <c r="N30" s="82">
        <v>0.72</v>
      </c>
      <c r="O30" s="82"/>
      <c r="P30" s="82"/>
      <c r="Q30" s="82"/>
      <c r="R30" s="82"/>
      <c r="S30" s="87">
        <v>0.5</v>
      </c>
      <c r="T30" s="82" t="s">
        <v>95</v>
      </c>
      <c r="U30" s="82"/>
      <c r="V30" s="82">
        <v>0.5</v>
      </c>
      <c r="W30" s="82" t="s">
        <v>93</v>
      </c>
      <c r="X30" s="83" t="s">
        <v>107</v>
      </c>
      <c r="Y30" s="90"/>
      <c r="Z30" s="187"/>
      <c r="AA30" s="27"/>
    </row>
    <row r="31" spans="1:27" ht="27.75" customHeight="1" x14ac:dyDescent="0.25">
      <c r="A31" s="25" t="s">
        <v>7</v>
      </c>
      <c r="B31" s="5" t="s">
        <v>66</v>
      </c>
      <c r="C31" s="1"/>
      <c r="D31" s="1"/>
      <c r="E31" s="1"/>
      <c r="F31" s="6"/>
      <c r="G31" s="82"/>
      <c r="H31" s="82">
        <f>1-J31</f>
        <v>0.83</v>
      </c>
      <c r="I31" s="82">
        <v>0</v>
      </c>
      <c r="J31" s="82">
        <v>0.17</v>
      </c>
      <c r="K31" s="82">
        <v>0.85</v>
      </c>
      <c r="L31" s="82" t="s">
        <v>95</v>
      </c>
      <c r="M31" s="82">
        <v>0.15</v>
      </c>
      <c r="N31" s="82"/>
      <c r="O31" s="82">
        <f>H31</f>
        <v>0.83</v>
      </c>
      <c r="P31" s="82">
        <v>0</v>
      </c>
      <c r="Q31" s="82">
        <v>0</v>
      </c>
      <c r="R31" s="82">
        <f t="shared" ref="R31:R37" si="2">1-O31+P31+Q31</f>
        <v>0.17000000000000004</v>
      </c>
      <c r="S31" s="87">
        <v>0.85</v>
      </c>
      <c r="T31" s="82" t="s">
        <v>95</v>
      </c>
      <c r="U31" s="82"/>
      <c r="V31" s="151" t="s">
        <v>158</v>
      </c>
      <c r="W31" s="82" t="s">
        <v>93</v>
      </c>
      <c r="X31" s="83" t="s">
        <v>109</v>
      </c>
      <c r="Y31" s="90"/>
      <c r="Z31" s="187"/>
      <c r="AA31" s="27"/>
    </row>
    <row r="32" spans="1:27" ht="27.75" customHeight="1" x14ac:dyDescent="0.25">
      <c r="A32" s="25" t="s">
        <v>7</v>
      </c>
      <c r="B32" s="175" t="s">
        <v>179</v>
      </c>
      <c r="C32" s="176"/>
      <c r="D32" s="177"/>
      <c r="E32" s="11"/>
      <c r="F32" s="11"/>
      <c r="G32" s="11"/>
      <c r="H32" s="11"/>
      <c r="I32" s="174"/>
      <c r="J32" s="11"/>
      <c r="K32" s="11"/>
      <c r="L32" s="11"/>
      <c r="M32" s="11"/>
      <c r="N32" s="11"/>
      <c r="O32" s="11"/>
      <c r="P32" s="11"/>
      <c r="Q32" s="11"/>
      <c r="R32" s="11"/>
      <c r="S32" s="145"/>
      <c r="T32" s="167" t="s">
        <v>95</v>
      </c>
      <c r="U32" s="146"/>
      <c r="V32" s="151" t="s">
        <v>176</v>
      </c>
      <c r="W32" s="147" t="s">
        <v>93</v>
      </c>
      <c r="X32" s="83" t="s">
        <v>178</v>
      </c>
      <c r="Y32" s="144"/>
      <c r="Z32" s="187"/>
      <c r="AA32" s="27"/>
    </row>
    <row r="33" spans="1:27" ht="27.75" customHeight="1" x14ac:dyDescent="0.25">
      <c r="A33" s="25" t="s">
        <v>7</v>
      </c>
      <c r="B33" s="5" t="s">
        <v>67</v>
      </c>
      <c r="C33" s="1"/>
      <c r="D33" s="1"/>
      <c r="E33" s="1"/>
      <c r="F33" s="6"/>
      <c r="G33" s="82"/>
      <c r="H33" s="82">
        <f t="shared" ref="H33:H37" si="3">1-J33</f>
        <v>0.20999999999999996</v>
      </c>
      <c r="I33" s="82">
        <v>0</v>
      </c>
      <c r="J33" s="82">
        <v>0.79</v>
      </c>
      <c r="K33" s="82">
        <v>0.23</v>
      </c>
      <c r="L33" s="82" t="s">
        <v>95</v>
      </c>
      <c r="M33" s="82">
        <v>0.77</v>
      </c>
      <c r="N33" s="82"/>
      <c r="O33" s="82">
        <f>H33</f>
        <v>0.20999999999999996</v>
      </c>
      <c r="P33" s="82">
        <v>0</v>
      </c>
      <c r="Q33" s="82">
        <v>0</v>
      </c>
      <c r="R33" s="82">
        <f t="shared" si="2"/>
        <v>0.79</v>
      </c>
      <c r="S33" s="87">
        <v>0.23</v>
      </c>
      <c r="T33" s="82" t="s">
        <v>95</v>
      </c>
      <c r="U33" s="82"/>
      <c r="V33" s="82">
        <v>0.77</v>
      </c>
      <c r="W33" s="82" t="s">
        <v>93</v>
      </c>
      <c r="X33" s="83" t="s">
        <v>110</v>
      </c>
      <c r="Y33" s="90"/>
      <c r="Z33" s="187"/>
      <c r="AA33" s="27"/>
    </row>
    <row r="34" spans="1:27" ht="27.75" customHeight="1" x14ac:dyDescent="0.25">
      <c r="A34" s="25" t="s">
        <v>7</v>
      </c>
      <c r="B34" s="5" t="s">
        <v>68</v>
      </c>
      <c r="C34" s="1"/>
      <c r="D34" s="1"/>
      <c r="E34" s="1"/>
      <c r="F34" s="6"/>
      <c r="G34" s="82"/>
      <c r="H34" s="82">
        <f t="shared" si="3"/>
        <v>0.79</v>
      </c>
      <c r="I34" s="82">
        <v>0</v>
      </c>
      <c r="J34" s="82">
        <v>0.21</v>
      </c>
      <c r="K34" s="82">
        <v>0.84</v>
      </c>
      <c r="L34" s="82" t="s">
        <v>95</v>
      </c>
      <c r="M34" s="82">
        <v>0.16</v>
      </c>
      <c r="N34" s="82"/>
      <c r="O34" s="82">
        <f>H34</f>
        <v>0.79</v>
      </c>
      <c r="P34" s="82">
        <v>0</v>
      </c>
      <c r="Q34" s="82">
        <v>0</v>
      </c>
      <c r="R34" s="82">
        <f t="shared" si="2"/>
        <v>0.20999999999999996</v>
      </c>
      <c r="S34" s="87">
        <v>0.84</v>
      </c>
      <c r="T34" s="82" t="s">
        <v>95</v>
      </c>
      <c r="U34" s="82"/>
      <c r="V34" s="151" t="s">
        <v>157</v>
      </c>
      <c r="W34" s="82" t="s">
        <v>93</v>
      </c>
      <c r="X34" s="83" t="s">
        <v>108</v>
      </c>
      <c r="Y34" s="90"/>
      <c r="Z34" s="187"/>
      <c r="AA34" s="27"/>
    </row>
    <row r="35" spans="1:27" ht="27.75" customHeight="1" x14ac:dyDescent="0.25">
      <c r="A35" s="25" t="s">
        <v>7</v>
      </c>
      <c r="B35" s="175" t="s">
        <v>180</v>
      </c>
      <c r="C35" s="176"/>
      <c r="D35" s="177"/>
      <c r="E35" s="11"/>
      <c r="F35" s="11"/>
      <c r="G35" s="11"/>
      <c r="H35" s="174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45"/>
      <c r="T35" s="167" t="s">
        <v>95</v>
      </c>
      <c r="U35" s="146"/>
      <c r="V35" s="151" t="s">
        <v>177</v>
      </c>
      <c r="W35" s="147" t="s">
        <v>93</v>
      </c>
      <c r="X35" s="83" t="s">
        <v>178</v>
      </c>
      <c r="Y35" s="144"/>
      <c r="Z35" s="187"/>
      <c r="AA35" s="27"/>
    </row>
    <row r="36" spans="1:27" ht="27.75" customHeight="1" x14ac:dyDescent="0.25">
      <c r="A36" s="25" t="s">
        <v>7</v>
      </c>
      <c r="B36" s="5" t="s">
        <v>69</v>
      </c>
      <c r="C36" s="1"/>
      <c r="D36" s="1"/>
      <c r="E36" s="1"/>
      <c r="F36" s="6"/>
      <c r="G36" s="82"/>
      <c r="H36" s="82">
        <f t="shared" si="3"/>
        <v>0.41000000000000003</v>
      </c>
      <c r="I36" s="82">
        <v>0</v>
      </c>
      <c r="J36" s="82">
        <v>0.59</v>
      </c>
      <c r="K36" s="82">
        <v>0.42</v>
      </c>
      <c r="L36" s="82" t="s">
        <v>95</v>
      </c>
      <c r="M36" s="82">
        <v>0.57999999999999996</v>
      </c>
      <c r="N36" s="82"/>
      <c r="O36" s="82">
        <f>H36</f>
        <v>0.41000000000000003</v>
      </c>
      <c r="P36" s="82">
        <v>0</v>
      </c>
      <c r="Q36" s="82">
        <v>0</v>
      </c>
      <c r="R36" s="82">
        <f t="shared" si="2"/>
        <v>0.59</v>
      </c>
      <c r="S36" s="87">
        <v>0.42</v>
      </c>
      <c r="T36" s="82" t="s">
        <v>95</v>
      </c>
      <c r="U36" s="82"/>
      <c r="V36" s="82">
        <v>0.57999999999999996</v>
      </c>
      <c r="W36" s="82" t="s">
        <v>93</v>
      </c>
      <c r="X36" s="83" t="s">
        <v>110</v>
      </c>
      <c r="Y36" s="90"/>
      <c r="Z36" s="187"/>
      <c r="AA36" s="27"/>
    </row>
    <row r="37" spans="1:27" ht="27.75" customHeight="1" thickBot="1" x14ac:dyDescent="0.3">
      <c r="A37" s="118" t="s">
        <v>7</v>
      </c>
      <c r="B37" s="96" t="s">
        <v>70</v>
      </c>
      <c r="C37" s="97"/>
      <c r="D37" s="97"/>
      <c r="E37" s="97"/>
      <c r="F37" s="125"/>
      <c r="G37" s="99"/>
      <c r="H37" s="99">
        <f t="shared" si="3"/>
        <v>0.5</v>
      </c>
      <c r="I37" s="99">
        <v>0</v>
      </c>
      <c r="J37" s="99">
        <v>0.5</v>
      </c>
      <c r="K37" s="100">
        <v>0.5</v>
      </c>
      <c r="L37" s="99" t="s">
        <v>95</v>
      </c>
      <c r="M37" s="99">
        <v>0.5</v>
      </c>
      <c r="N37" s="99"/>
      <c r="O37" s="99">
        <f>H37</f>
        <v>0.5</v>
      </c>
      <c r="P37" s="99">
        <v>0</v>
      </c>
      <c r="Q37" s="99">
        <v>0</v>
      </c>
      <c r="R37" s="99">
        <f t="shared" si="2"/>
        <v>0.5</v>
      </c>
      <c r="S37" s="101">
        <v>0.5</v>
      </c>
      <c r="T37" s="99" t="s">
        <v>95</v>
      </c>
      <c r="U37" s="99"/>
      <c r="V37" s="99">
        <v>0.5</v>
      </c>
      <c r="W37" s="99" t="s">
        <v>93</v>
      </c>
      <c r="X37" s="102" t="s">
        <v>110</v>
      </c>
      <c r="Y37" s="107"/>
      <c r="Z37" s="188"/>
      <c r="AA37" s="104"/>
    </row>
    <row r="38" spans="1:27" ht="27.75" customHeight="1" x14ac:dyDescent="0.25">
      <c r="A38" s="32" t="s">
        <v>7</v>
      </c>
      <c r="B38" s="33" t="s">
        <v>10</v>
      </c>
      <c r="C38" s="20">
        <v>0.8</v>
      </c>
      <c r="D38" s="20">
        <v>0.8</v>
      </c>
      <c r="E38" s="20">
        <v>0.9</v>
      </c>
      <c r="F38" s="20">
        <v>0.98</v>
      </c>
      <c r="G38" s="81">
        <v>0.81</v>
      </c>
      <c r="H38" s="93" t="s">
        <v>63</v>
      </c>
      <c r="I38" s="93" t="s">
        <v>63</v>
      </c>
      <c r="J38" s="93" t="s">
        <v>63</v>
      </c>
      <c r="K38" s="93" t="s">
        <v>63</v>
      </c>
      <c r="L38" s="93" t="s">
        <v>63</v>
      </c>
      <c r="M38" s="93" t="s">
        <v>63</v>
      </c>
      <c r="N38" s="81"/>
      <c r="O38" s="81"/>
      <c r="P38" s="93"/>
      <c r="Q38" s="93"/>
      <c r="R38" s="81"/>
      <c r="S38" s="92">
        <v>0.02</v>
      </c>
      <c r="T38" s="93">
        <v>0</v>
      </c>
      <c r="U38" s="93">
        <v>0</v>
      </c>
      <c r="V38" s="81">
        <v>0.98</v>
      </c>
      <c r="W38" s="81" t="s">
        <v>93</v>
      </c>
      <c r="X38" s="235" t="s">
        <v>132</v>
      </c>
      <c r="Y38" s="236"/>
      <c r="Z38" s="85"/>
      <c r="AA38" s="23"/>
    </row>
    <row r="39" spans="1:27" ht="27.75" customHeight="1" x14ac:dyDescent="0.25">
      <c r="A39" s="25" t="s">
        <v>7</v>
      </c>
      <c r="B39" s="5" t="s">
        <v>11</v>
      </c>
      <c r="C39" s="1" t="s">
        <v>6</v>
      </c>
      <c r="D39" s="1" t="s">
        <v>6</v>
      </c>
      <c r="E39" s="89" t="s">
        <v>6</v>
      </c>
      <c r="F39" s="1">
        <v>0.94</v>
      </c>
      <c r="G39" s="82">
        <v>0.93</v>
      </c>
      <c r="H39" s="94" t="s">
        <v>63</v>
      </c>
      <c r="I39" s="94" t="s">
        <v>63</v>
      </c>
      <c r="J39" s="94" t="s">
        <v>63</v>
      </c>
      <c r="K39" s="94" t="s">
        <v>63</v>
      </c>
      <c r="L39" s="94" t="s">
        <v>63</v>
      </c>
      <c r="M39" s="94" t="s">
        <v>63</v>
      </c>
      <c r="N39" s="82"/>
      <c r="O39" s="82"/>
      <c r="P39" s="94"/>
      <c r="Q39" s="94"/>
      <c r="R39" s="87"/>
      <c r="S39" s="13" t="s">
        <v>133</v>
      </c>
      <c r="T39" s="94">
        <v>0</v>
      </c>
      <c r="U39" s="94">
        <v>0</v>
      </c>
      <c r="V39" s="13" t="s">
        <v>6</v>
      </c>
      <c r="W39" s="87" t="s">
        <v>93</v>
      </c>
      <c r="X39" s="83"/>
      <c r="Y39" s="83"/>
      <c r="Z39" s="90"/>
      <c r="AA39" s="27"/>
    </row>
    <row r="40" spans="1:27" ht="27.75" customHeight="1" x14ac:dyDescent="0.25">
      <c r="A40" s="25" t="s">
        <v>7</v>
      </c>
      <c r="B40" s="5" t="s">
        <v>25</v>
      </c>
      <c r="C40" s="1"/>
      <c r="D40" s="1"/>
      <c r="E40" s="1"/>
      <c r="F40" s="1">
        <v>0.98</v>
      </c>
      <c r="G40" s="82">
        <v>0.81</v>
      </c>
      <c r="H40" s="94" t="s">
        <v>63</v>
      </c>
      <c r="I40" s="94" t="s">
        <v>63</v>
      </c>
      <c r="J40" s="94" t="s">
        <v>63</v>
      </c>
      <c r="K40" s="94" t="s">
        <v>63</v>
      </c>
      <c r="L40" s="94" t="s">
        <v>63</v>
      </c>
      <c r="M40" s="94" t="s">
        <v>63</v>
      </c>
      <c r="N40" s="82">
        <v>0.98</v>
      </c>
      <c r="O40" s="82">
        <f>1-R40</f>
        <v>2.0000000000000018E-2</v>
      </c>
      <c r="P40" s="94">
        <v>0</v>
      </c>
      <c r="Q40" s="94">
        <v>0</v>
      </c>
      <c r="R40" s="82">
        <v>0.98</v>
      </c>
      <c r="S40" s="87">
        <v>0.02</v>
      </c>
      <c r="T40" s="94">
        <v>0</v>
      </c>
      <c r="U40" s="94">
        <v>0</v>
      </c>
      <c r="V40" s="82">
        <v>0.98</v>
      </c>
      <c r="W40" s="82" t="s">
        <v>93</v>
      </c>
      <c r="X40" s="83" t="s">
        <v>185</v>
      </c>
      <c r="Y40" s="83"/>
      <c r="Z40" s="90"/>
      <c r="AA40" s="27"/>
    </row>
    <row r="41" spans="1:27" ht="27.75" customHeight="1" x14ac:dyDescent="0.25">
      <c r="A41" s="25" t="s">
        <v>7</v>
      </c>
      <c r="B41" s="5" t="s">
        <v>26</v>
      </c>
      <c r="C41" s="1"/>
      <c r="D41" s="1"/>
      <c r="E41" s="1"/>
      <c r="F41" s="1">
        <v>0.92</v>
      </c>
      <c r="G41" s="82">
        <v>0.93</v>
      </c>
      <c r="H41" s="94" t="s">
        <v>63</v>
      </c>
      <c r="I41" s="94" t="s">
        <v>63</v>
      </c>
      <c r="J41" s="94" t="s">
        <v>63</v>
      </c>
      <c r="K41" s="94" t="s">
        <v>63</v>
      </c>
      <c r="L41" s="94" t="s">
        <v>63</v>
      </c>
      <c r="M41" s="94" t="s">
        <v>63</v>
      </c>
      <c r="N41" s="82">
        <v>0.92</v>
      </c>
      <c r="O41" s="82">
        <f t="shared" ref="O41:O43" si="4">1-R41</f>
        <v>7.999999999999996E-2</v>
      </c>
      <c r="P41" s="94">
        <v>0</v>
      </c>
      <c r="Q41" s="94">
        <v>0</v>
      </c>
      <c r="R41" s="82">
        <v>0.92</v>
      </c>
      <c r="S41" s="87">
        <v>0.08</v>
      </c>
      <c r="T41" s="94">
        <v>0</v>
      </c>
      <c r="U41" s="94">
        <v>0</v>
      </c>
      <c r="V41" s="82">
        <v>0.92</v>
      </c>
      <c r="W41" s="82" t="s">
        <v>93</v>
      </c>
      <c r="X41" s="83" t="s">
        <v>185</v>
      </c>
      <c r="Y41" s="83"/>
      <c r="Z41" s="90"/>
      <c r="AA41" s="27"/>
    </row>
    <row r="42" spans="1:27" ht="27.75" customHeight="1" x14ac:dyDescent="0.25">
      <c r="A42" s="25" t="s">
        <v>7</v>
      </c>
      <c r="B42" s="5" t="s">
        <v>27</v>
      </c>
      <c r="C42" s="1"/>
      <c r="D42" s="1"/>
      <c r="E42" s="1"/>
      <c r="F42" s="1">
        <v>0.94</v>
      </c>
      <c r="G42" s="82">
        <v>0.93</v>
      </c>
      <c r="H42" s="94" t="s">
        <v>63</v>
      </c>
      <c r="I42" s="94" t="s">
        <v>63</v>
      </c>
      <c r="J42" s="94" t="s">
        <v>63</v>
      </c>
      <c r="K42" s="94" t="s">
        <v>63</v>
      </c>
      <c r="L42" s="94" t="s">
        <v>63</v>
      </c>
      <c r="M42" s="94" t="s">
        <v>63</v>
      </c>
      <c r="N42" s="82"/>
      <c r="O42" s="82">
        <f t="shared" si="4"/>
        <v>6.0000000000000053E-2</v>
      </c>
      <c r="P42" s="94">
        <v>0</v>
      </c>
      <c r="Q42" s="94">
        <v>0</v>
      </c>
      <c r="R42" s="82">
        <v>0.94</v>
      </c>
      <c r="S42" s="87">
        <v>0.08</v>
      </c>
      <c r="T42" s="94">
        <v>0</v>
      </c>
      <c r="U42" s="94">
        <v>0</v>
      </c>
      <c r="V42" s="150">
        <v>0.94</v>
      </c>
      <c r="W42" s="82" t="s">
        <v>93</v>
      </c>
      <c r="X42" s="83" t="s">
        <v>185</v>
      </c>
      <c r="Y42" s="83"/>
      <c r="Z42" s="90"/>
      <c r="AA42" s="27"/>
    </row>
    <row r="43" spans="1:27" ht="27.75" customHeight="1" x14ac:dyDescent="0.25">
      <c r="A43" s="25" t="s">
        <v>30</v>
      </c>
      <c r="B43" s="5" t="s">
        <v>28</v>
      </c>
      <c r="C43" s="1"/>
      <c r="D43" s="1"/>
      <c r="E43" s="1"/>
      <c r="F43" s="1">
        <v>1</v>
      </c>
      <c r="G43" s="82">
        <v>0.93</v>
      </c>
      <c r="H43" s="94" t="s">
        <v>63</v>
      </c>
      <c r="I43" s="94" t="s">
        <v>63</v>
      </c>
      <c r="J43" s="94" t="s">
        <v>63</v>
      </c>
      <c r="K43" s="94" t="s">
        <v>63</v>
      </c>
      <c r="L43" s="94" t="s">
        <v>63</v>
      </c>
      <c r="M43" s="94" t="s">
        <v>63</v>
      </c>
      <c r="N43" s="82"/>
      <c r="O43" s="82">
        <f t="shared" si="4"/>
        <v>0</v>
      </c>
      <c r="P43" s="94">
        <v>0</v>
      </c>
      <c r="Q43" s="94">
        <v>0</v>
      </c>
      <c r="R43" s="82">
        <v>1</v>
      </c>
      <c r="S43" s="87">
        <v>0.08</v>
      </c>
      <c r="T43" s="94">
        <v>0</v>
      </c>
      <c r="U43" s="94">
        <v>0</v>
      </c>
      <c r="V43" s="72">
        <v>1</v>
      </c>
      <c r="W43" s="82" t="s">
        <v>93</v>
      </c>
      <c r="X43" s="83" t="s">
        <v>185</v>
      </c>
      <c r="Y43" s="83"/>
      <c r="Z43" s="90"/>
      <c r="AA43" s="27"/>
    </row>
    <row r="44" spans="1:27" ht="14.4" x14ac:dyDescent="0.25">
      <c r="A44" s="25" t="s">
        <v>30</v>
      </c>
      <c r="B44" s="160" t="s">
        <v>74</v>
      </c>
      <c r="C44" s="82"/>
      <c r="D44" s="82"/>
      <c r="E44" s="82"/>
      <c r="F44" s="82"/>
      <c r="G44" s="94"/>
      <c r="H44" s="94" t="s">
        <v>63</v>
      </c>
      <c r="I44" s="94" t="s">
        <v>63</v>
      </c>
      <c r="J44" s="94" t="s">
        <v>63</v>
      </c>
      <c r="K44" s="94" t="s">
        <v>63</v>
      </c>
      <c r="L44" s="94" t="s">
        <v>63</v>
      </c>
      <c r="M44" s="94" t="s">
        <v>63</v>
      </c>
      <c r="N44" s="82"/>
      <c r="O44" s="82"/>
      <c r="P44" s="94">
        <v>0</v>
      </c>
      <c r="Q44" s="94">
        <v>0</v>
      </c>
      <c r="R44" s="82">
        <v>0.95</v>
      </c>
      <c r="S44" s="87">
        <v>0.05</v>
      </c>
      <c r="T44" s="94">
        <v>0</v>
      </c>
      <c r="U44" s="94">
        <v>0</v>
      </c>
      <c r="V44" s="72">
        <v>0.95</v>
      </c>
      <c r="W44" s="82" t="s">
        <v>93</v>
      </c>
      <c r="X44" s="83" t="s">
        <v>185</v>
      </c>
      <c r="Y44" s="83"/>
      <c r="Z44" s="90"/>
      <c r="AA44" s="27"/>
    </row>
    <row r="45" spans="1:27" ht="41.25" customHeight="1" x14ac:dyDescent="0.25">
      <c r="A45" s="25" t="s">
        <v>30</v>
      </c>
      <c r="B45" s="160" t="s">
        <v>75</v>
      </c>
      <c r="C45" s="82"/>
      <c r="D45" s="82"/>
      <c r="E45" s="82"/>
      <c r="F45" s="82"/>
      <c r="G45" s="94"/>
      <c r="H45" s="94" t="s">
        <v>63</v>
      </c>
      <c r="I45" s="94" t="s">
        <v>63</v>
      </c>
      <c r="J45" s="94" t="s">
        <v>63</v>
      </c>
      <c r="K45" s="94" t="s">
        <v>63</v>
      </c>
      <c r="L45" s="94" t="s">
        <v>63</v>
      </c>
      <c r="M45" s="94" t="s">
        <v>63</v>
      </c>
      <c r="N45" s="82"/>
      <c r="O45" s="82"/>
      <c r="P45" s="94">
        <v>0</v>
      </c>
      <c r="Q45" s="94">
        <v>0</v>
      </c>
      <c r="R45" s="82">
        <v>0.95</v>
      </c>
      <c r="S45" s="87">
        <v>0.2</v>
      </c>
      <c r="T45" s="94">
        <v>0</v>
      </c>
      <c r="U45" s="94">
        <v>0</v>
      </c>
      <c r="V45" s="72">
        <v>0.95</v>
      </c>
      <c r="W45" s="82" t="s">
        <v>93</v>
      </c>
      <c r="X45" s="83" t="s">
        <v>185</v>
      </c>
      <c r="Y45" s="83"/>
      <c r="Z45" s="90"/>
      <c r="AA45" s="27"/>
    </row>
    <row r="46" spans="1:27" ht="34.5" customHeight="1" x14ac:dyDescent="0.25">
      <c r="A46" s="25" t="s">
        <v>7</v>
      </c>
      <c r="B46" s="5" t="s">
        <v>29</v>
      </c>
      <c r="C46" s="183" t="s">
        <v>64</v>
      </c>
      <c r="D46" s="183"/>
      <c r="E46" s="183"/>
      <c r="F46" s="183"/>
      <c r="G46" s="183"/>
      <c r="H46" s="94" t="s">
        <v>63</v>
      </c>
      <c r="I46" s="94" t="s">
        <v>63</v>
      </c>
      <c r="J46" s="94" t="s">
        <v>63</v>
      </c>
      <c r="K46" s="94" t="s">
        <v>63</v>
      </c>
      <c r="L46" s="94" t="s">
        <v>63</v>
      </c>
      <c r="M46" s="94" t="s">
        <v>63</v>
      </c>
      <c r="N46" s="82">
        <v>0.8</v>
      </c>
      <c r="O46" s="82"/>
      <c r="P46" s="94" t="s">
        <v>73</v>
      </c>
      <c r="Q46" s="94" t="s">
        <v>73</v>
      </c>
      <c r="R46" s="29">
        <v>0.95</v>
      </c>
      <c r="S46" s="65">
        <v>0.2</v>
      </c>
      <c r="T46" s="94" t="s">
        <v>73</v>
      </c>
      <c r="U46" s="94" t="s">
        <v>73</v>
      </c>
      <c r="V46" s="73">
        <v>0.95</v>
      </c>
      <c r="W46" s="29" t="s">
        <v>93</v>
      </c>
      <c r="X46" s="83" t="s">
        <v>185</v>
      </c>
      <c r="Y46" s="83"/>
      <c r="Z46" s="83" t="s">
        <v>131</v>
      </c>
      <c r="AA46" s="139"/>
    </row>
    <row r="47" spans="1:27" ht="34.5" customHeight="1" thickBot="1" x14ac:dyDescent="0.3">
      <c r="A47" s="118" t="s">
        <v>7</v>
      </c>
      <c r="B47" s="96" t="s">
        <v>112</v>
      </c>
      <c r="C47" s="119"/>
      <c r="D47" s="119"/>
      <c r="E47" s="119"/>
      <c r="F47" s="119"/>
      <c r="G47" s="119"/>
      <c r="H47" s="100"/>
      <c r="I47" s="100"/>
      <c r="J47" s="100"/>
      <c r="K47" s="100"/>
      <c r="L47" s="100"/>
      <c r="M47" s="100">
        <v>0.9</v>
      </c>
      <c r="N47" s="99"/>
      <c r="O47" s="99"/>
      <c r="P47" s="100"/>
      <c r="Q47" s="100"/>
      <c r="R47" s="115"/>
      <c r="S47" s="120"/>
      <c r="T47" s="115"/>
      <c r="U47" s="115"/>
      <c r="V47" s="115">
        <v>0.9</v>
      </c>
      <c r="W47" s="115" t="s">
        <v>93</v>
      </c>
      <c r="X47" s="102" t="s">
        <v>204</v>
      </c>
      <c r="Y47" s="102"/>
      <c r="Z47" s="117" t="s">
        <v>146</v>
      </c>
      <c r="AA47" s="140"/>
    </row>
    <row r="48" spans="1:27" ht="34.5" customHeight="1" thickBot="1" x14ac:dyDescent="0.3">
      <c r="A48" s="32" t="s">
        <v>7</v>
      </c>
      <c r="B48" s="33" t="s">
        <v>138</v>
      </c>
      <c r="C48" s="121"/>
      <c r="D48" s="121"/>
      <c r="E48" s="121"/>
      <c r="F48" s="121"/>
      <c r="G48" s="121"/>
      <c r="H48" s="93"/>
      <c r="I48" s="93"/>
      <c r="J48" s="93"/>
      <c r="K48" s="93" t="s">
        <v>63</v>
      </c>
      <c r="L48" s="93" t="s">
        <v>63</v>
      </c>
      <c r="M48" s="93" t="s">
        <v>63</v>
      </c>
      <c r="N48" s="81"/>
      <c r="O48" s="81"/>
      <c r="P48" s="93"/>
      <c r="Q48" s="93"/>
      <c r="R48" s="122"/>
      <c r="S48" s="123"/>
      <c r="T48" s="122"/>
      <c r="U48" s="122"/>
      <c r="V48" s="122">
        <v>0.79</v>
      </c>
      <c r="W48" s="122" t="s">
        <v>93</v>
      </c>
      <c r="X48" s="91" t="s">
        <v>197</v>
      </c>
      <c r="Y48" s="91"/>
      <c r="Z48" s="124"/>
      <c r="AA48" s="23"/>
    </row>
    <row r="49" spans="1:27" ht="34.5" customHeight="1" x14ac:dyDescent="0.25">
      <c r="A49" s="25" t="s">
        <v>7</v>
      </c>
      <c r="B49" s="5" t="s">
        <v>139</v>
      </c>
      <c r="C49" s="89"/>
      <c r="D49" s="89"/>
      <c r="E49" s="89"/>
      <c r="F49" s="89"/>
      <c r="G49" s="89"/>
      <c r="H49" s="94"/>
      <c r="I49" s="94"/>
      <c r="J49" s="94"/>
      <c r="K49" s="94" t="s">
        <v>63</v>
      </c>
      <c r="L49" s="94" t="s">
        <v>63</v>
      </c>
      <c r="M49" s="94" t="s">
        <v>63</v>
      </c>
      <c r="N49" s="82"/>
      <c r="O49" s="82"/>
      <c r="P49" s="94"/>
      <c r="Q49" s="94"/>
      <c r="R49" s="29"/>
      <c r="S49" s="65"/>
      <c r="T49" s="29"/>
      <c r="U49" s="29"/>
      <c r="V49" s="73">
        <v>0.75</v>
      </c>
      <c r="W49" s="29" t="s">
        <v>93</v>
      </c>
      <c r="X49" s="91" t="s">
        <v>197</v>
      </c>
      <c r="Y49" s="83"/>
      <c r="Z49" s="95"/>
      <c r="AA49" s="27"/>
    </row>
    <row r="50" spans="1:27" ht="34.5" customHeight="1" x14ac:dyDescent="0.25">
      <c r="A50" s="25" t="s">
        <v>7</v>
      </c>
      <c r="B50" s="5" t="s">
        <v>140</v>
      </c>
      <c r="C50" s="1" t="s">
        <v>6</v>
      </c>
      <c r="D50" s="1" t="s">
        <v>6</v>
      </c>
      <c r="E50" s="82">
        <v>0.79</v>
      </c>
      <c r="F50" s="1"/>
      <c r="G50" s="82">
        <v>0.94</v>
      </c>
      <c r="H50" s="94">
        <v>0.23</v>
      </c>
      <c r="I50" s="94">
        <v>0.03</v>
      </c>
      <c r="J50" s="94">
        <v>0.8</v>
      </c>
      <c r="K50" s="94" t="s">
        <v>63</v>
      </c>
      <c r="L50" s="94" t="s">
        <v>63</v>
      </c>
      <c r="M50" s="94" t="s">
        <v>63</v>
      </c>
      <c r="N50" s="82"/>
      <c r="O50" s="82">
        <v>0.23</v>
      </c>
      <c r="P50" s="82">
        <v>0.03</v>
      </c>
      <c r="Q50" s="82"/>
      <c r="R50" s="94">
        <v>0.8</v>
      </c>
      <c r="S50" s="87">
        <v>0.23</v>
      </c>
      <c r="T50" s="82">
        <v>0.03</v>
      </c>
      <c r="U50" s="82"/>
      <c r="V50" s="94">
        <v>0.8</v>
      </c>
      <c r="W50" s="94" t="s">
        <v>93</v>
      </c>
      <c r="X50" s="83" t="s">
        <v>185</v>
      </c>
      <c r="Y50" s="84"/>
      <c r="Z50" s="169"/>
      <c r="AA50" s="12"/>
    </row>
    <row r="51" spans="1:27" s="2" customFormat="1" ht="18" hidden="1" customHeight="1" outlineLevel="1" x14ac:dyDescent="0.25">
      <c r="A51" s="25" t="s">
        <v>7</v>
      </c>
      <c r="B51" s="5" t="s">
        <v>12</v>
      </c>
      <c r="C51" s="82" t="s">
        <v>6</v>
      </c>
      <c r="D51" s="82">
        <v>0.88</v>
      </c>
      <c r="E51" s="82">
        <v>0.92</v>
      </c>
      <c r="F51" s="82" t="s">
        <v>6</v>
      </c>
      <c r="G51" s="82">
        <v>0.89</v>
      </c>
      <c r="H51" s="94">
        <v>0.2</v>
      </c>
      <c r="I51" s="94">
        <v>0.09</v>
      </c>
      <c r="J51" s="94">
        <v>0.89</v>
      </c>
      <c r="K51" s="94"/>
      <c r="L51" s="94"/>
      <c r="M51" s="94"/>
      <c r="N51" s="82"/>
      <c r="O51" s="82"/>
      <c r="P51" s="82"/>
      <c r="Q51" s="82"/>
      <c r="R51" s="94"/>
      <c r="S51" s="87"/>
      <c r="T51" s="82"/>
      <c r="U51" s="82"/>
      <c r="V51" s="94"/>
      <c r="W51" s="94"/>
      <c r="X51" s="84" t="s">
        <v>150</v>
      </c>
      <c r="Y51" s="84"/>
      <c r="Z51" s="170"/>
      <c r="AA51" s="12"/>
    </row>
    <row r="52" spans="1:27" ht="18" hidden="1" customHeight="1" outlineLevel="1" x14ac:dyDescent="0.25">
      <c r="A52" s="25" t="s">
        <v>7</v>
      </c>
      <c r="B52" s="5" t="s">
        <v>13</v>
      </c>
      <c r="C52" s="1"/>
      <c r="D52" s="1"/>
      <c r="E52" s="82"/>
      <c r="F52" s="1">
        <v>0.79</v>
      </c>
      <c r="G52" s="82">
        <v>0.89</v>
      </c>
      <c r="H52" s="94">
        <v>0.24</v>
      </c>
      <c r="I52" s="94">
        <v>0.04</v>
      </c>
      <c r="J52" s="94">
        <v>0.8</v>
      </c>
      <c r="K52" s="94"/>
      <c r="L52" s="94"/>
      <c r="M52" s="94"/>
      <c r="N52" s="82">
        <v>0.79</v>
      </c>
      <c r="O52" s="82"/>
      <c r="P52" s="82"/>
      <c r="Q52" s="82"/>
      <c r="R52" s="7" t="s">
        <v>71</v>
      </c>
      <c r="S52" s="87"/>
      <c r="T52" s="82"/>
      <c r="U52" s="82"/>
      <c r="V52" s="7" t="s">
        <v>71</v>
      </c>
      <c r="W52" s="7"/>
      <c r="X52" s="84" t="s">
        <v>150</v>
      </c>
      <c r="Y52" s="84"/>
      <c r="Z52" s="170"/>
      <c r="AA52" s="12"/>
    </row>
    <row r="53" spans="1:27" ht="18" hidden="1" customHeight="1" outlineLevel="1" x14ac:dyDescent="0.25">
      <c r="A53" s="25" t="s">
        <v>7</v>
      </c>
      <c r="B53" s="5" t="s">
        <v>78</v>
      </c>
      <c r="C53" s="1"/>
      <c r="D53" s="1"/>
      <c r="E53" s="82"/>
      <c r="F53" s="1">
        <v>0.75</v>
      </c>
      <c r="G53" s="82">
        <v>0.94</v>
      </c>
      <c r="H53" s="94">
        <v>7.0000000000000007E-2</v>
      </c>
      <c r="I53" s="94">
        <v>0.02</v>
      </c>
      <c r="J53" s="94">
        <v>0.95</v>
      </c>
      <c r="K53" s="94"/>
      <c r="L53" s="94"/>
      <c r="M53" s="94"/>
      <c r="N53" s="82">
        <v>0.75</v>
      </c>
      <c r="O53" s="82"/>
      <c r="P53" s="82"/>
      <c r="Q53" s="82"/>
      <c r="R53" s="7" t="s">
        <v>71</v>
      </c>
      <c r="S53" s="87"/>
      <c r="T53" s="82"/>
      <c r="U53" s="82"/>
      <c r="V53" s="7" t="s">
        <v>71</v>
      </c>
      <c r="W53" s="7"/>
      <c r="X53" s="84" t="s">
        <v>150</v>
      </c>
      <c r="Y53" s="84"/>
      <c r="Z53" s="170"/>
      <c r="AA53" s="12"/>
    </row>
    <row r="54" spans="1:27" ht="18" hidden="1" customHeight="1" outlineLevel="1" x14ac:dyDescent="0.25">
      <c r="A54" s="25" t="s">
        <v>7</v>
      </c>
      <c r="B54" s="5" t="s">
        <v>79</v>
      </c>
      <c r="C54" s="1"/>
      <c r="D54" s="1"/>
      <c r="E54" s="82"/>
      <c r="F54" s="1" t="s">
        <v>6</v>
      </c>
      <c r="G54" s="82">
        <v>0.94</v>
      </c>
      <c r="H54" s="94">
        <v>0.01</v>
      </c>
      <c r="I54" s="94">
        <v>7.0000000000000007E-2</v>
      </c>
      <c r="J54" s="94">
        <v>1.06</v>
      </c>
      <c r="K54" s="94"/>
      <c r="L54" s="94"/>
      <c r="M54" s="94"/>
      <c r="N54" s="82"/>
      <c r="O54" s="82"/>
      <c r="P54" s="82"/>
      <c r="Q54" s="82"/>
      <c r="R54" s="7" t="s">
        <v>71</v>
      </c>
      <c r="S54" s="87"/>
      <c r="T54" s="82"/>
      <c r="U54" s="82"/>
      <c r="V54" s="7" t="s">
        <v>71</v>
      </c>
      <c r="W54" s="7"/>
      <c r="X54" s="84" t="s">
        <v>150</v>
      </c>
      <c r="Y54" s="84"/>
      <c r="Z54" s="170"/>
      <c r="AA54" s="12"/>
    </row>
    <row r="55" spans="1:27" ht="18" hidden="1" customHeight="1" outlineLevel="1" x14ac:dyDescent="0.25">
      <c r="A55" s="25" t="s">
        <v>7</v>
      </c>
      <c r="B55" s="5" t="s">
        <v>80</v>
      </c>
      <c r="C55" s="1"/>
      <c r="D55" s="1"/>
      <c r="E55" s="82"/>
      <c r="F55" s="1" t="s">
        <v>6</v>
      </c>
      <c r="G55" s="82">
        <v>0.94</v>
      </c>
      <c r="H55" s="94">
        <v>0.01</v>
      </c>
      <c r="I55" s="94">
        <v>0</v>
      </c>
      <c r="J55" s="94">
        <v>0.99</v>
      </c>
      <c r="K55" s="94"/>
      <c r="L55" s="94"/>
      <c r="M55" s="94"/>
      <c r="N55" s="82"/>
      <c r="O55" s="82"/>
      <c r="P55" s="82"/>
      <c r="Q55" s="82"/>
      <c r="R55" s="7" t="s">
        <v>71</v>
      </c>
      <c r="S55" s="87"/>
      <c r="T55" s="82"/>
      <c r="U55" s="82"/>
      <c r="V55" s="7" t="s">
        <v>71</v>
      </c>
      <c r="W55" s="7"/>
      <c r="X55" s="84" t="s">
        <v>150</v>
      </c>
      <c r="Y55" s="84"/>
      <c r="Z55" s="170"/>
      <c r="AA55" s="12"/>
    </row>
    <row r="56" spans="1:27" ht="18" hidden="1" customHeight="1" outlineLevel="1" x14ac:dyDescent="0.25">
      <c r="A56" s="25" t="s">
        <v>7</v>
      </c>
      <c r="B56" s="5" t="s">
        <v>81</v>
      </c>
      <c r="C56" s="1"/>
      <c r="D56" s="1"/>
      <c r="E56" s="82"/>
      <c r="F56" s="1" t="s">
        <v>6</v>
      </c>
      <c r="G56" s="82">
        <v>0.94</v>
      </c>
      <c r="H56" s="94">
        <v>0.12</v>
      </c>
      <c r="I56" s="94">
        <v>0</v>
      </c>
      <c r="J56" s="94">
        <v>0.88</v>
      </c>
      <c r="K56" s="94"/>
      <c r="L56" s="94"/>
      <c r="M56" s="94"/>
      <c r="N56" s="82"/>
      <c r="O56" s="82"/>
      <c r="P56" s="82"/>
      <c r="Q56" s="82"/>
      <c r="R56" s="7" t="s">
        <v>71</v>
      </c>
      <c r="S56" s="87"/>
      <c r="T56" s="82"/>
      <c r="U56" s="82"/>
      <c r="V56" s="7" t="s">
        <v>71</v>
      </c>
      <c r="W56" s="7"/>
      <c r="X56" s="84" t="s">
        <v>150</v>
      </c>
      <c r="Y56" s="84"/>
      <c r="Z56" s="170"/>
      <c r="AA56" s="12"/>
    </row>
    <row r="57" spans="1:27" ht="18" hidden="1" customHeight="1" outlineLevel="1" x14ac:dyDescent="0.25">
      <c r="A57" s="25" t="s">
        <v>7</v>
      </c>
      <c r="B57" s="5" t="s">
        <v>82</v>
      </c>
      <c r="C57" s="1"/>
      <c r="D57" s="1"/>
      <c r="E57" s="82"/>
      <c r="F57" s="1" t="s">
        <v>6</v>
      </c>
      <c r="G57" s="82">
        <v>0.94</v>
      </c>
      <c r="H57" s="94">
        <v>0.12</v>
      </c>
      <c r="I57" s="94">
        <v>0</v>
      </c>
      <c r="J57" s="94">
        <v>0.88</v>
      </c>
      <c r="K57" s="94"/>
      <c r="L57" s="94"/>
      <c r="M57" s="94"/>
      <c r="N57" s="82"/>
      <c r="O57" s="82"/>
      <c r="P57" s="82"/>
      <c r="Q57" s="82"/>
      <c r="R57" s="7" t="s">
        <v>71</v>
      </c>
      <c r="S57" s="87"/>
      <c r="T57" s="82"/>
      <c r="U57" s="82"/>
      <c r="V57" s="7" t="s">
        <v>71</v>
      </c>
      <c r="W57" s="7"/>
      <c r="X57" s="84" t="s">
        <v>150</v>
      </c>
      <c r="Y57" s="84"/>
      <c r="Z57" s="170"/>
      <c r="AA57" s="12"/>
    </row>
    <row r="58" spans="1:27" ht="18" hidden="1" customHeight="1" outlineLevel="1" x14ac:dyDescent="0.25">
      <c r="A58" s="25" t="s">
        <v>7</v>
      </c>
      <c r="B58" s="5" t="s">
        <v>83</v>
      </c>
      <c r="C58" s="1"/>
      <c r="D58" s="1"/>
      <c r="E58" s="82"/>
      <c r="F58" s="1" t="s">
        <v>6</v>
      </c>
      <c r="G58" s="82" t="s">
        <v>6</v>
      </c>
      <c r="H58" s="94" t="s">
        <v>6</v>
      </c>
      <c r="I58" s="94" t="s">
        <v>6</v>
      </c>
      <c r="J58" s="94" t="s">
        <v>6</v>
      </c>
      <c r="K58" s="94"/>
      <c r="L58" s="94"/>
      <c r="M58" s="94"/>
      <c r="N58" s="82"/>
      <c r="O58" s="82"/>
      <c r="P58" s="82"/>
      <c r="Q58" s="82"/>
      <c r="R58" s="7" t="s">
        <v>71</v>
      </c>
      <c r="S58" s="87"/>
      <c r="T58" s="82"/>
      <c r="U58" s="82"/>
      <c r="V58" s="7" t="s">
        <v>71</v>
      </c>
      <c r="W58" s="7"/>
      <c r="X58" s="84" t="s">
        <v>150</v>
      </c>
      <c r="Y58" s="84"/>
      <c r="Z58" s="170"/>
      <c r="AA58" s="12"/>
    </row>
    <row r="59" spans="1:27" ht="18" hidden="1" customHeight="1" outlineLevel="1" x14ac:dyDescent="0.25">
      <c r="A59" s="25" t="s">
        <v>30</v>
      </c>
      <c r="B59" s="5" t="s">
        <v>84</v>
      </c>
      <c r="C59" s="1"/>
      <c r="D59" s="1"/>
      <c r="E59" s="82"/>
      <c r="F59" s="1" t="s">
        <v>6</v>
      </c>
      <c r="G59" s="82" t="s">
        <v>6</v>
      </c>
      <c r="H59" s="94" t="s">
        <v>6</v>
      </c>
      <c r="I59" s="94" t="s">
        <v>6</v>
      </c>
      <c r="J59" s="94" t="s">
        <v>6</v>
      </c>
      <c r="K59" s="94"/>
      <c r="L59" s="94"/>
      <c r="M59" s="94"/>
      <c r="N59" s="82"/>
      <c r="O59" s="82"/>
      <c r="P59" s="82"/>
      <c r="Q59" s="82"/>
      <c r="R59" s="7" t="s">
        <v>71</v>
      </c>
      <c r="S59" s="87"/>
      <c r="T59" s="82"/>
      <c r="U59" s="82"/>
      <c r="V59" s="7" t="s">
        <v>71</v>
      </c>
      <c r="W59" s="7"/>
      <c r="X59" s="84" t="s">
        <v>150</v>
      </c>
      <c r="Y59" s="84"/>
      <c r="Z59" s="170"/>
      <c r="AA59" s="12"/>
    </row>
    <row r="60" spans="1:27" ht="34.5" customHeight="1" collapsed="1" thickBot="1" x14ac:dyDescent="0.3">
      <c r="A60" s="25" t="s">
        <v>7</v>
      </c>
      <c r="B60" s="5" t="s">
        <v>141</v>
      </c>
      <c r="C60" s="1"/>
      <c r="D60" s="1"/>
      <c r="E60" s="82"/>
      <c r="F60" s="1">
        <v>0.8</v>
      </c>
      <c r="G60" s="82">
        <v>0.8</v>
      </c>
      <c r="H60" s="94">
        <v>0.1</v>
      </c>
      <c r="I60" s="94">
        <v>0.11</v>
      </c>
      <c r="J60" s="94">
        <v>1.02</v>
      </c>
      <c r="K60" s="94" t="s">
        <v>63</v>
      </c>
      <c r="L60" s="94" t="s">
        <v>63</v>
      </c>
      <c r="M60" s="94" t="s">
        <v>63</v>
      </c>
      <c r="N60" s="82">
        <v>0.8</v>
      </c>
      <c r="O60" s="82">
        <v>0.1</v>
      </c>
      <c r="P60" s="82">
        <v>0.11</v>
      </c>
      <c r="Q60" s="82"/>
      <c r="R60" s="94">
        <v>1.02</v>
      </c>
      <c r="S60" s="87">
        <v>0.1</v>
      </c>
      <c r="T60" s="82">
        <v>0.11</v>
      </c>
      <c r="U60" s="82"/>
      <c r="V60" s="94">
        <v>1.02</v>
      </c>
      <c r="W60" s="94" t="s">
        <v>93</v>
      </c>
      <c r="X60" s="83" t="s">
        <v>185</v>
      </c>
      <c r="Y60" s="84"/>
      <c r="Z60" s="170"/>
      <c r="AA60" s="12"/>
    </row>
    <row r="61" spans="1:27" ht="18" hidden="1" customHeight="1" outlineLevel="1" x14ac:dyDescent="0.25">
      <c r="A61" s="25" t="s">
        <v>7</v>
      </c>
      <c r="B61" s="5" t="s">
        <v>31</v>
      </c>
      <c r="C61" s="1"/>
      <c r="D61" s="1"/>
      <c r="E61" s="82"/>
      <c r="F61" s="1" t="s">
        <v>6</v>
      </c>
      <c r="G61" s="82">
        <v>0.8</v>
      </c>
      <c r="H61" s="82">
        <v>0.21</v>
      </c>
      <c r="I61" s="82">
        <v>0</v>
      </c>
      <c r="J61" s="82">
        <v>0.79</v>
      </c>
      <c r="K61" s="82"/>
      <c r="L61" s="82"/>
      <c r="M61" s="82"/>
      <c r="N61" s="82"/>
      <c r="O61" s="82"/>
      <c r="P61" s="82"/>
      <c r="Q61" s="82"/>
      <c r="R61" s="7" t="s">
        <v>72</v>
      </c>
      <c r="S61" s="66"/>
      <c r="T61" s="7"/>
      <c r="U61" s="7"/>
      <c r="V61" s="7"/>
      <c r="W61" s="7" t="s">
        <v>93</v>
      </c>
      <c r="X61" s="84"/>
      <c r="Y61" s="84"/>
      <c r="Z61" s="170"/>
      <c r="AA61" s="12"/>
    </row>
    <row r="62" spans="1:27" ht="18" hidden="1" customHeight="1" outlineLevel="1" x14ac:dyDescent="0.25">
      <c r="A62" s="25" t="s">
        <v>7</v>
      </c>
      <c r="B62" s="5" t="s">
        <v>32</v>
      </c>
      <c r="C62" s="1"/>
      <c r="D62" s="1"/>
      <c r="E62" s="82"/>
      <c r="F62" s="1" t="s">
        <v>6</v>
      </c>
      <c r="G62" s="82">
        <v>0.8</v>
      </c>
      <c r="H62" s="82">
        <v>0.22</v>
      </c>
      <c r="I62" s="82">
        <v>0</v>
      </c>
      <c r="J62" s="82">
        <v>0.78</v>
      </c>
      <c r="K62" s="82"/>
      <c r="L62" s="82"/>
      <c r="M62" s="82"/>
      <c r="N62" s="82"/>
      <c r="O62" s="82"/>
      <c r="P62" s="82"/>
      <c r="Q62" s="82"/>
      <c r="R62" s="7" t="s">
        <v>72</v>
      </c>
      <c r="S62" s="66"/>
      <c r="T62" s="7"/>
      <c r="U62" s="7"/>
      <c r="V62" s="7"/>
      <c r="W62" s="7" t="s">
        <v>93</v>
      </c>
      <c r="X62" s="84"/>
      <c r="Y62" s="84"/>
      <c r="Z62" s="170"/>
      <c r="AA62" s="12"/>
    </row>
    <row r="63" spans="1:27" ht="18" hidden="1" customHeight="1" outlineLevel="1" x14ac:dyDescent="0.25">
      <c r="A63" s="25" t="s">
        <v>7</v>
      </c>
      <c r="B63" s="5" t="s">
        <v>33</v>
      </c>
      <c r="C63" s="1"/>
      <c r="D63" s="1"/>
      <c r="E63" s="82"/>
      <c r="F63" s="1" t="s">
        <v>6</v>
      </c>
      <c r="G63" s="82">
        <v>0.8</v>
      </c>
      <c r="H63" s="82">
        <v>0.16</v>
      </c>
      <c r="I63" s="82">
        <v>0</v>
      </c>
      <c r="J63" s="82">
        <v>0.84</v>
      </c>
      <c r="K63" s="82"/>
      <c r="L63" s="82"/>
      <c r="M63" s="82"/>
      <c r="N63" s="82"/>
      <c r="O63" s="82"/>
      <c r="P63" s="82"/>
      <c r="Q63" s="82"/>
      <c r="R63" s="7" t="s">
        <v>72</v>
      </c>
      <c r="S63" s="66"/>
      <c r="T63" s="7"/>
      <c r="U63" s="7"/>
      <c r="V63" s="7"/>
      <c r="W63" s="7" t="s">
        <v>93</v>
      </c>
      <c r="X63" s="84"/>
      <c r="Y63" s="84"/>
      <c r="Z63" s="170"/>
      <c r="AA63" s="12"/>
    </row>
    <row r="64" spans="1:27" ht="18" hidden="1" customHeight="1" outlineLevel="1" x14ac:dyDescent="0.25">
      <c r="A64" s="25" t="s">
        <v>7</v>
      </c>
      <c r="B64" s="5" t="s">
        <v>35</v>
      </c>
      <c r="C64" s="1"/>
      <c r="D64" s="1"/>
      <c r="E64" s="82"/>
      <c r="F64" s="1" t="s">
        <v>6</v>
      </c>
      <c r="G64" s="82">
        <v>0.8</v>
      </c>
      <c r="H64" s="82" t="s">
        <v>6</v>
      </c>
      <c r="I64" s="82" t="s">
        <v>6</v>
      </c>
      <c r="J64" s="82" t="s">
        <v>6</v>
      </c>
      <c r="K64" s="82"/>
      <c r="L64" s="82"/>
      <c r="M64" s="82"/>
      <c r="N64" s="82"/>
      <c r="O64" s="82"/>
      <c r="P64" s="82"/>
      <c r="Q64" s="82"/>
      <c r="R64" s="7" t="s">
        <v>72</v>
      </c>
      <c r="S64" s="66"/>
      <c r="T64" s="7"/>
      <c r="U64" s="7"/>
      <c r="V64" s="7"/>
      <c r="W64" s="7" t="s">
        <v>93</v>
      </c>
      <c r="X64" s="84"/>
      <c r="Y64" s="84"/>
      <c r="Z64" s="170"/>
      <c r="AA64" s="12"/>
    </row>
    <row r="65" spans="1:27" ht="18" hidden="1" customHeight="1" outlineLevel="1" x14ac:dyDescent="0.25">
      <c r="A65" s="25" t="s">
        <v>7</v>
      </c>
      <c r="B65" s="5" t="s">
        <v>34</v>
      </c>
      <c r="C65" s="1"/>
      <c r="D65" s="1"/>
      <c r="E65" s="82"/>
      <c r="F65" s="1" t="s">
        <v>6</v>
      </c>
      <c r="G65" s="82">
        <v>0.8</v>
      </c>
      <c r="H65" s="82">
        <v>0.14000000000000001</v>
      </c>
      <c r="I65" s="82">
        <v>0</v>
      </c>
      <c r="J65" s="82">
        <v>0.86</v>
      </c>
      <c r="K65" s="82"/>
      <c r="L65" s="82"/>
      <c r="M65" s="82"/>
      <c r="N65" s="82"/>
      <c r="O65" s="82"/>
      <c r="P65" s="82"/>
      <c r="Q65" s="82"/>
      <c r="R65" s="7" t="s">
        <v>72</v>
      </c>
      <c r="S65" s="66"/>
      <c r="T65" s="7"/>
      <c r="U65" s="7"/>
      <c r="V65" s="7"/>
      <c r="W65" s="7" t="s">
        <v>93</v>
      </c>
      <c r="X65" s="84"/>
      <c r="Y65" s="84"/>
      <c r="Z65" s="171"/>
      <c r="AA65" s="12"/>
    </row>
    <row r="66" spans="1:27" ht="34.5" hidden="1" customHeight="1" outlineLevel="1" thickBot="1" x14ac:dyDescent="0.3">
      <c r="A66" s="118" t="s">
        <v>7</v>
      </c>
      <c r="B66" s="96" t="s">
        <v>142</v>
      </c>
      <c r="C66" s="97"/>
      <c r="D66" s="97"/>
      <c r="E66" s="99"/>
      <c r="F66" s="97"/>
      <c r="G66" s="99"/>
      <c r="H66" s="99"/>
      <c r="I66" s="99"/>
      <c r="J66" s="99"/>
      <c r="K66" s="99"/>
      <c r="L66" s="99"/>
      <c r="M66" s="100">
        <v>0.9</v>
      </c>
      <c r="N66" s="99"/>
      <c r="O66" s="99"/>
      <c r="P66" s="99"/>
      <c r="Q66" s="99"/>
      <c r="R66" s="113"/>
      <c r="S66" s="114"/>
      <c r="T66" s="113"/>
      <c r="U66" s="113"/>
      <c r="V66" s="115">
        <v>0.9</v>
      </c>
      <c r="W66" s="100" t="s">
        <v>93</v>
      </c>
      <c r="X66" s="102" t="s">
        <v>147</v>
      </c>
      <c r="Y66" s="116"/>
      <c r="Z66" s="117" t="s">
        <v>130</v>
      </c>
      <c r="AA66" s="105"/>
    </row>
    <row r="67" spans="1:27" ht="18.75" customHeight="1" collapsed="1" x14ac:dyDescent="0.25">
      <c r="A67" s="32" t="s">
        <v>7</v>
      </c>
      <c r="B67" s="33" t="s">
        <v>85</v>
      </c>
      <c r="C67" s="20" t="s">
        <v>6</v>
      </c>
      <c r="D67" s="20" t="s">
        <v>6</v>
      </c>
      <c r="E67" s="20" t="s">
        <v>6</v>
      </c>
      <c r="F67" s="81">
        <v>0.59</v>
      </c>
      <c r="G67" s="81" t="s">
        <v>16</v>
      </c>
      <c r="H67" s="93" t="s">
        <v>63</v>
      </c>
      <c r="I67" s="93" t="s">
        <v>63</v>
      </c>
      <c r="J67" s="93" t="s">
        <v>63</v>
      </c>
      <c r="K67" s="93" t="s">
        <v>63</v>
      </c>
      <c r="L67" s="93" t="s">
        <v>63</v>
      </c>
      <c r="M67" s="93" t="s">
        <v>63</v>
      </c>
      <c r="N67" s="81"/>
      <c r="O67" s="81">
        <v>0.41</v>
      </c>
      <c r="P67" s="81"/>
      <c r="Q67" s="81"/>
      <c r="R67" s="189">
        <v>0.99</v>
      </c>
      <c r="S67" s="92">
        <v>0.41</v>
      </c>
      <c r="T67" s="81"/>
      <c r="U67" s="81"/>
      <c r="V67" s="189">
        <v>0.99</v>
      </c>
      <c r="W67" s="93" t="s">
        <v>100</v>
      </c>
      <c r="X67" s="83" t="s">
        <v>185</v>
      </c>
      <c r="Y67" s="45"/>
      <c r="Z67" s="172"/>
      <c r="AA67" s="181"/>
    </row>
    <row r="68" spans="1:27" ht="34.5" customHeight="1" thickBot="1" x14ac:dyDescent="0.3">
      <c r="A68" s="118" t="s">
        <v>7</v>
      </c>
      <c r="B68" s="96" t="s">
        <v>86</v>
      </c>
      <c r="C68" s="97" t="s">
        <v>6</v>
      </c>
      <c r="D68" s="97" t="s">
        <v>6</v>
      </c>
      <c r="E68" s="97" t="s">
        <v>6</v>
      </c>
      <c r="F68" s="99" t="s">
        <v>6</v>
      </c>
      <c r="G68" s="99" t="s">
        <v>16</v>
      </c>
      <c r="H68" s="99">
        <v>0.25</v>
      </c>
      <c r="I68" s="108" t="s">
        <v>58</v>
      </c>
      <c r="J68" s="99">
        <v>0.99</v>
      </c>
      <c r="K68" s="100" t="s">
        <v>63</v>
      </c>
      <c r="L68" s="100" t="s">
        <v>63</v>
      </c>
      <c r="M68" s="100" t="s">
        <v>63</v>
      </c>
      <c r="N68" s="106">
        <v>0.59</v>
      </c>
      <c r="O68" s="106">
        <v>0.25</v>
      </c>
      <c r="P68" s="106">
        <v>0.12</v>
      </c>
      <c r="Q68" s="106">
        <v>0.2</v>
      </c>
      <c r="R68" s="190"/>
      <c r="S68" s="106">
        <v>0.25</v>
      </c>
      <c r="T68" s="106">
        <v>0.12</v>
      </c>
      <c r="U68" s="106">
        <v>0.2</v>
      </c>
      <c r="V68" s="190"/>
      <c r="W68" s="100" t="s">
        <v>100</v>
      </c>
      <c r="X68" s="83" t="s">
        <v>185</v>
      </c>
      <c r="Y68" s="102"/>
      <c r="Z68" s="173"/>
      <c r="AA68" s="182"/>
    </row>
    <row r="69" spans="1:27" ht="34.5" customHeight="1" thickBot="1" x14ac:dyDescent="0.3">
      <c r="A69" s="110" t="s">
        <v>7</v>
      </c>
      <c r="B69" s="74" t="s">
        <v>15</v>
      </c>
      <c r="C69" s="111" t="s">
        <v>6</v>
      </c>
      <c r="D69" s="111" t="s">
        <v>6</v>
      </c>
      <c r="E69" s="111" t="s">
        <v>6</v>
      </c>
      <c r="F69" s="111" t="s">
        <v>6</v>
      </c>
      <c r="G69" s="75" t="s">
        <v>16</v>
      </c>
      <c r="H69" s="76" t="s">
        <v>63</v>
      </c>
      <c r="I69" s="76" t="s">
        <v>63</v>
      </c>
      <c r="J69" s="76" t="s">
        <v>63</v>
      </c>
      <c r="K69" s="76" t="s">
        <v>63</v>
      </c>
      <c r="L69" s="76" t="s">
        <v>63</v>
      </c>
      <c r="M69" s="76" t="s">
        <v>63</v>
      </c>
      <c r="N69" s="75">
        <v>0.8</v>
      </c>
      <c r="O69" s="75"/>
      <c r="P69" s="75"/>
      <c r="Q69" s="75"/>
      <c r="R69" s="75">
        <v>0.8</v>
      </c>
      <c r="S69" s="112"/>
      <c r="T69" s="75"/>
      <c r="U69" s="75"/>
      <c r="V69" s="75">
        <v>0.8</v>
      </c>
      <c r="W69" s="77" t="s">
        <v>93</v>
      </c>
      <c r="X69" s="83" t="s">
        <v>185</v>
      </c>
      <c r="Y69" s="78"/>
      <c r="Z69" s="78"/>
      <c r="AA69" s="79"/>
    </row>
    <row r="70" spans="1:27" ht="34.5" customHeight="1" thickBot="1" x14ac:dyDescent="0.3">
      <c r="A70" s="34" t="s">
        <v>7</v>
      </c>
      <c r="B70" s="35" t="s">
        <v>14</v>
      </c>
      <c r="C70" s="36" t="s">
        <v>6</v>
      </c>
      <c r="D70" s="36" t="s">
        <v>6</v>
      </c>
      <c r="E70" s="36" t="s">
        <v>6</v>
      </c>
      <c r="F70" s="37">
        <v>0.76</v>
      </c>
      <c r="G70" s="38">
        <v>0.76</v>
      </c>
      <c r="H70" s="39" t="s">
        <v>63</v>
      </c>
      <c r="I70" s="39" t="s">
        <v>63</v>
      </c>
      <c r="J70" s="39" t="s">
        <v>63</v>
      </c>
      <c r="K70" s="40" t="s">
        <v>63</v>
      </c>
      <c r="L70" s="40" t="s">
        <v>63</v>
      </c>
      <c r="M70" s="40" t="s">
        <v>63</v>
      </c>
      <c r="N70" s="38">
        <v>0.76</v>
      </c>
      <c r="O70" s="40" t="s">
        <v>65</v>
      </c>
      <c r="P70" s="40" t="s">
        <v>65</v>
      </c>
      <c r="Q70" s="38">
        <v>0</v>
      </c>
      <c r="R70" s="38">
        <v>0.76</v>
      </c>
      <c r="S70" s="62" t="s">
        <v>65</v>
      </c>
      <c r="T70" s="40" t="s">
        <v>65</v>
      </c>
      <c r="U70" s="38">
        <v>0</v>
      </c>
      <c r="V70" s="38">
        <v>0.76</v>
      </c>
      <c r="W70" s="38"/>
      <c r="X70" s="83" t="s">
        <v>185</v>
      </c>
      <c r="Y70" s="42"/>
      <c r="Z70" s="41"/>
      <c r="AA70" s="43"/>
    </row>
    <row r="71" spans="1:27" ht="18.75" customHeight="1" x14ac:dyDescent="0.25">
      <c r="A71" s="32" t="s">
        <v>7</v>
      </c>
      <c r="B71" s="33" t="s">
        <v>186</v>
      </c>
      <c r="C71" s="201" t="s">
        <v>143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81"/>
      <c r="O71" s="93"/>
      <c r="P71" s="93"/>
      <c r="Q71" s="81"/>
      <c r="R71" s="81"/>
      <c r="S71" s="86" t="s">
        <v>128</v>
      </c>
      <c r="T71" s="93"/>
      <c r="U71" s="81"/>
      <c r="V71" s="93" t="s">
        <v>6</v>
      </c>
      <c r="W71" s="81"/>
      <c r="X71" s="91" t="s">
        <v>6</v>
      </c>
      <c r="Y71" s="31"/>
      <c r="Z71" s="91"/>
      <c r="AA71" s="23"/>
    </row>
    <row r="72" spans="1:27" ht="18.75" customHeight="1" x14ac:dyDescent="0.25">
      <c r="A72" s="25" t="s">
        <v>102</v>
      </c>
      <c r="B72" s="5" t="s">
        <v>194</v>
      </c>
      <c r="C72" s="8"/>
      <c r="D72" s="8"/>
      <c r="E72" s="8"/>
      <c r="F72" s="8"/>
      <c r="G72" s="8"/>
      <c r="H72" s="8"/>
      <c r="I72" s="8"/>
      <c r="J72" s="8"/>
      <c r="K72" s="8">
        <v>0.05</v>
      </c>
      <c r="L72" s="14" t="s">
        <v>95</v>
      </c>
      <c r="M72" s="8">
        <v>0.95</v>
      </c>
      <c r="N72" s="8"/>
      <c r="O72" s="8"/>
      <c r="P72" s="8"/>
      <c r="Q72" s="8"/>
      <c r="R72" s="8"/>
      <c r="S72" s="13">
        <v>0.05</v>
      </c>
      <c r="T72" s="69" t="s">
        <v>95</v>
      </c>
      <c r="U72" s="8"/>
      <c r="V72" s="82">
        <v>0.95</v>
      </c>
      <c r="W72" s="69" t="s">
        <v>93</v>
      </c>
      <c r="X72" s="83" t="s">
        <v>149</v>
      </c>
      <c r="Y72" s="8"/>
      <c r="Z72" s="14" t="s">
        <v>124</v>
      </c>
      <c r="AA72" s="8"/>
    </row>
    <row r="73" spans="1:27" ht="18.75" customHeight="1" x14ac:dyDescent="0.25">
      <c r="A73" s="25" t="s">
        <v>102</v>
      </c>
      <c r="B73" s="5" t="s">
        <v>129</v>
      </c>
      <c r="C73" s="183" t="s">
        <v>143</v>
      </c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8"/>
      <c r="O73" s="8"/>
      <c r="P73" s="8"/>
      <c r="Q73" s="8"/>
      <c r="R73" s="8"/>
      <c r="S73" s="71" t="s">
        <v>128</v>
      </c>
      <c r="T73" s="68"/>
      <c r="U73" s="68"/>
      <c r="V73" s="69" t="s">
        <v>6</v>
      </c>
      <c r="W73" s="94" t="s">
        <v>93</v>
      </c>
      <c r="X73" s="17" t="s">
        <v>6</v>
      </c>
      <c r="Y73" s="8"/>
      <c r="Z73" s="14" t="s">
        <v>114</v>
      </c>
      <c r="AA73" s="8"/>
    </row>
    <row r="74" spans="1:27" ht="18.75" customHeight="1" x14ac:dyDescent="0.25">
      <c r="A74" s="25" t="s">
        <v>102</v>
      </c>
      <c r="B74" s="5" t="s">
        <v>103</v>
      </c>
      <c r="C74" s="8"/>
      <c r="D74" s="8"/>
      <c r="E74" s="8"/>
      <c r="F74" s="8"/>
      <c r="G74" s="8"/>
      <c r="H74" s="8"/>
      <c r="I74" s="8"/>
      <c r="J74" s="8"/>
      <c r="K74" s="94" t="s">
        <v>63</v>
      </c>
      <c r="L74" s="94" t="s">
        <v>63</v>
      </c>
      <c r="M74" s="94" t="s">
        <v>63</v>
      </c>
      <c r="N74" s="8"/>
      <c r="O74" s="8"/>
      <c r="P74" s="8"/>
      <c r="Q74" s="8"/>
      <c r="R74" s="8"/>
      <c r="S74" s="70"/>
      <c r="T74" s="68"/>
      <c r="U74" s="8"/>
      <c r="V74" s="82">
        <v>1</v>
      </c>
      <c r="W74" s="15" t="s">
        <v>100</v>
      </c>
      <c r="X74" s="17" t="s">
        <v>19</v>
      </c>
      <c r="Y74" s="8"/>
      <c r="Z74" s="14" t="s">
        <v>127</v>
      </c>
      <c r="AA74" s="8"/>
    </row>
    <row r="75" spans="1:27" ht="18.75" customHeight="1" x14ac:dyDescent="0.25">
      <c r="A75" s="25" t="s">
        <v>102</v>
      </c>
      <c r="B75" s="5" t="s">
        <v>104</v>
      </c>
      <c r="C75" s="8"/>
      <c r="D75" s="8"/>
      <c r="E75" s="8"/>
      <c r="F75" s="8"/>
      <c r="G75" s="8"/>
      <c r="H75" s="8"/>
      <c r="I75" s="8"/>
      <c r="J75" s="8"/>
      <c r="K75" s="8">
        <v>0.05</v>
      </c>
      <c r="L75" s="14" t="s">
        <v>95</v>
      </c>
      <c r="M75" s="8">
        <v>0.95</v>
      </c>
      <c r="N75" s="8"/>
      <c r="O75" s="8"/>
      <c r="P75" s="8"/>
      <c r="Q75" s="8"/>
      <c r="R75" s="8"/>
      <c r="S75" s="70">
        <v>0.05</v>
      </c>
      <c r="T75" s="69" t="s">
        <v>95</v>
      </c>
      <c r="U75" s="8"/>
      <c r="V75" s="82">
        <v>0.95</v>
      </c>
      <c r="W75" s="15" t="s">
        <v>93</v>
      </c>
      <c r="X75" s="17" t="s">
        <v>92</v>
      </c>
      <c r="Y75" s="8"/>
      <c r="Z75" s="8"/>
      <c r="AA75" s="8"/>
    </row>
    <row r="76" spans="1:27" ht="18.75" customHeight="1" x14ac:dyDescent="0.25">
      <c r="A76" s="25" t="s">
        <v>102</v>
      </c>
      <c r="B76" s="5" t="s">
        <v>105</v>
      </c>
      <c r="C76" s="8"/>
      <c r="D76" s="8"/>
      <c r="E76" s="8"/>
      <c r="F76" s="8"/>
      <c r="G76" s="8"/>
      <c r="H76" s="8"/>
      <c r="I76" s="8"/>
      <c r="J76" s="8"/>
      <c r="K76" s="8">
        <v>0.4</v>
      </c>
      <c r="L76" s="14"/>
      <c r="M76" s="8">
        <v>0.6</v>
      </c>
      <c r="N76" s="8"/>
      <c r="O76" s="8"/>
      <c r="P76" s="8"/>
      <c r="Q76" s="8"/>
      <c r="R76" s="8"/>
      <c r="S76" s="70">
        <v>0.4</v>
      </c>
      <c r="T76" s="69" t="s">
        <v>6</v>
      </c>
      <c r="U76" s="8"/>
      <c r="V76" s="82">
        <v>0.6</v>
      </c>
      <c r="W76" s="15" t="s">
        <v>93</v>
      </c>
      <c r="X76" s="17" t="s">
        <v>126</v>
      </c>
      <c r="Y76" s="8"/>
      <c r="Z76" s="8"/>
      <c r="AA76" s="8"/>
    </row>
    <row r="77" spans="1:27" ht="18.75" customHeight="1" x14ac:dyDescent="0.25">
      <c r="A77" s="148" t="s">
        <v>102</v>
      </c>
      <c r="B77" s="152" t="s">
        <v>106</v>
      </c>
      <c r="C77" s="202" t="s">
        <v>143</v>
      </c>
      <c r="D77" s="203"/>
      <c r="E77" s="203"/>
      <c r="F77" s="203"/>
      <c r="G77" s="203"/>
      <c r="H77" s="203"/>
      <c r="I77" s="203"/>
      <c r="J77" s="203"/>
      <c r="K77" s="203"/>
      <c r="L77" s="203"/>
      <c r="M77" s="204"/>
      <c r="N77" s="158"/>
      <c r="O77" s="158"/>
      <c r="P77" s="158"/>
      <c r="Q77" s="158"/>
      <c r="R77" s="158"/>
      <c r="S77" s="153" t="s">
        <v>128</v>
      </c>
      <c r="T77" s="154"/>
      <c r="U77" s="155"/>
      <c r="V77" s="154" t="s">
        <v>6</v>
      </c>
      <c r="W77" s="156" t="s">
        <v>93</v>
      </c>
      <c r="X77" s="157" t="s">
        <v>6</v>
      </c>
      <c r="Y77" s="158"/>
      <c r="Z77" s="159" t="s">
        <v>113</v>
      </c>
      <c r="AA77" s="158"/>
    </row>
    <row r="78" spans="1:27" ht="14.4" x14ac:dyDescent="0.25">
      <c r="A78" s="5" t="s">
        <v>154</v>
      </c>
      <c r="B78" s="5" t="s">
        <v>161</v>
      </c>
      <c r="C78" s="192" t="s">
        <v>166</v>
      </c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41"/>
      <c r="T78" s="8"/>
      <c r="U78" s="8"/>
      <c r="V78" s="146" t="s">
        <v>200</v>
      </c>
      <c r="W78" s="69" t="s">
        <v>191</v>
      </c>
      <c r="X78" s="205" t="s">
        <v>200</v>
      </c>
      <c r="Y78" s="206"/>
      <c r="Z78" s="207"/>
      <c r="AA78" s="8"/>
    </row>
    <row r="79" spans="1:27" ht="14.4" x14ac:dyDescent="0.25">
      <c r="A79" s="5" t="s">
        <v>154</v>
      </c>
      <c r="B79" s="5" t="s">
        <v>162</v>
      </c>
      <c r="C79" s="195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7"/>
      <c r="S79" s="141"/>
      <c r="T79" s="8"/>
      <c r="U79" s="8"/>
      <c r="V79" s="146" t="s">
        <v>200</v>
      </c>
      <c r="W79" s="69" t="s">
        <v>191</v>
      </c>
      <c r="X79" s="205" t="s">
        <v>200</v>
      </c>
      <c r="Y79" s="206"/>
      <c r="Z79" s="207"/>
      <c r="AA79" s="8"/>
    </row>
    <row r="80" spans="1:27" ht="14.4" x14ac:dyDescent="0.25">
      <c r="A80" s="5" t="s">
        <v>154</v>
      </c>
      <c r="B80" s="5" t="s">
        <v>163</v>
      </c>
      <c r="C80" s="195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7"/>
      <c r="S80" s="141"/>
      <c r="T80" s="8"/>
      <c r="U80" s="8"/>
      <c r="V80" s="146" t="s">
        <v>200</v>
      </c>
      <c r="W80" s="69" t="s">
        <v>191</v>
      </c>
      <c r="X80" s="205" t="s">
        <v>200</v>
      </c>
      <c r="Y80" s="206"/>
      <c r="Z80" s="207"/>
      <c r="AA80" s="8"/>
    </row>
    <row r="81" spans="1:27" ht="14.4" x14ac:dyDescent="0.25">
      <c r="A81" s="5" t="s">
        <v>154</v>
      </c>
      <c r="B81" s="5" t="s">
        <v>164</v>
      </c>
      <c r="C81" s="195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7"/>
      <c r="S81" s="141"/>
      <c r="T81" s="8"/>
      <c r="U81" s="8"/>
      <c r="V81" s="146" t="s">
        <v>200</v>
      </c>
      <c r="W81" s="69" t="s">
        <v>191</v>
      </c>
      <c r="X81" s="205" t="s">
        <v>200</v>
      </c>
      <c r="Y81" s="206"/>
      <c r="Z81" s="207"/>
      <c r="AA81" s="8"/>
    </row>
    <row r="82" spans="1:27" ht="14.4" x14ac:dyDescent="0.25">
      <c r="A82" s="5" t="s">
        <v>154</v>
      </c>
      <c r="B82" s="5" t="s">
        <v>187</v>
      </c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7"/>
      <c r="S82" s="141"/>
      <c r="T82" s="8"/>
      <c r="U82" s="8"/>
      <c r="V82" s="146" t="s">
        <v>200</v>
      </c>
      <c r="W82" s="69" t="s">
        <v>191</v>
      </c>
      <c r="X82" s="205" t="s">
        <v>200</v>
      </c>
      <c r="Y82" s="206"/>
      <c r="Z82" s="207"/>
      <c r="AA82" s="8"/>
    </row>
    <row r="83" spans="1:27" ht="14.4" x14ac:dyDescent="0.25">
      <c r="A83" s="5" t="s">
        <v>154</v>
      </c>
      <c r="B83" s="5" t="s">
        <v>165</v>
      </c>
      <c r="C83" s="198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200"/>
      <c r="S83" s="141"/>
      <c r="T83" s="8"/>
      <c r="U83" s="8"/>
      <c r="V83" s="146" t="s">
        <v>200</v>
      </c>
      <c r="W83" s="69" t="s">
        <v>191</v>
      </c>
      <c r="X83" s="205" t="s">
        <v>200</v>
      </c>
      <c r="Y83" s="206"/>
      <c r="Z83" s="207"/>
      <c r="AA83" s="8"/>
    </row>
    <row r="84" spans="1:27" ht="14.4" x14ac:dyDescent="0.25">
      <c r="A84" s="5" t="s">
        <v>154</v>
      </c>
      <c r="B84" s="5" t="s">
        <v>184</v>
      </c>
      <c r="C84" s="178" t="s">
        <v>190</v>
      </c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80"/>
      <c r="R84" s="69">
        <v>0.9</v>
      </c>
      <c r="S84" s="141"/>
      <c r="T84" s="8"/>
      <c r="U84" s="8"/>
      <c r="V84" s="146">
        <v>0.9</v>
      </c>
      <c r="W84" s="69" t="s">
        <v>191</v>
      </c>
      <c r="X84" s="205" t="s">
        <v>201</v>
      </c>
      <c r="Y84" s="206"/>
      <c r="Z84" s="207"/>
      <c r="AA84" s="8"/>
    </row>
    <row r="85" spans="1:27" ht="14.4" x14ac:dyDescent="0.25">
      <c r="A85" s="5" t="s">
        <v>154</v>
      </c>
      <c r="B85" s="5" t="s">
        <v>168</v>
      </c>
      <c r="C85" s="192" t="s">
        <v>174</v>
      </c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8"/>
      <c r="O85" s="17"/>
      <c r="P85" s="164"/>
      <c r="Q85" s="164"/>
      <c r="R85" s="149">
        <v>0.95</v>
      </c>
      <c r="S85" s="141"/>
      <c r="T85" s="8"/>
      <c r="U85" s="8"/>
      <c r="V85" s="146">
        <v>0.95</v>
      </c>
      <c r="W85" s="69" t="s">
        <v>191</v>
      </c>
      <c r="X85" s="205" t="s">
        <v>201</v>
      </c>
      <c r="Y85" s="206"/>
      <c r="Z85" s="207"/>
      <c r="AA85" s="8"/>
    </row>
    <row r="86" spans="1:27" ht="14.4" x14ac:dyDescent="0.25">
      <c r="A86" s="5" t="s">
        <v>154</v>
      </c>
      <c r="B86" s="5" t="s">
        <v>199</v>
      </c>
      <c r="C86" s="195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40"/>
      <c r="O86" s="17"/>
      <c r="P86" s="164"/>
      <c r="Q86" s="164"/>
      <c r="R86" s="165">
        <v>0.62</v>
      </c>
      <c r="S86" s="141"/>
      <c r="T86" s="8"/>
      <c r="U86" s="8"/>
      <c r="V86" s="165">
        <v>0.62</v>
      </c>
      <c r="W86" s="69" t="s">
        <v>191</v>
      </c>
      <c r="X86" s="205" t="s">
        <v>201</v>
      </c>
      <c r="Y86" s="206"/>
      <c r="Z86" s="207"/>
      <c r="AA86" s="8"/>
    </row>
    <row r="87" spans="1:27" ht="14.4" x14ac:dyDescent="0.25">
      <c r="A87" s="5" t="s">
        <v>154</v>
      </c>
      <c r="B87" s="5" t="s">
        <v>167</v>
      </c>
      <c r="C87" s="241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40"/>
      <c r="O87" s="164"/>
      <c r="P87" s="164"/>
      <c r="Q87" s="164"/>
      <c r="R87" s="149">
        <v>0.98</v>
      </c>
      <c r="S87" s="141"/>
      <c r="T87" s="8"/>
      <c r="U87" s="8"/>
      <c r="V87" s="146">
        <v>0.98</v>
      </c>
      <c r="W87" s="69" t="s">
        <v>191</v>
      </c>
      <c r="X87" s="205" t="s">
        <v>201</v>
      </c>
      <c r="Y87" s="206"/>
      <c r="Z87" s="207"/>
      <c r="AA87" s="8"/>
    </row>
    <row r="88" spans="1:27" ht="14.4" x14ac:dyDescent="0.25">
      <c r="A88" s="5" t="s">
        <v>154</v>
      </c>
      <c r="B88" s="5" t="s">
        <v>169</v>
      </c>
      <c r="C88" s="241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40"/>
      <c r="O88" s="164"/>
      <c r="P88" s="164"/>
      <c r="Q88" s="164"/>
      <c r="R88" s="149">
        <v>0.95</v>
      </c>
      <c r="S88" s="141"/>
      <c r="T88" s="8"/>
      <c r="U88" s="8"/>
      <c r="V88" s="146">
        <v>0.95</v>
      </c>
      <c r="W88" s="69" t="s">
        <v>191</v>
      </c>
      <c r="X88" s="205" t="s">
        <v>201</v>
      </c>
      <c r="Y88" s="206"/>
      <c r="Z88" s="207"/>
      <c r="AA88" s="8"/>
    </row>
    <row r="89" spans="1:27" ht="14.4" x14ac:dyDescent="0.25">
      <c r="A89" s="5" t="s">
        <v>154</v>
      </c>
      <c r="B89" s="5" t="s">
        <v>198</v>
      </c>
      <c r="C89" s="241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40"/>
      <c r="O89" s="164"/>
      <c r="P89" s="164"/>
      <c r="Q89" s="164"/>
      <c r="R89" s="165">
        <v>0.86</v>
      </c>
      <c r="S89" s="141"/>
      <c r="T89" s="8"/>
      <c r="U89" s="8"/>
      <c r="V89" s="165">
        <v>0.86</v>
      </c>
      <c r="W89" s="69" t="s">
        <v>191</v>
      </c>
      <c r="X89" s="205" t="s">
        <v>201</v>
      </c>
      <c r="Y89" s="206"/>
      <c r="Z89" s="207"/>
      <c r="AA89" s="8"/>
    </row>
    <row r="90" spans="1:27" ht="14.4" x14ac:dyDescent="0.25">
      <c r="A90" s="5" t="s">
        <v>154</v>
      </c>
      <c r="B90" s="5" t="s">
        <v>173</v>
      </c>
      <c r="C90" s="241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40"/>
      <c r="O90" s="164"/>
      <c r="P90" s="164"/>
      <c r="Q90" s="164"/>
      <c r="R90" s="149">
        <v>0.95</v>
      </c>
      <c r="S90" s="141"/>
      <c r="T90" s="8"/>
      <c r="U90" s="8"/>
      <c r="V90" s="146">
        <v>0.95</v>
      </c>
      <c r="W90" s="69" t="s">
        <v>191</v>
      </c>
      <c r="X90" s="205" t="s">
        <v>201</v>
      </c>
      <c r="Y90" s="206"/>
      <c r="Z90" s="207"/>
      <c r="AA90" s="8"/>
    </row>
    <row r="91" spans="1:27" ht="14.4" x14ac:dyDescent="0.25">
      <c r="A91" s="5" t="s">
        <v>154</v>
      </c>
      <c r="B91" s="5" t="s">
        <v>171</v>
      </c>
      <c r="C91" s="241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40"/>
      <c r="O91" s="164"/>
      <c r="P91" s="164"/>
      <c r="Q91" s="164"/>
      <c r="R91" s="149">
        <v>0.93</v>
      </c>
      <c r="S91" s="141"/>
      <c r="T91" s="8"/>
      <c r="U91" s="8"/>
      <c r="V91" s="146">
        <v>0.93</v>
      </c>
      <c r="W91" s="69" t="s">
        <v>191</v>
      </c>
      <c r="X91" s="205" t="s">
        <v>201</v>
      </c>
      <c r="Y91" s="206"/>
      <c r="Z91" s="207"/>
      <c r="AA91" s="8"/>
    </row>
    <row r="92" spans="1:27" ht="14.4" x14ac:dyDescent="0.25">
      <c r="A92" s="5" t="s">
        <v>154</v>
      </c>
      <c r="B92" s="5" t="s">
        <v>183</v>
      </c>
      <c r="C92" s="241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164"/>
      <c r="P92" s="164"/>
      <c r="Q92" s="164"/>
      <c r="R92" s="149">
        <v>0.95</v>
      </c>
      <c r="S92" s="141"/>
      <c r="T92" s="8"/>
      <c r="U92" s="8"/>
      <c r="V92" s="146">
        <v>0.95</v>
      </c>
      <c r="W92" s="69" t="s">
        <v>191</v>
      </c>
      <c r="X92" s="205" t="s">
        <v>201</v>
      </c>
      <c r="Y92" s="206"/>
      <c r="Z92" s="207"/>
      <c r="AA92" s="8"/>
    </row>
    <row r="93" spans="1:27" ht="14.4" x14ac:dyDescent="0.25">
      <c r="A93" s="5" t="s">
        <v>154</v>
      </c>
      <c r="B93" s="5" t="s">
        <v>172</v>
      </c>
      <c r="C93" s="241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40"/>
      <c r="O93" s="164"/>
      <c r="P93" s="164"/>
      <c r="Q93" s="164"/>
      <c r="R93" s="149">
        <v>0.95</v>
      </c>
      <c r="S93" s="141"/>
      <c r="T93" s="8"/>
      <c r="U93" s="8"/>
      <c r="V93" s="146">
        <v>0.95</v>
      </c>
      <c r="W93" s="69" t="s">
        <v>191</v>
      </c>
      <c r="X93" s="205" t="s">
        <v>201</v>
      </c>
      <c r="Y93" s="206"/>
      <c r="Z93" s="207"/>
      <c r="AA93" s="8"/>
    </row>
    <row r="94" spans="1:27" ht="14.4" x14ac:dyDescent="0.25">
      <c r="A94" s="5" t="s">
        <v>154</v>
      </c>
      <c r="B94" s="5" t="s">
        <v>181</v>
      </c>
      <c r="C94" s="242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4"/>
      <c r="O94" s="164"/>
      <c r="P94" s="164"/>
      <c r="Q94" s="164"/>
      <c r="R94" s="149">
        <v>0.95</v>
      </c>
      <c r="S94" s="141"/>
      <c r="T94" s="8"/>
      <c r="U94" s="8"/>
      <c r="V94" s="146">
        <v>0.95</v>
      </c>
      <c r="W94" s="69" t="s">
        <v>191</v>
      </c>
      <c r="X94" s="205" t="s">
        <v>201</v>
      </c>
      <c r="Y94" s="206"/>
      <c r="Z94" s="207"/>
      <c r="AA94" s="8"/>
    </row>
    <row r="95" spans="1:27" x14ac:dyDescent="0.25">
      <c r="S95" s="161"/>
      <c r="T95" s="162"/>
      <c r="U95" s="162"/>
      <c r="V95" s="162"/>
      <c r="W95" s="162"/>
      <c r="X95" s="163"/>
      <c r="Y95" s="162"/>
      <c r="Z95" s="162"/>
      <c r="AA95" s="162"/>
    </row>
  </sheetData>
  <autoFilter ref="A2:AA70"/>
  <mergeCells count="49">
    <mergeCell ref="X85:Z85"/>
    <mergeCell ref="X87:Z87"/>
    <mergeCell ref="X84:Z84"/>
    <mergeCell ref="X94:Z94"/>
    <mergeCell ref="C85:N94"/>
    <mergeCell ref="X88:Z88"/>
    <mergeCell ref="X90:Z90"/>
    <mergeCell ref="X91:Z91"/>
    <mergeCell ref="X92:Z92"/>
    <mergeCell ref="X93:Z93"/>
    <mergeCell ref="X89:Z89"/>
    <mergeCell ref="X86:Z86"/>
    <mergeCell ref="X11:Y13"/>
    <mergeCell ref="X38:Y38"/>
    <mergeCell ref="X78:Z78"/>
    <mergeCell ref="X79:Z79"/>
    <mergeCell ref="X80:Z80"/>
    <mergeCell ref="Z14:Z18"/>
    <mergeCell ref="Z11:Z13"/>
    <mergeCell ref="T4:U4"/>
    <mergeCell ref="T5:U5"/>
    <mergeCell ref="C9:R9"/>
    <mergeCell ref="O1:R1"/>
    <mergeCell ref="S1:V1"/>
    <mergeCell ref="K11:K13"/>
    <mergeCell ref="L11:L13"/>
    <mergeCell ref="M11:M13"/>
    <mergeCell ref="R67:R68"/>
    <mergeCell ref="W11:W13"/>
    <mergeCell ref="S15:U17"/>
    <mergeCell ref="P11:Q13"/>
    <mergeCell ref="S11:S13"/>
    <mergeCell ref="T11:T13"/>
    <mergeCell ref="U11:U13"/>
    <mergeCell ref="V11:V13"/>
    <mergeCell ref="C84:Q84"/>
    <mergeCell ref="AA67:AA68"/>
    <mergeCell ref="C46:G46"/>
    <mergeCell ref="Z21:Z22"/>
    <mergeCell ref="Z27:Z37"/>
    <mergeCell ref="V67:V68"/>
    <mergeCell ref="S21:U23"/>
    <mergeCell ref="C78:R83"/>
    <mergeCell ref="C71:M71"/>
    <mergeCell ref="C77:M77"/>
    <mergeCell ref="C73:M73"/>
    <mergeCell ref="X81:Z81"/>
    <mergeCell ref="X82:Z82"/>
    <mergeCell ref="X83:Z83"/>
  </mergeCells>
  <phoneticPr fontId="1" type="noConversion"/>
  <pageMargins left="0.2" right="0.15" top="0.39" bottom="0.33" header="0.24" footer="0.17"/>
  <pageSetup paperSize="17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ComEd NTGR</vt:lpstr>
      <vt:lpstr>'ComEd NTGR'!Print_Area</vt:lpstr>
      <vt:lpstr>'ComEd NTGR'!Print_Titles</vt:lpstr>
    </vt:vector>
  </TitlesOfParts>
  <Company>Exelon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Erickson</dc:creator>
  <cp:lastModifiedBy>Celia Christensen</cp:lastModifiedBy>
  <cp:lastPrinted>2015-01-13T16:38:35Z</cp:lastPrinted>
  <dcterms:created xsi:type="dcterms:W3CDTF">2013-04-24T18:28:55Z</dcterms:created>
  <dcterms:modified xsi:type="dcterms:W3CDTF">2015-01-14T16:35:16Z</dcterms:modified>
</cp:coreProperties>
</file>