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7980"/>
  </bookViews>
  <sheets>
    <sheet name="ComEd - EEPS" sheetId="2" r:id="rId1"/>
    <sheet name="ComEd - IPA" sheetId="1" r:id="rId2"/>
    <sheet name="ComEd - Combined" sheetId="3" r:id="rId3"/>
  </sheets>
  <definedNames>
    <definedName name="_xlnm.Print_Area" localSheetId="2">'ComEd - Combined'!$A$1:$L$33</definedName>
    <definedName name="_xlnm.Print_Area" localSheetId="0">'ComEd - EEPS'!$A$1:$L$33</definedName>
    <definedName name="_xlnm.Print_Area" localSheetId="1">'ComEd - IPA'!$A$1:$L$33</definedName>
    <definedName name="program_type" localSheetId="2">#REF!</definedName>
    <definedName name="program_type" localSheetId="0">#REF!</definedName>
    <definedName name="program_typ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E11" i="3"/>
  <c r="D11" i="3"/>
  <c r="C11" i="3"/>
  <c r="I31" i="3"/>
  <c r="G26" i="3"/>
  <c r="H24" i="3" s="1"/>
  <c r="E26" i="3"/>
  <c r="E31" i="3" s="1"/>
  <c r="C26" i="3"/>
  <c r="C31" i="3" s="1"/>
  <c r="K25" i="3"/>
  <c r="J25" i="3"/>
  <c r="H25" i="3"/>
  <c r="K24" i="3"/>
  <c r="J24" i="3"/>
  <c r="F24" i="3"/>
  <c r="D24" i="3"/>
  <c r="K23" i="3"/>
  <c r="K26" i="3" s="1"/>
  <c r="K31" i="3" s="1"/>
  <c r="J23" i="3"/>
  <c r="J26" i="3" s="1"/>
  <c r="H23" i="3"/>
  <c r="H26" i="3" s="1"/>
  <c r="G17" i="3"/>
  <c r="F13" i="3"/>
  <c r="I30" i="3" s="1"/>
  <c r="I32" i="3" s="1"/>
  <c r="E9" i="3"/>
  <c r="C6" i="1"/>
  <c r="C6" i="3" s="1"/>
  <c r="D6" i="1"/>
  <c r="D9" i="3" s="1"/>
  <c r="E6" i="1"/>
  <c r="I31" i="2"/>
  <c r="C31" i="2"/>
  <c r="G26" i="2"/>
  <c r="G31" i="2" s="1"/>
  <c r="E26" i="2"/>
  <c r="E31" i="2" s="1"/>
  <c r="D26" i="2"/>
  <c r="C26" i="2"/>
  <c r="K25" i="2"/>
  <c r="J25" i="2"/>
  <c r="H25" i="2"/>
  <c r="D25" i="2"/>
  <c r="K24" i="2"/>
  <c r="J24" i="2"/>
  <c r="H24" i="2"/>
  <c r="D24" i="2"/>
  <c r="K23" i="2"/>
  <c r="K26" i="2" s="1"/>
  <c r="J23" i="2"/>
  <c r="J26" i="2" s="1"/>
  <c r="D23" i="2"/>
  <c r="G17" i="2"/>
  <c r="E15" i="2"/>
  <c r="D15" i="2"/>
  <c r="C15" i="2"/>
  <c r="F13" i="2"/>
  <c r="I30" i="2" s="1"/>
  <c r="I32" i="2" s="1"/>
  <c r="G11" i="2"/>
  <c r="G10" i="2"/>
  <c r="G9" i="2"/>
  <c r="E6" i="2"/>
  <c r="E8" i="2" s="1"/>
  <c r="D6" i="2"/>
  <c r="D8" i="2" s="1"/>
  <c r="C6" i="2"/>
  <c r="F23" i="3" l="1"/>
  <c r="F26" i="3" s="1"/>
  <c r="F25" i="3"/>
  <c r="G15" i="2"/>
  <c r="E6" i="3"/>
  <c r="G10" i="3"/>
  <c r="H23" i="2"/>
  <c r="H26" i="2" s="1"/>
  <c r="F24" i="2"/>
  <c r="G11" i="3"/>
  <c r="C9" i="3"/>
  <c r="G9" i="3" s="1"/>
  <c r="D6" i="3"/>
  <c r="L24" i="3"/>
  <c r="L25" i="3"/>
  <c r="G31" i="3"/>
  <c r="D23" i="3"/>
  <c r="D26" i="3" s="1"/>
  <c r="D25" i="3"/>
  <c r="L23" i="3"/>
  <c r="L26" i="3" s="1"/>
  <c r="K31" i="2"/>
  <c r="L24" i="2"/>
  <c r="L25" i="2"/>
  <c r="C7" i="2"/>
  <c r="C7" i="3" s="1"/>
  <c r="C8" i="2"/>
  <c r="G8" i="2" s="1"/>
  <c r="D7" i="2"/>
  <c r="E7" i="2"/>
  <c r="F23" i="2"/>
  <c r="F26" i="2" s="1"/>
  <c r="L23" i="2"/>
  <c r="L26" i="2" s="1"/>
  <c r="F25" i="2"/>
  <c r="G6" i="2"/>
  <c r="K24" i="1"/>
  <c r="K25" i="1"/>
  <c r="K23" i="1"/>
  <c r="J23" i="1"/>
  <c r="G26" i="1"/>
  <c r="H23" i="1" s="1"/>
  <c r="E26" i="1"/>
  <c r="F23" i="1" s="1"/>
  <c r="C26" i="1"/>
  <c r="D24" i="1" s="1"/>
  <c r="E12" i="2" l="1"/>
  <c r="E7" i="3"/>
  <c r="D12" i="2"/>
  <c r="D13" i="2" s="1"/>
  <c r="E30" i="2" s="1"/>
  <c r="E32" i="2" s="1"/>
  <c r="D7" i="3"/>
  <c r="G6" i="3"/>
  <c r="G7" i="3"/>
  <c r="C12" i="2"/>
  <c r="G7" i="2"/>
  <c r="E13" i="2"/>
  <c r="G30" i="2" s="1"/>
  <c r="G32" i="2" s="1"/>
  <c r="I31" i="1"/>
  <c r="E31" i="1"/>
  <c r="C31" i="1"/>
  <c r="G31" i="1"/>
  <c r="J25" i="1"/>
  <c r="J24" i="1"/>
  <c r="J26" i="1" s="1"/>
  <c r="H25" i="1"/>
  <c r="H24" i="1"/>
  <c r="K26" i="1"/>
  <c r="D25" i="1"/>
  <c r="D23" i="1"/>
  <c r="F24" i="1"/>
  <c r="F25" i="1"/>
  <c r="C15" i="1"/>
  <c r="C15" i="3" s="1"/>
  <c r="G11" i="1"/>
  <c r="G12" i="2" l="1"/>
  <c r="C13" i="2"/>
  <c r="E14" i="2"/>
  <c r="E16" i="2" s="1"/>
  <c r="D14" i="2"/>
  <c r="D16" i="2" s="1"/>
  <c r="L23" i="1"/>
  <c r="K31" i="1"/>
  <c r="H26" i="1"/>
  <c r="F26" i="1"/>
  <c r="L24" i="1"/>
  <c r="L25" i="1"/>
  <c r="D26" i="1"/>
  <c r="G10" i="1"/>
  <c r="D15" i="1"/>
  <c r="D15" i="3" s="1"/>
  <c r="E15" i="1"/>
  <c r="E15" i="3" s="1"/>
  <c r="G15" i="3" l="1"/>
  <c r="G13" i="2"/>
  <c r="K30" i="2" s="1"/>
  <c r="K32" i="2" s="1"/>
  <c r="C30" i="2"/>
  <c r="C32" i="2" s="1"/>
  <c r="C14" i="2"/>
  <c r="L26" i="1"/>
  <c r="G7" i="1"/>
  <c r="G9" i="1"/>
  <c r="G17" i="1"/>
  <c r="D8" i="1"/>
  <c r="D8" i="3" s="1"/>
  <c r="G14" i="2" l="1"/>
  <c r="C16" i="2"/>
  <c r="G16" i="2" s="1"/>
  <c r="D12" i="1"/>
  <c r="D12" i="3" s="1"/>
  <c r="F13" i="1"/>
  <c r="I30" i="1" s="1"/>
  <c r="I32" i="1" s="1"/>
  <c r="G15" i="1"/>
  <c r="G6" i="1"/>
  <c r="E8" i="1"/>
  <c r="E8" i="3" s="1"/>
  <c r="C8" i="1"/>
  <c r="D13" i="3" l="1"/>
  <c r="E30" i="3" s="1"/>
  <c r="E32" i="3" s="1"/>
  <c r="C12" i="1"/>
  <c r="C12" i="3" s="1"/>
  <c r="C8" i="3"/>
  <c r="G8" i="3" s="1"/>
  <c r="D13" i="1"/>
  <c r="E30" i="1" s="1"/>
  <c r="E32" i="1" s="1"/>
  <c r="E12" i="1"/>
  <c r="G8" i="1"/>
  <c r="C13" i="3" l="1"/>
  <c r="C14" i="3" s="1"/>
  <c r="C13" i="1"/>
  <c r="C30" i="1" s="1"/>
  <c r="C32" i="1" s="1"/>
  <c r="E13" i="1"/>
  <c r="G30" i="1" s="1"/>
  <c r="G32" i="1" s="1"/>
  <c r="E12" i="3"/>
  <c r="G12" i="3" s="1"/>
  <c r="D14" i="3"/>
  <c r="D16" i="3" s="1"/>
  <c r="D14" i="1"/>
  <c r="D16" i="1" s="1"/>
  <c r="G12" i="1"/>
  <c r="E14" i="1" l="1"/>
  <c r="E16" i="1" s="1"/>
  <c r="C14" i="1"/>
  <c r="G13" i="1"/>
  <c r="K30" i="1" s="1"/>
  <c r="K32" i="1" s="1"/>
  <c r="C16" i="3"/>
  <c r="E13" i="3"/>
  <c r="G30" i="3" s="1"/>
  <c r="G32" i="3" s="1"/>
  <c r="C30" i="3"/>
  <c r="C32" i="3" s="1"/>
  <c r="G14" i="1"/>
  <c r="C16" i="1"/>
  <c r="G16" i="1" s="1"/>
  <c r="G13" i="3" l="1"/>
  <c r="K30" i="3" s="1"/>
  <c r="K32" i="3" s="1"/>
  <c r="E14" i="3"/>
  <c r="E16" i="3" s="1"/>
  <c r="G16" i="3" s="1"/>
  <c r="G14" i="3" l="1"/>
</calcChain>
</file>

<file path=xl/sharedStrings.xml><?xml version="1.0" encoding="utf-8"?>
<sst xmlns="http://schemas.openxmlformats.org/spreadsheetml/2006/main" count="141" uniqueCount="31">
  <si>
    <t>EPY10/GPY7</t>
  </si>
  <si>
    <t>EPY11/GPY8</t>
  </si>
  <si>
    <t>EPY12/GPY9</t>
  </si>
  <si>
    <t>Total</t>
  </si>
  <si>
    <t>EPY13/GPY10</t>
  </si>
  <si>
    <t>EM&amp;V Implementation</t>
  </si>
  <si>
    <t>Budget Cap</t>
  </si>
  <si>
    <t>Research &amp; Development (Emerging Technologies)</t>
  </si>
  <si>
    <t>Utility Allocation @</t>
  </si>
  <si>
    <t>DCEO Allocation @</t>
  </si>
  <si>
    <t>Total Portfolio Costs</t>
  </si>
  <si>
    <t>Portfolio Marketing &amp; Education</t>
  </si>
  <si>
    <t>Portfolio Adminstration (Including Planning)</t>
  </si>
  <si>
    <t>Available Program Budget</t>
  </si>
  <si>
    <t>Studies (ie Potential Studies) (External costs)</t>
  </si>
  <si>
    <t>OBF - Program Management &amp; EM&amp;V (incl in Admin above)</t>
  </si>
  <si>
    <t>Residential Program</t>
  </si>
  <si>
    <t>Available Program Funding</t>
  </si>
  <si>
    <t>Est $</t>
  </si>
  <si>
    <t>Low-Moderate Income Program</t>
  </si>
  <si>
    <t>% of Total</t>
  </si>
  <si>
    <t>Non-Res/Business Program</t>
  </si>
  <si>
    <t>Estimated Program Budgets</t>
  </si>
  <si>
    <t>Check only - not needed to submit</t>
  </si>
  <si>
    <t>Delta</t>
  </si>
  <si>
    <t>ComEd - EEPS</t>
  </si>
  <si>
    <t>ComEd Subtotal</t>
  </si>
  <si>
    <t>ComEd w/DCEO Subtotal</t>
  </si>
  <si>
    <t>ComEd - Combined</t>
  </si>
  <si>
    <t>ComEd - IPA</t>
  </si>
  <si>
    <t>Total Non-Program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</si>
</sst>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6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2" xfId="0" applyBorder="1"/>
    <xf numFmtId="0" fontId="0" fillId="0" borderId="2" xfId="0" applyBorder="1" applyAlignment="1"/>
    <xf numFmtId="9" fontId="0" fillId="2" borderId="1" xfId="0" applyNumberFormat="1" applyFill="1" applyBorder="1" applyAlignment="1"/>
    <xf numFmtId="0" fontId="0" fillId="0" borderId="14" xfId="0" applyBorder="1"/>
    <xf numFmtId="0" fontId="0" fillId="0" borderId="16" xfId="0" applyBorder="1"/>
    <xf numFmtId="0" fontId="0" fillId="0" borderId="13" xfId="0" applyBorder="1"/>
    <xf numFmtId="0" fontId="0" fillId="0" borderId="15" xfId="0" applyBorder="1"/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0" fillId="3" borderId="19" xfId="0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0" fillId="0" borderId="25" xfId="0" applyBorder="1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/>
    <xf numFmtId="164" fontId="1" fillId="4" borderId="1" xfId="0" applyNumberFormat="1" applyFont="1" applyFill="1" applyBorder="1"/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showWhiteSpace="0" zoomScale="80" zoomScaleNormal="80" workbookViewId="0">
      <selection activeCell="D9" sqref="D9"/>
    </sheetView>
  </sheetViews>
  <sheetFormatPr defaultRowHeight="14.4" x14ac:dyDescent="0.3"/>
  <cols>
    <col min="1" max="1" width="29.6640625" customWidth="1"/>
    <col min="2" max="2" width="14.33203125" customWidth="1"/>
    <col min="3" max="6" width="14.109375" customWidth="1"/>
    <col min="7" max="7" width="14.5546875" customWidth="1"/>
    <col min="8" max="8" width="14.109375" customWidth="1"/>
    <col min="9" max="10" width="14.109375" hidden="1" customWidth="1"/>
    <col min="11" max="13" width="14.109375" customWidth="1"/>
  </cols>
  <sheetData>
    <row r="1" spans="1:13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">
      <c r="A2" s="3"/>
      <c r="B2" s="3"/>
      <c r="C2" s="3"/>
      <c r="D2" s="3"/>
      <c r="E2" s="3"/>
      <c r="F2" s="3"/>
      <c r="G2" s="5"/>
      <c r="H2" s="9"/>
      <c r="I2" s="9"/>
      <c r="J2" s="9"/>
      <c r="K2" s="9"/>
      <c r="L2" s="9"/>
      <c r="M2" s="9"/>
    </row>
    <row r="3" spans="1:13" x14ac:dyDescent="0.3">
      <c r="A3" s="4"/>
      <c r="B3" s="4"/>
      <c r="C3" s="4"/>
      <c r="D3" s="4"/>
      <c r="E3" s="4"/>
      <c r="F3" s="4"/>
      <c r="G3" s="6"/>
      <c r="H3" s="9"/>
      <c r="I3" s="9"/>
      <c r="J3" s="9"/>
      <c r="K3" s="9"/>
      <c r="L3" s="9"/>
      <c r="M3" s="9"/>
    </row>
    <row r="4" spans="1:13" x14ac:dyDescent="0.3">
      <c r="A4" s="54" t="s">
        <v>25</v>
      </c>
      <c r="B4" s="54"/>
      <c r="C4" s="54"/>
      <c r="D4" s="54"/>
      <c r="E4" s="54"/>
      <c r="F4" s="54"/>
      <c r="G4" s="54"/>
      <c r="H4" s="8"/>
      <c r="I4" s="8"/>
      <c r="J4" s="8"/>
      <c r="K4" s="8"/>
      <c r="L4" s="8"/>
      <c r="M4" s="8"/>
    </row>
    <row r="5" spans="1:13" ht="15" x14ac:dyDescent="0.25">
      <c r="A5" s="29" t="s">
        <v>6</v>
      </c>
      <c r="B5" s="11">
        <v>157000000</v>
      </c>
      <c r="C5" s="28" t="s">
        <v>0</v>
      </c>
      <c r="D5" s="28" t="s">
        <v>1</v>
      </c>
      <c r="E5" s="28" t="s">
        <v>2</v>
      </c>
      <c r="F5" s="30" t="s">
        <v>4</v>
      </c>
      <c r="G5" s="28" t="s">
        <v>3</v>
      </c>
      <c r="H5" s="8"/>
      <c r="I5" s="8"/>
      <c r="J5" s="8"/>
      <c r="K5" s="8"/>
      <c r="L5" s="8"/>
      <c r="M5" s="8"/>
    </row>
    <row r="6" spans="1:13" ht="15" x14ac:dyDescent="0.25">
      <c r="A6" s="15" t="s">
        <v>8</v>
      </c>
      <c r="B6" s="16">
        <v>0.75</v>
      </c>
      <c r="C6" s="2">
        <f>+$B$5*$B$6</f>
        <v>117750000</v>
      </c>
      <c r="D6" s="2">
        <f t="shared" ref="D6:E6" si="0">+$B$5*$B$6</f>
        <v>117750000</v>
      </c>
      <c r="E6" s="2">
        <f t="shared" si="0"/>
        <v>117750000</v>
      </c>
      <c r="F6" s="31"/>
      <c r="G6" s="2">
        <f>SUM(C6:F6)</f>
        <v>353250000</v>
      </c>
      <c r="H6" s="8"/>
      <c r="I6" s="8"/>
      <c r="J6" s="8"/>
      <c r="K6" s="8"/>
      <c r="L6" s="8"/>
      <c r="M6" s="8"/>
    </row>
    <row r="7" spans="1:13" ht="15" x14ac:dyDescent="0.25">
      <c r="A7" s="50" t="s">
        <v>7</v>
      </c>
      <c r="B7" s="51"/>
      <c r="C7" s="1">
        <f>+C6*0.03</f>
        <v>3532500</v>
      </c>
      <c r="D7" s="1">
        <f>+D6*0.03</f>
        <v>3532500</v>
      </c>
      <c r="E7" s="1">
        <f>+E6*0.03</f>
        <v>3532500</v>
      </c>
      <c r="F7" s="32"/>
      <c r="G7" s="2">
        <f t="shared" ref="G7:G17" si="1">SUM(C7:F7)</f>
        <v>10597500</v>
      </c>
      <c r="H7" s="8"/>
      <c r="I7" s="8"/>
      <c r="J7" s="8"/>
      <c r="K7" s="8"/>
      <c r="L7" s="8"/>
      <c r="M7" s="8"/>
    </row>
    <row r="8" spans="1:13" ht="15" x14ac:dyDescent="0.25">
      <c r="A8" s="50" t="s">
        <v>5</v>
      </c>
      <c r="B8" s="51"/>
      <c r="C8" s="1">
        <f>+C6*(1-0.97)</f>
        <v>3532500.0000000033</v>
      </c>
      <c r="D8" s="1">
        <f>+D6*(1-0.97)</f>
        <v>3532500.0000000033</v>
      </c>
      <c r="E8" s="1">
        <f>+E6*(1-0.97)</f>
        <v>3532500.0000000033</v>
      </c>
      <c r="F8" s="32"/>
      <c r="G8" s="2">
        <f t="shared" si="1"/>
        <v>10597500.000000009</v>
      </c>
      <c r="H8" s="8"/>
      <c r="I8" s="8"/>
      <c r="J8" s="8"/>
      <c r="K8" s="8"/>
      <c r="L8" s="8"/>
      <c r="M8" s="8"/>
    </row>
    <row r="9" spans="1:13" ht="15" x14ac:dyDescent="0.25">
      <c r="A9" s="50" t="s">
        <v>12</v>
      </c>
      <c r="B9" s="51"/>
      <c r="C9" s="1">
        <v>5600000</v>
      </c>
      <c r="D9" s="1">
        <v>5600000</v>
      </c>
      <c r="E9" s="1">
        <v>5600000</v>
      </c>
      <c r="F9" s="32"/>
      <c r="G9" s="2">
        <f t="shared" si="1"/>
        <v>16800000</v>
      </c>
      <c r="H9" s="8"/>
      <c r="I9" s="8"/>
      <c r="J9" s="8"/>
      <c r="K9" s="8"/>
      <c r="L9" s="8"/>
      <c r="M9" s="8"/>
    </row>
    <row r="10" spans="1:13" ht="15" x14ac:dyDescent="0.25">
      <c r="A10" s="50" t="s">
        <v>11</v>
      </c>
      <c r="B10" s="51"/>
      <c r="C10" s="1">
        <v>3000000</v>
      </c>
      <c r="D10" s="1">
        <v>3000000</v>
      </c>
      <c r="E10" s="1">
        <v>3000000</v>
      </c>
      <c r="F10" s="32"/>
      <c r="G10" s="2">
        <f t="shared" si="1"/>
        <v>9000000</v>
      </c>
      <c r="H10" s="8"/>
      <c r="I10" s="8"/>
      <c r="J10" s="8"/>
      <c r="K10" s="8"/>
      <c r="L10" s="8"/>
      <c r="M10" s="8"/>
    </row>
    <row r="11" spans="1:13" ht="15" x14ac:dyDescent="0.25">
      <c r="A11" s="50" t="s">
        <v>14</v>
      </c>
      <c r="B11" s="51"/>
      <c r="C11" s="1">
        <v>1000000</v>
      </c>
      <c r="D11" s="1">
        <v>1000000</v>
      </c>
      <c r="E11" s="1"/>
      <c r="F11" s="32"/>
      <c r="G11" s="2">
        <f t="shared" si="1"/>
        <v>2000000</v>
      </c>
      <c r="H11" s="8"/>
      <c r="I11" s="8"/>
      <c r="J11" s="8"/>
      <c r="K11" s="8"/>
      <c r="L11" s="8"/>
      <c r="M11" s="8"/>
    </row>
    <row r="12" spans="1:13" ht="15" x14ac:dyDescent="0.25">
      <c r="A12" s="50" t="s">
        <v>10</v>
      </c>
      <c r="B12" s="51"/>
      <c r="C12" s="1">
        <f>SUM(C7:C11)</f>
        <v>16665000.000000004</v>
      </c>
      <c r="D12" s="1">
        <f>SUM(D7:D11)</f>
        <v>16665000.000000004</v>
      </c>
      <c r="E12" s="1">
        <f>SUM(E7:E11)</f>
        <v>15665000.000000004</v>
      </c>
      <c r="F12" s="32"/>
      <c r="G12" s="2">
        <f t="shared" si="1"/>
        <v>48995000.000000015</v>
      </c>
      <c r="H12" s="8"/>
      <c r="I12" s="8"/>
      <c r="J12" s="8"/>
      <c r="K12" s="8"/>
      <c r="L12" s="8"/>
      <c r="M12" s="8"/>
    </row>
    <row r="13" spans="1:13" ht="15" x14ac:dyDescent="0.25">
      <c r="A13" s="48" t="s">
        <v>13</v>
      </c>
      <c r="B13" s="49"/>
      <c r="C13" s="22">
        <f>+C6-C12</f>
        <v>101085000</v>
      </c>
      <c r="D13" s="22">
        <f>+D6-D12</f>
        <v>101085000</v>
      </c>
      <c r="E13" s="22">
        <f>+E6-E12</f>
        <v>102085000</v>
      </c>
      <c r="F13" s="33">
        <f>+F6-F12</f>
        <v>0</v>
      </c>
      <c r="G13" s="21">
        <f t="shared" si="1"/>
        <v>304255000</v>
      </c>
      <c r="H13" s="8"/>
      <c r="I13" s="8"/>
      <c r="J13" s="8"/>
      <c r="K13" s="8"/>
      <c r="L13" s="8"/>
      <c r="M13" s="8"/>
    </row>
    <row r="14" spans="1:13" ht="15" x14ac:dyDescent="0.25">
      <c r="A14" s="39" t="s">
        <v>26</v>
      </c>
      <c r="B14" s="35"/>
      <c r="C14" s="1">
        <f>+C12+C13</f>
        <v>117750000</v>
      </c>
      <c r="D14" s="1">
        <f t="shared" ref="D14:E14" si="2">+D12+D13</f>
        <v>117750000</v>
      </c>
      <c r="E14" s="1">
        <f t="shared" si="2"/>
        <v>117750000</v>
      </c>
      <c r="F14" s="32"/>
      <c r="G14" s="2">
        <f t="shared" si="1"/>
        <v>353250000</v>
      </c>
      <c r="H14" s="8"/>
      <c r="I14" s="8"/>
      <c r="J14" s="8"/>
      <c r="K14" s="8"/>
      <c r="L14" s="8"/>
      <c r="M14" s="8"/>
    </row>
    <row r="15" spans="1:13" ht="15" x14ac:dyDescent="0.25">
      <c r="A15" s="15" t="s">
        <v>9</v>
      </c>
      <c r="B15" s="16">
        <v>0.25</v>
      </c>
      <c r="C15" s="1">
        <f>+$B$5*$B$15</f>
        <v>39250000</v>
      </c>
      <c r="D15" s="1">
        <f>+$B$5*$B$15</f>
        <v>39250000</v>
      </c>
      <c r="E15" s="1">
        <f>+$B$5*$B$15</f>
        <v>39250000</v>
      </c>
      <c r="F15" s="32"/>
      <c r="G15" s="2">
        <f t="shared" si="1"/>
        <v>117750000</v>
      </c>
      <c r="H15" s="8"/>
      <c r="I15" s="8"/>
      <c r="J15" s="8"/>
      <c r="K15" s="8"/>
      <c r="L15" s="8"/>
      <c r="M15" s="8"/>
    </row>
    <row r="16" spans="1:13" ht="15" x14ac:dyDescent="0.25">
      <c r="A16" s="39" t="s">
        <v>27</v>
      </c>
      <c r="B16" s="35"/>
      <c r="C16" s="1">
        <f>+C14+C15</f>
        <v>157000000</v>
      </c>
      <c r="D16" s="1">
        <f t="shared" ref="D16:E16" si="3">+D14+D15</f>
        <v>157000000</v>
      </c>
      <c r="E16" s="1">
        <f t="shared" si="3"/>
        <v>157000000</v>
      </c>
      <c r="F16" s="32"/>
      <c r="G16" s="2">
        <f t="shared" si="1"/>
        <v>471000000</v>
      </c>
      <c r="H16" s="8"/>
      <c r="I16" s="8"/>
      <c r="J16" s="8"/>
      <c r="K16" s="8"/>
      <c r="L16" s="8"/>
      <c r="M16" s="8"/>
    </row>
    <row r="17" spans="1:13" ht="15" x14ac:dyDescent="0.25">
      <c r="A17" s="52" t="s">
        <v>15</v>
      </c>
      <c r="B17" s="53"/>
      <c r="C17" s="1"/>
      <c r="D17" s="1"/>
      <c r="E17" s="1"/>
      <c r="F17" s="32"/>
      <c r="G17" s="2">
        <f t="shared" si="1"/>
        <v>0</v>
      </c>
      <c r="H17" s="8"/>
      <c r="I17" s="8"/>
      <c r="J17" s="8"/>
      <c r="K17" s="8"/>
      <c r="L17" s="8"/>
      <c r="M17" s="8"/>
    </row>
    <row r="18" spans="1:13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3">
      <c r="A21" s="7"/>
      <c r="B21" s="7"/>
      <c r="C21" s="40" t="s">
        <v>0</v>
      </c>
      <c r="D21" s="40"/>
      <c r="E21" s="40" t="s">
        <v>1</v>
      </c>
      <c r="F21" s="40"/>
      <c r="G21" s="40" t="s">
        <v>2</v>
      </c>
      <c r="H21" s="40"/>
      <c r="I21" s="40" t="s">
        <v>4</v>
      </c>
      <c r="J21" s="40"/>
      <c r="K21" s="40" t="s">
        <v>3</v>
      </c>
      <c r="L21" s="40"/>
      <c r="M21" s="7"/>
    </row>
    <row r="22" spans="1:13" x14ac:dyDescent="0.3">
      <c r="A22" s="7"/>
      <c r="B22" s="7"/>
      <c r="C22" s="23" t="s">
        <v>18</v>
      </c>
      <c r="D22" s="23" t="s">
        <v>20</v>
      </c>
      <c r="E22" s="23" t="s">
        <v>18</v>
      </c>
      <c r="F22" s="23" t="s">
        <v>20</v>
      </c>
      <c r="G22" s="23" t="s">
        <v>18</v>
      </c>
      <c r="H22" s="23" t="s">
        <v>20</v>
      </c>
      <c r="I22" s="23" t="s">
        <v>18</v>
      </c>
      <c r="J22" s="23" t="s">
        <v>20</v>
      </c>
      <c r="K22" s="23" t="s">
        <v>18</v>
      </c>
      <c r="L22" s="23" t="s">
        <v>20</v>
      </c>
      <c r="M22" s="7"/>
    </row>
    <row r="23" spans="1:13" x14ac:dyDescent="0.3">
      <c r="A23" s="46" t="s">
        <v>19</v>
      </c>
      <c r="B23" s="47"/>
      <c r="C23" s="2"/>
      <c r="D23" s="24" t="e">
        <f>+C23/C26</f>
        <v>#DIV/0!</v>
      </c>
      <c r="E23" s="2"/>
      <c r="F23" s="24" t="e">
        <f>+E23/E26</f>
        <v>#DIV/0!</v>
      </c>
      <c r="G23" s="2"/>
      <c r="H23" s="24" t="e">
        <f>+G23/G26</f>
        <v>#DIV/0!</v>
      </c>
      <c r="I23" s="2"/>
      <c r="J23" s="24" t="e">
        <f>+I23/I26</f>
        <v>#DIV/0!</v>
      </c>
      <c r="K23" s="2">
        <f>+C23+E23+G23+I23</f>
        <v>0</v>
      </c>
      <c r="L23" s="24" t="e">
        <f>+K23/K26</f>
        <v>#DIV/0!</v>
      </c>
      <c r="M23" s="18"/>
    </row>
    <row r="24" spans="1:13" x14ac:dyDescent="0.3">
      <c r="A24" s="48" t="s">
        <v>16</v>
      </c>
      <c r="B24" s="49"/>
      <c r="C24" s="2"/>
      <c r="D24" s="24" t="e">
        <f>+C24/C26</f>
        <v>#DIV/0!</v>
      </c>
      <c r="E24" s="2"/>
      <c r="F24" s="24" t="e">
        <f>+E24/E26</f>
        <v>#DIV/0!</v>
      </c>
      <c r="G24" s="2"/>
      <c r="H24" s="24" t="e">
        <f>+G24/G26</f>
        <v>#DIV/0!</v>
      </c>
      <c r="I24" s="2"/>
      <c r="J24" s="24" t="e">
        <f>+I24/I26</f>
        <v>#DIV/0!</v>
      </c>
      <c r="K24" s="2">
        <f t="shared" ref="K24:K25" si="4">+C24+E24+G24+I24</f>
        <v>0</v>
      </c>
      <c r="L24" s="24" t="e">
        <f>+K24/K26</f>
        <v>#DIV/0!</v>
      </c>
      <c r="M24" s="7"/>
    </row>
    <row r="25" spans="1:13" ht="14.4" customHeight="1" x14ac:dyDescent="0.3">
      <c r="A25" s="41" t="s">
        <v>21</v>
      </c>
      <c r="B25" s="41"/>
      <c r="C25" s="2"/>
      <c r="D25" s="24" t="e">
        <f>+C25/C26</f>
        <v>#DIV/0!</v>
      </c>
      <c r="E25" s="2"/>
      <c r="F25" s="24" t="e">
        <f>+E25/E26</f>
        <v>#DIV/0!</v>
      </c>
      <c r="G25" s="2"/>
      <c r="H25" s="24" t="e">
        <f>+G25/G26</f>
        <v>#DIV/0!</v>
      </c>
      <c r="I25" s="2"/>
      <c r="J25" s="24" t="e">
        <f>+I25/I26</f>
        <v>#DIV/0!</v>
      </c>
      <c r="K25" s="2">
        <f t="shared" si="4"/>
        <v>0</v>
      </c>
      <c r="L25" s="24" t="e">
        <f>+K25/K26</f>
        <v>#DIV/0!</v>
      </c>
      <c r="M25" s="7"/>
    </row>
    <row r="26" spans="1:13" x14ac:dyDescent="0.3">
      <c r="A26" s="42" t="s">
        <v>3</v>
      </c>
      <c r="B26" s="43"/>
      <c r="C26" s="25">
        <f t="shared" ref="C26:L26" si="5">SUM(C23:C25)</f>
        <v>0</v>
      </c>
      <c r="D26" s="26" t="e">
        <f t="shared" si="5"/>
        <v>#DIV/0!</v>
      </c>
      <c r="E26" s="25">
        <f t="shared" si="5"/>
        <v>0</v>
      </c>
      <c r="F26" s="26" t="e">
        <f t="shared" si="5"/>
        <v>#DIV/0!</v>
      </c>
      <c r="G26" s="25">
        <f t="shared" si="5"/>
        <v>0</v>
      </c>
      <c r="H26" s="26" t="e">
        <f t="shared" si="5"/>
        <v>#DIV/0!</v>
      </c>
      <c r="I26" s="25"/>
      <c r="J26" s="26" t="e">
        <f t="shared" si="5"/>
        <v>#DIV/0!</v>
      </c>
      <c r="K26" s="25">
        <f t="shared" si="5"/>
        <v>0</v>
      </c>
      <c r="L26" s="26" t="e">
        <f t="shared" si="5"/>
        <v>#DIV/0!</v>
      </c>
      <c r="M26" s="7"/>
    </row>
    <row r="27" spans="1:13" x14ac:dyDescent="0.3">
      <c r="A27" s="14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7"/>
    </row>
    <row r="28" spans="1:13" x14ac:dyDescent="0.3">
      <c r="A28" s="7"/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7"/>
    </row>
    <row r="29" spans="1:13" ht="18" x14ac:dyDescent="0.35">
      <c r="A29" s="44" t="s">
        <v>23</v>
      </c>
      <c r="B29" s="45"/>
      <c r="C29" s="40" t="s">
        <v>0</v>
      </c>
      <c r="D29" s="40"/>
      <c r="E29" s="40" t="s">
        <v>1</v>
      </c>
      <c r="F29" s="40"/>
      <c r="G29" s="40" t="s">
        <v>2</v>
      </c>
      <c r="H29" s="40"/>
      <c r="I29" s="40" t="s">
        <v>4</v>
      </c>
      <c r="J29" s="40"/>
      <c r="K29" s="40" t="s">
        <v>3</v>
      </c>
      <c r="L29" s="40"/>
      <c r="M29" s="7"/>
    </row>
    <row r="30" spans="1:13" x14ac:dyDescent="0.3">
      <c r="A30" s="19" t="s">
        <v>17</v>
      </c>
      <c r="B30" s="17"/>
      <c r="C30" s="34">
        <f>+C13</f>
        <v>101085000</v>
      </c>
      <c r="D30" s="38"/>
      <c r="E30" s="34">
        <f>+D13</f>
        <v>101085000</v>
      </c>
      <c r="F30" s="38"/>
      <c r="G30" s="34">
        <f>+E13</f>
        <v>102085000</v>
      </c>
      <c r="H30" s="38"/>
      <c r="I30" s="34">
        <f>+F13</f>
        <v>0</v>
      </c>
      <c r="J30" s="38"/>
      <c r="K30" s="34">
        <f>+G13</f>
        <v>304255000</v>
      </c>
      <c r="L30" s="38"/>
      <c r="M30" s="18"/>
    </row>
    <row r="31" spans="1:13" x14ac:dyDescent="0.3">
      <c r="A31" s="20" t="s">
        <v>22</v>
      </c>
      <c r="B31" s="17"/>
      <c r="C31" s="36">
        <f>+C26</f>
        <v>0</v>
      </c>
      <c r="D31" s="36"/>
      <c r="E31" s="37">
        <f>+E26</f>
        <v>0</v>
      </c>
      <c r="F31" s="38"/>
      <c r="G31" s="34">
        <f>+G26</f>
        <v>0</v>
      </c>
      <c r="H31" s="38"/>
      <c r="I31" s="34">
        <f>+I26</f>
        <v>0</v>
      </c>
      <c r="J31" s="38"/>
      <c r="K31" s="34">
        <f>+K26</f>
        <v>0</v>
      </c>
      <c r="L31" s="38"/>
      <c r="M31" s="18"/>
    </row>
    <row r="32" spans="1:13" x14ac:dyDescent="0.3">
      <c r="A32" s="39" t="s">
        <v>24</v>
      </c>
      <c r="B32" s="35"/>
      <c r="C32" s="34">
        <f>+C30-C31</f>
        <v>101085000</v>
      </c>
      <c r="D32" s="35"/>
      <c r="E32" s="34">
        <f>+E30-E31</f>
        <v>101085000</v>
      </c>
      <c r="F32" s="35"/>
      <c r="G32" s="34">
        <f>+G30-G31</f>
        <v>102085000</v>
      </c>
      <c r="H32" s="35"/>
      <c r="I32" s="34">
        <f>+I30-I31</f>
        <v>0</v>
      </c>
      <c r="J32" s="35"/>
      <c r="K32" s="34">
        <f>+K30-K31</f>
        <v>304255000</v>
      </c>
      <c r="L32" s="35"/>
      <c r="M32" s="18"/>
    </row>
    <row r="33" spans="1:13" x14ac:dyDescent="0.3">
      <c r="A33" s="14"/>
      <c r="B33" s="14"/>
      <c r="C33" s="14"/>
      <c r="D33" s="14"/>
      <c r="E33" s="14"/>
      <c r="F33" s="14"/>
      <c r="G33" s="14"/>
      <c r="H33" s="27"/>
      <c r="I33" s="27"/>
      <c r="J33" s="27"/>
      <c r="K33" s="27"/>
      <c r="L33" s="27"/>
      <c r="M33" s="7"/>
    </row>
    <row r="34" spans="1:13" x14ac:dyDescent="0.3">
      <c r="A34" s="9"/>
      <c r="B34" s="9"/>
      <c r="C34" s="9"/>
      <c r="D34" s="9"/>
      <c r="E34" s="9"/>
      <c r="F34" s="9"/>
      <c r="G34" s="9"/>
      <c r="H34" s="10"/>
      <c r="I34" s="10"/>
      <c r="J34" s="10"/>
      <c r="K34" s="10"/>
      <c r="L34" s="10"/>
      <c r="M34" s="7"/>
    </row>
    <row r="35" spans="1:13" ht="14.4" customHeight="1" x14ac:dyDescent="0.3">
      <c r="A35" s="9"/>
      <c r="B35" s="9"/>
      <c r="C35" s="9"/>
      <c r="D35" s="9"/>
      <c r="E35" s="9"/>
      <c r="F35" s="9"/>
      <c r="G35" s="9"/>
      <c r="H35" s="10"/>
      <c r="I35" s="10"/>
      <c r="J35" s="10"/>
      <c r="K35" s="10"/>
      <c r="L35" s="10"/>
      <c r="M35" s="7"/>
    </row>
    <row r="36" spans="1:13" x14ac:dyDescent="0.3">
      <c r="A36" s="9"/>
      <c r="B36" s="9"/>
      <c r="C36" s="9"/>
      <c r="D36" s="9"/>
      <c r="E36" s="9"/>
      <c r="F36" s="9"/>
      <c r="G36" s="9"/>
      <c r="H36" s="10"/>
      <c r="I36" s="10"/>
      <c r="J36" s="10"/>
      <c r="K36" s="10"/>
      <c r="L36" s="10"/>
      <c r="M36" s="7"/>
    </row>
    <row r="37" spans="1:13" ht="14.4" customHeight="1" x14ac:dyDescent="0.3">
      <c r="A37" s="9"/>
      <c r="B37" s="9"/>
      <c r="C37" s="9"/>
      <c r="D37" s="9"/>
      <c r="E37" s="9"/>
      <c r="F37" s="9"/>
      <c r="G37" s="9"/>
      <c r="H37" s="10"/>
      <c r="I37" s="10"/>
      <c r="J37" s="10"/>
      <c r="K37" s="10"/>
      <c r="L37" s="10"/>
      <c r="M37" s="7"/>
    </row>
    <row r="38" spans="1:13" x14ac:dyDescent="0.3">
      <c r="A38" s="9"/>
      <c r="B38" s="9"/>
      <c r="C38" s="9"/>
      <c r="D38" s="9"/>
      <c r="E38" s="9"/>
      <c r="F38" s="9"/>
      <c r="G38" s="9"/>
      <c r="H38" s="10"/>
      <c r="I38" s="10"/>
      <c r="J38" s="10"/>
      <c r="K38" s="10"/>
      <c r="L38" s="10"/>
      <c r="M38" s="7"/>
    </row>
    <row r="39" spans="1:13" ht="14.4" customHeight="1" x14ac:dyDescent="0.3">
      <c r="A39" s="9"/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  <c r="M39" s="7"/>
    </row>
    <row r="40" spans="1:13" x14ac:dyDescent="0.3">
      <c r="A40" s="9"/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  <c r="M40" s="7"/>
    </row>
    <row r="41" spans="1:13" x14ac:dyDescent="0.3">
      <c r="A41" s="9"/>
      <c r="B41" s="9"/>
      <c r="C41" s="9"/>
      <c r="D41" s="9"/>
      <c r="E41" s="9"/>
      <c r="F41" s="9"/>
      <c r="G41" s="9"/>
      <c r="H41" s="10"/>
      <c r="I41" s="10"/>
      <c r="J41" s="10"/>
      <c r="K41" s="10"/>
      <c r="L41" s="10"/>
      <c r="M41" s="7"/>
    </row>
    <row r="42" spans="1:13" x14ac:dyDescent="0.3">
      <c r="A42" s="9"/>
      <c r="B42" s="9"/>
      <c r="C42" s="9"/>
      <c r="D42" s="9"/>
      <c r="E42" s="9"/>
      <c r="F42" s="9"/>
      <c r="G42" s="9"/>
      <c r="H42" s="10"/>
      <c r="I42" s="10"/>
      <c r="J42" s="10"/>
      <c r="K42" s="10"/>
      <c r="L42" s="10"/>
      <c r="M42" s="7"/>
    </row>
    <row r="43" spans="1:13" x14ac:dyDescent="0.3">
      <c r="A43" s="9"/>
      <c r="B43" s="9"/>
      <c r="C43" s="9"/>
      <c r="D43" s="9"/>
      <c r="E43" s="9"/>
      <c r="F43" s="9"/>
      <c r="G43" s="9"/>
      <c r="H43" s="10"/>
      <c r="I43" s="10"/>
      <c r="J43" s="10"/>
      <c r="K43" s="10"/>
      <c r="L43" s="10"/>
      <c r="M43" s="7"/>
    </row>
    <row r="44" spans="1:13" x14ac:dyDescent="0.3">
      <c r="A44" s="9"/>
      <c r="B44" s="9"/>
      <c r="C44" s="9"/>
      <c r="D44" s="9"/>
      <c r="E44" s="9"/>
      <c r="F44" s="9"/>
      <c r="G44" s="9"/>
      <c r="H44" s="10"/>
      <c r="I44" s="10"/>
      <c r="J44" s="10"/>
      <c r="K44" s="10"/>
      <c r="L44" s="10"/>
      <c r="M44" s="7"/>
    </row>
    <row r="45" spans="1:13" x14ac:dyDescent="0.3">
      <c r="A45" s="9"/>
      <c r="B45" s="9"/>
      <c r="C45" s="9"/>
      <c r="D45" s="9"/>
      <c r="E45" s="9"/>
      <c r="F45" s="9"/>
      <c r="G45" s="9"/>
      <c r="H45" s="10"/>
      <c r="I45" s="10"/>
      <c r="J45" s="10"/>
      <c r="K45" s="10"/>
      <c r="L45" s="10"/>
      <c r="M45" s="7"/>
    </row>
    <row r="46" spans="1:13" x14ac:dyDescent="0.3">
      <c r="A46" s="9"/>
      <c r="B46" s="9"/>
      <c r="C46" s="9"/>
      <c r="D46" s="9"/>
      <c r="E46" s="9"/>
      <c r="F46" s="9"/>
      <c r="G46" s="9"/>
      <c r="H46" s="10"/>
      <c r="I46" s="10"/>
      <c r="J46" s="10"/>
      <c r="K46" s="10"/>
      <c r="L46" s="10"/>
      <c r="M46" s="7"/>
    </row>
    <row r="47" spans="1:13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"/>
    </row>
    <row r="48" spans="1:13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"/>
    </row>
    <row r="49" spans="1:13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"/>
    </row>
    <row r="50" spans="1:13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"/>
    </row>
    <row r="51" spans="1:13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"/>
    </row>
    <row r="52" spans="1:1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"/>
    </row>
    <row r="53" spans="1:13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"/>
    </row>
    <row r="54" spans="1:13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"/>
    </row>
    <row r="55" spans="1:13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"/>
    </row>
    <row r="56" spans="1:13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"/>
    </row>
    <row r="57" spans="1:13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"/>
    </row>
    <row r="58" spans="1:13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"/>
    </row>
    <row r="59" spans="1:13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"/>
    </row>
    <row r="60" spans="1:13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"/>
    </row>
    <row r="61" spans="1:13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"/>
    </row>
    <row r="62" spans="1:13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"/>
    </row>
    <row r="63" spans="1:1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"/>
    </row>
    <row r="64" spans="1:13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"/>
    </row>
    <row r="65" spans="1:13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"/>
    </row>
  </sheetData>
  <mergeCells count="42">
    <mergeCell ref="A11:B11"/>
    <mergeCell ref="A4:G4"/>
    <mergeCell ref="A7:B7"/>
    <mergeCell ref="A8:B8"/>
    <mergeCell ref="A9:B9"/>
    <mergeCell ref="A10:B10"/>
    <mergeCell ref="A24:B24"/>
    <mergeCell ref="A12:B12"/>
    <mergeCell ref="A13:B13"/>
    <mergeCell ref="A14:B14"/>
    <mergeCell ref="A16:B16"/>
    <mergeCell ref="A17:B17"/>
    <mergeCell ref="E21:F21"/>
    <mergeCell ref="G21:H21"/>
    <mergeCell ref="I21:J21"/>
    <mergeCell ref="K21:L21"/>
    <mergeCell ref="A23:B23"/>
    <mergeCell ref="C21:D21"/>
    <mergeCell ref="A25:B25"/>
    <mergeCell ref="A26:B26"/>
    <mergeCell ref="A29:B29"/>
    <mergeCell ref="C29:D29"/>
    <mergeCell ref="E29:F29"/>
    <mergeCell ref="I29:J29"/>
    <mergeCell ref="K29:L29"/>
    <mergeCell ref="C30:D30"/>
    <mergeCell ref="E30:F30"/>
    <mergeCell ref="G30:H30"/>
    <mergeCell ref="I30:J30"/>
    <mergeCell ref="K30:L30"/>
    <mergeCell ref="G29:H29"/>
    <mergeCell ref="A32:B32"/>
    <mergeCell ref="C32:D32"/>
    <mergeCell ref="E32:F32"/>
    <mergeCell ref="G32:H32"/>
    <mergeCell ref="I32:J32"/>
    <mergeCell ref="K32:L32"/>
    <mergeCell ref="C31:D31"/>
    <mergeCell ref="E31:F31"/>
    <mergeCell ref="G31:H31"/>
    <mergeCell ref="I31:J31"/>
    <mergeCell ref="K31:L31"/>
  </mergeCells>
  <pageMargins left="0.7" right="0.7" top="0.75" bottom="0.75" header="0.3" footer="0.3"/>
  <pageSetup scale="66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WhiteSpace="0" zoomScale="80" zoomScaleNormal="80" workbookViewId="0">
      <selection activeCell="A9" sqref="A9:B9"/>
    </sheetView>
  </sheetViews>
  <sheetFormatPr defaultRowHeight="14.4" x14ac:dyDescent="0.3"/>
  <cols>
    <col min="1" max="1" width="29.6640625" customWidth="1"/>
    <col min="2" max="2" width="14.33203125" customWidth="1"/>
    <col min="3" max="6" width="14.109375" customWidth="1"/>
    <col min="7" max="7" width="14.5546875" customWidth="1"/>
    <col min="8" max="8" width="14.109375" customWidth="1"/>
    <col min="9" max="10" width="14.109375" hidden="1" customWidth="1"/>
    <col min="11" max="13" width="14.109375" customWidth="1"/>
  </cols>
  <sheetData>
    <row r="1" spans="1:13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">
      <c r="A2" s="3"/>
      <c r="B2" s="3"/>
      <c r="C2" s="3"/>
      <c r="D2" s="3"/>
      <c r="E2" s="3"/>
      <c r="F2" s="3"/>
      <c r="G2" s="5"/>
      <c r="H2" s="9"/>
      <c r="I2" s="9"/>
      <c r="J2" s="9"/>
      <c r="K2" s="9"/>
      <c r="L2" s="9"/>
      <c r="M2" s="9"/>
    </row>
    <row r="3" spans="1:13" x14ac:dyDescent="0.3">
      <c r="A3" s="4"/>
      <c r="B3" s="4"/>
      <c r="C3" s="4"/>
      <c r="D3" s="4"/>
      <c r="E3" s="4"/>
      <c r="F3" s="4"/>
      <c r="G3" s="6"/>
      <c r="H3" s="9"/>
      <c r="I3" s="9"/>
      <c r="J3" s="9"/>
      <c r="K3" s="9"/>
      <c r="L3" s="9"/>
      <c r="M3" s="9"/>
    </row>
    <row r="4" spans="1:13" x14ac:dyDescent="0.3">
      <c r="A4" s="54" t="s">
        <v>29</v>
      </c>
      <c r="B4" s="54"/>
      <c r="C4" s="54"/>
      <c r="D4" s="54"/>
      <c r="E4" s="54"/>
      <c r="F4" s="54"/>
      <c r="G4" s="54"/>
      <c r="H4" s="8"/>
      <c r="I4" s="8"/>
      <c r="J4" s="8"/>
      <c r="K4" s="8"/>
      <c r="L4" s="8"/>
      <c r="M4" s="8"/>
    </row>
    <row r="5" spans="1:13" ht="15" x14ac:dyDescent="0.25">
      <c r="A5" s="12" t="s">
        <v>6</v>
      </c>
      <c r="B5" s="11">
        <v>100000000</v>
      </c>
      <c r="C5" s="13" t="s">
        <v>0</v>
      </c>
      <c r="D5" s="13" t="s">
        <v>1</v>
      </c>
      <c r="E5" s="13" t="s">
        <v>2</v>
      </c>
      <c r="F5" s="30" t="s">
        <v>4</v>
      </c>
      <c r="G5" s="13" t="s">
        <v>3</v>
      </c>
      <c r="H5" s="8"/>
      <c r="I5" s="8"/>
      <c r="J5" s="8"/>
      <c r="K5" s="8"/>
      <c r="L5" s="8"/>
      <c r="M5" s="8"/>
    </row>
    <row r="6" spans="1:13" ht="15" x14ac:dyDescent="0.25">
      <c r="A6" s="15" t="s">
        <v>8</v>
      </c>
      <c r="B6" s="16">
        <v>1</v>
      </c>
      <c r="C6" s="2">
        <f>+$B$5*$B$6</f>
        <v>100000000</v>
      </c>
      <c r="D6" s="2">
        <f t="shared" ref="D6:E6" si="0">+$B$5*$B$6</f>
        <v>100000000</v>
      </c>
      <c r="E6" s="2">
        <f t="shared" si="0"/>
        <v>100000000</v>
      </c>
      <c r="F6" s="31"/>
      <c r="G6" s="2">
        <f>SUM(C6:F6)</f>
        <v>300000000</v>
      </c>
      <c r="H6" s="8"/>
      <c r="I6" s="8"/>
      <c r="J6" s="8"/>
      <c r="K6" s="8"/>
      <c r="L6" s="8"/>
      <c r="M6" s="8"/>
    </row>
    <row r="7" spans="1:13" ht="15" x14ac:dyDescent="0.25">
      <c r="A7" s="50" t="s">
        <v>7</v>
      </c>
      <c r="B7" s="51"/>
      <c r="C7" s="1"/>
      <c r="D7" s="1"/>
      <c r="E7" s="1"/>
      <c r="F7" s="32"/>
      <c r="G7" s="2">
        <f t="shared" ref="G7:G17" si="1">SUM(C7:F7)</f>
        <v>0</v>
      </c>
      <c r="H7" s="8"/>
      <c r="I7" s="8"/>
      <c r="J7" s="8"/>
      <c r="K7" s="8"/>
      <c r="L7" s="8"/>
      <c r="M7" s="8"/>
    </row>
    <row r="8" spans="1:13" ht="15" x14ac:dyDescent="0.25">
      <c r="A8" s="50" t="s">
        <v>5</v>
      </c>
      <c r="B8" s="51"/>
      <c r="C8" s="1">
        <f>+C6*(1-0.97)</f>
        <v>3000000.0000000028</v>
      </c>
      <c r="D8" s="1">
        <f>+D6*(1-0.97)</f>
        <v>3000000.0000000028</v>
      </c>
      <c r="E8" s="1">
        <f>+E6*(1-0.97)</f>
        <v>3000000.0000000028</v>
      </c>
      <c r="F8" s="32"/>
      <c r="G8" s="2">
        <f t="shared" si="1"/>
        <v>9000000.0000000075</v>
      </c>
      <c r="H8" s="8"/>
      <c r="I8" s="8"/>
      <c r="J8" s="8"/>
      <c r="K8" s="8"/>
      <c r="L8" s="8"/>
      <c r="M8" s="8"/>
    </row>
    <row r="9" spans="1:13" ht="15" x14ac:dyDescent="0.25">
      <c r="A9" s="50" t="s">
        <v>12</v>
      </c>
      <c r="B9" s="51"/>
      <c r="C9" s="1">
        <v>650000</v>
      </c>
      <c r="D9" s="1">
        <v>650000</v>
      </c>
      <c r="E9" s="1">
        <v>650000</v>
      </c>
      <c r="F9" s="32"/>
      <c r="G9" s="2">
        <f t="shared" si="1"/>
        <v>1950000</v>
      </c>
      <c r="H9" s="8"/>
      <c r="I9" s="8"/>
      <c r="J9" s="8"/>
      <c r="K9" s="8"/>
      <c r="L9" s="8"/>
      <c r="M9" s="8"/>
    </row>
    <row r="10" spans="1:13" ht="15" x14ac:dyDescent="0.25">
      <c r="A10" s="50" t="s">
        <v>11</v>
      </c>
      <c r="B10" s="51"/>
      <c r="C10" s="1"/>
      <c r="D10" s="1"/>
      <c r="E10" s="1"/>
      <c r="F10" s="32"/>
      <c r="G10" s="2">
        <f t="shared" si="1"/>
        <v>0</v>
      </c>
      <c r="H10" s="8"/>
      <c r="I10" s="8"/>
      <c r="J10" s="8"/>
      <c r="K10" s="8"/>
      <c r="L10" s="8"/>
      <c r="M10" s="8"/>
    </row>
    <row r="11" spans="1:13" ht="15" x14ac:dyDescent="0.25">
      <c r="A11" s="50" t="s">
        <v>14</v>
      </c>
      <c r="B11" s="51"/>
      <c r="C11" s="1"/>
      <c r="D11" s="1"/>
      <c r="E11" s="1">
        <v>1000000</v>
      </c>
      <c r="F11" s="32"/>
      <c r="G11" s="2">
        <f t="shared" si="1"/>
        <v>1000000</v>
      </c>
      <c r="H11" s="8"/>
      <c r="I11" s="8"/>
      <c r="J11" s="8"/>
      <c r="K11" s="8"/>
      <c r="L11" s="8"/>
      <c r="M11" s="8"/>
    </row>
    <row r="12" spans="1:13" ht="15" x14ac:dyDescent="0.25">
      <c r="A12" s="50" t="s">
        <v>30</v>
      </c>
      <c r="B12" s="51"/>
      <c r="C12" s="1">
        <f>SUM(C7:C11)</f>
        <v>3650000.0000000028</v>
      </c>
      <c r="D12" s="1">
        <f>SUM(D7:D11)</f>
        <v>3650000.0000000028</v>
      </c>
      <c r="E12" s="1">
        <f>SUM(E7:E11)</f>
        <v>4650000.0000000028</v>
      </c>
      <c r="F12" s="32"/>
      <c r="G12" s="2">
        <f t="shared" si="1"/>
        <v>11950000.000000007</v>
      </c>
      <c r="H12" s="8"/>
      <c r="I12" s="8"/>
      <c r="J12" s="8"/>
      <c r="K12" s="8"/>
      <c r="L12" s="8"/>
      <c r="M12" s="8"/>
    </row>
    <row r="13" spans="1:13" ht="15" x14ac:dyDescent="0.25">
      <c r="A13" s="48" t="s">
        <v>13</v>
      </c>
      <c r="B13" s="49"/>
      <c r="C13" s="22">
        <f>+C6-C12</f>
        <v>96350000</v>
      </c>
      <c r="D13" s="22">
        <f>+D6-D12</f>
        <v>96350000</v>
      </c>
      <c r="E13" s="22">
        <f>+E6-E12</f>
        <v>95350000</v>
      </c>
      <c r="F13" s="33">
        <f>+F6-F12</f>
        <v>0</v>
      </c>
      <c r="G13" s="21">
        <f t="shared" si="1"/>
        <v>288050000</v>
      </c>
      <c r="H13" s="8"/>
      <c r="I13" s="8"/>
      <c r="J13" s="8"/>
      <c r="K13" s="8"/>
      <c r="L13" s="8"/>
      <c r="M13" s="8"/>
    </row>
    <row r="14" spans="1:13" ht="15" x14ac:dyDescent="0.25">
      <c r="A14" s="39" t="s">
        <v>26</v>
      </c>
      <c r="B14" s="35"/>
      <c r="C14" s="1">
        <f>+C12+C13</f>
        <v>100000000</v>
      </c>
      <c r="D14" s="1">
        <f t="shared" ref="D14:E14" si="2">+D12+D13</f>
        <v>100000000</v>
      </c>
      <c r="E14" s="1">
        <f t="shared" si="2"/>
        <v>100000000</v>
      </c>
      <c r="F14" s="32"/>
      <c r="G14" s="2">
        <f t="shared" si="1"/>
        <v>300000000</v>
      </c>
      <c r="H14" s="8"/>
      <c r="I14" s="8"/>
      <c r="J14" s="8"/>
      <c r="K14" s="8"/>
      <c r="L14" s="8"/>
      <c r="M14" s="8"/>
    </row>
    <row r="15" spans="1:13" ht="15" x14ac:dyDescent="0.25">
      <c r="A15" s="15" t="s">
        <v>9</v>
      </c>
      <c r="B15" s="16">
        <v>0</v>
      </c>
      <c r="C15" s="1">
        <f>+$B$5*$B$15</f>
        <v>0</v>
      </c>
      <c r="D15" s="1">
        <f>+$B$5*$B$15</f>
        <v>0</v>
      </c>
      <c r="E15" s="1">
        <f>+$B$5*$B$15</f>
        <v>0</v>
      </c>
      <c r="F15" s="32"/>
      <c r="G15" s="2">
        <f t="shared" si="1"/>
        <v>0</v>
      </c>
      <c r="H15" s="8"/>
      <c r="I15" s="8"/>
      <c r="J15" s="8"/>
      <c r="K15" s="8"/>
      <c r="L15" s="8"/>
      <c r="M15" s="8"/>
    </row>
    <row r="16" spans="1:13" ht="15" x14ac:dyDescent="0.25">
      <c r="A16" s="39" t="s">
        <v>27</v>
      </c>
      <c r="B16" s="35"/>
      <c r="C16" s="1">
        <f>+C14+C15</f>
        <v>100000000</v>
      </c>
      <c r="D16" s="1">
        <f t="shared" ref="D16:E16" si="3">+D14+D15</f>
        <v>100000000</v>
      </c>
      <c r="E16" s="1">
        <f t="shared" si="3"/>
        <v>100000000</v>
      </c>
      <c r="F16" s="32"/>
      <c r="G16" s="2">
        <f t="shared" si="1"/>
        <v>300000000</v>
      </c>
      <c r="H16" s="8"/>
      <c r="I16" s="8"/>
      <c r="J16" s="8"/>
      <c r="K16" s="8"/>
      <c r="L16" s="8"/>
      <c r="M16" s="8"/>
    </row>
    <row r="17" spans="1:13" ht="15" x14ac:dyDescent="0.25">
      <c r="A17" s="52" t="s">
        <v>15</v>
      </c>
      <c r="B17" s="53"/>
      <c r="C17" s="1"/>
      <c r="D17" s="1"/>
      <c r="E17" s="1"/>
      <c r="F17" s="32"/>
      <c r="G17" s="2">
        <f t="shared" si="1"/>
        <v>0</v>
      </c>
      <c r="H17" s="8"/>
      <c r="I17" s="8"/>
      <c r="J17" s="8"/>
      <c r="K17" s="8"/>
      <c r="L17" s="8"/>
      <c r="M17" s="8"/>
    </row>
    <row r="18" spans="1:13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3">
      <c r="A21" s="7"/>
      <c r="B21" s="7"/>
      <c r="C21" s="40" t="s">
        <v>0</v>
      </c>
      <c r="D21" s="40"/>
      <c r="E21" s="40" t="s">
        <v>1</v>
      </c>
      <c r="F21" s="40"/>
      <c r="G21" s="40" t="s">
        <v>2</v>
      </c>
      <c r="H21" s="40"/>
      <c r="I21" s="40" t="s">
        <v>4</v>
      </c>
      <c r="J21" s="40"/>
      <c r="K21" s="40" t="s">
        <v>3</v>
      </c>
      <c r="L21" s="40"/>
      <c r="M21" s="7"/>
    </row>
    <row r="22" spans="1:13" x14ac:dyDescent="0.3">
      <c r="A22" s="7"/>
      <c r="B22" s="7"/>
      <c r="C22" s="23" t="s">
        <v>18</v>
      </c>
      <c r="D22" s="23" t="s">
        <v>20</v>
      </c>
      <c r="E22" s="23" t="s">
        <v>18</v>
      </c>
      <c r="F22" s="23" t="s">
        <v>20</v>
      </c>
      <c r="G22" s="23" t="s">
        <v>18</v>
      </c>
      <c r="H22" s="23" t="s">
        <v>20</v>
      </c>
      <c r="I22" s="23" t="s">
        <v>18</v>
      </c>
      <c r="J22" s="23" t="s">
        <v>20</v>
      </c>
      <c r="K22" s="23" t="s">
        <v>18</v>
      </c>
      <c r="L22" s="23" t="s">
        <v>20</v>
      </c>
      <c r="M22" s="7"/>
    </row>
    <row r="23" spans="1:13" x14ac:dyDescent="0.3">
      <c r="A23" s="46" t="s">
        <v>19</v>
      </c>
      <c r="B23" s="47"/>
      <c r="C23" s="2"/>
      <c r="D23" s="24" t="e">
        <f>+C23/C26</f>
        <v>#DIV/0!</v>
      </c>
      <c r="E23" s="2"/>
      <c r="F23" s="24" t="e">
        <f>+E23/E26</f>
        <v>#DIV/0!</v>
      </c>
      <c r="G23" s="2"/>
      <c r="H23" s="24" t="e">
        <f>+G23/G26</f>
        <v>#DIV/0!</v>
      </c>
      <c r="I23" s="2"/>
      <c r="J23" s="24" t="e">
        <f>+I23/I26</f>
        <v>#DIV/0!</v>
      </c>
      <c r="K23" s="2">
        <f>+C23+E23+G23+I23</f>
        <v>0</v>
      </c>
      <c r="L23" s="24" t="e">
        <f>+K23/K26</f>
        <v>#DIV/0!</v>
      </c>
      <c r="M23" s="18"/>
    </row>
    <row r="24" spans="1:13" x14ac:dyDescent="0.3">
      <c r="A24" s="48" t="s">
        <v>16</v>
      </c>
      <c r="B24" s="49"/>
      <c r="C24" s="2"/>
      <c r="D24" s="24" t="e">
        <f>+C24/C26</f>
        <v>#DIV/0!</v>
      </c>
      <c r="E24" s="2"/>
      <c r="F24" s="24" t="e">
        <f>+E24/E26</f>
        <v>#DIV/0!</v>
      </c>
      <c r="G24" s="2"/>
      <c r="H24" s="24" t="e">
        <f>+G24/G26</f>
        <v>#DIV/0!</v>
      </c>
      <c r="I24" s="2"/>
      <c r="J24" s="24" t="e">
        <f>+I24/I26</f>
        <v>#DIV/0!</v>
      </c>
      <c r="K24" s="2">
        <f t="shared" ref="K24:K25" si="4">+C24+E24+G24+I24</f>
        <v>0</v>
      </c>
      <c r="L24" s="24" t="e">
        <f>+K24/K26</f>
        <v>#DIV/0!</v>
      </c>
      <c r="M24" s="7"/>
    </row>
    <row r="25" spans="1:13" ht="14.4" customHeight="1" x14ac:dyDescent="0.3">
      <c r="A25" s="41" t="s">
        <v>21</v>
      </c>
      <c r="B25" s="41"/>
      <c r="C25" s="2"/>
      <c r="D25" s="24" t="e">
        <f>+C25/C26</f>
        <v>#DIV/0!</v>
      </c>
      <c r="E25" s="2"/>
      <c r="F25" s="24" t="e">
        <f>+E25/E26</f>
        <v>#DIV/0!</v>
      </c>
      <c r="G25" s="2"/>
      <c r="H25" s="24" t="e">
        <f>+G25/G26</f>
        <v>#DIV/0!</v>
      </c>
      <c r="I25" s="2"/>
      <c r="J25" s="24" t="e">
        <f>+I25/I26</f>
        <v>#DIV/0!</v>
      </c>
      <c r="K25" s="2">
        <f t="shared" si="4"/>
        <v>0</v>
      </c>
      <c r="L25" s="24" t="e">
        <f>+K25/K26</f>
        <v>#DIV/0!</v>
      </c>
      <c r="M25" s="7"/>
    </row>
    <row r="26" spans="1:13" x14ac:dyDescent="0.3">
      <c r="A26" s="42" t="s">
        <v>3</v>
      </c>
      <c r="B26" s="43"/>
      <c r="C26" s="25">
        <f t="shared" ref="C26:L26" si="5">SUM(C23:C25)</f>
        <v>0</v>
      </c>
      <c r="D26" s="26" t="e">
        <f t="shared" si="5"/>
        <v>#DIV/0!</v>
      </c>
      <c r="E26" s="25">
        <f t="shared" si="5"/>
        <v>0</v>
      </c>
      <c r="F26" s="26" t="e">
        <f t="shared" si="5"/>
        <v>#DIV/0!</v>
      </c>
      <c r="G26" s="25">
        <f t="shared" si="5"/>
        <v>0</v>
      </c>
      <c r="H26" s="26" t="e">
        <f t="shared" si="5"/>
        <v>#DIV/0!</v>
      </c>
      <c r="I26" s="25"/>
      <c r="J26" s="26" t="e">
        <f t="shared" si="5"/>
        <v>#DIV/0!</v>
      </c>
      <c r="K26" s="25">
        <f t="shared" si="5"/>
        <v>0</v>
      </c>
      <c r="L26" s="26" t="e">
        <f t="shared" si="5"/>
        <v>#DIV/0!</v>
      </c>
      <c r="M26" s="7"/>
    </row>
    <row r="27" spans="1:13" x14ac:dyDescent="0.3">
      <c r="A27" s="14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7"/>
    </row>
    <row r="28" spans="1:13" x14ac:dyDescent="0.3">
      <c r="A28" s="7"/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7"/>
    </row>
    <row r="29" spans="1:13" ht="18" x14ac:dyDescent="0.35">
      <c r="A29" s="44" t="s">
        <v>23</v>
      </c>
      <c r="B29" s="45"/>
      <c r="C29" s="40" t="s">
        <v>0</v>
      </c>
      <c r="D29" s="40"/>
      <c r="E29" s="40" t="s">
        <v>1</v>
      </c>
      <c r="F29" s="40"/>
      <c r="G29" s="40" t="s">
        <v>2</v>
      </c>
      <c r="H29" s="40"/>
      <c r="I29" s="40" t="s">
        <v>4</v>
      </c>
      <c r="J29" s="40"/>
      <c r="K29" s="40" t="s">
        <v>3</v>
      </c>
      <c r="L29" s="40"/>
      <c r="M29" s="7"/>
    </row>
    <row r="30" spans="1:13" x14ac:dyDescent="0.3">
      <c r="A30" s="19" t="s">
        <v>17</v>
      </c>
      <c r="B30" s="17"/>
      <c r="C30" s="34">
        <f>+C13</f>
        <v>96350000</v>
      </c>
      <c r="D30" s="38"/>
      <c r="E30" s="34">
        <f>+D13</f>
        <v>96350000</v>
      </c>
      <c r="F30" s="38"/>
      <c r="G30" s="34">
        <f>+E13</f>
        <v>95350000</v>
      </c>
      <c r="H30" s="38"/>
      <c r="I30" s="34">
        <f>+F13</f>
        <v>0</v>
      </c>
      <c r="J30" s="38"/>
      <c r="K30" s="34">
        <f>+G13</f>
        <v>288050000</v>
      </c>
      <c r="L30" s="38"/>
      <c r="M30" s="18"/>
    </row>
    <row r="31" spans="1:13" x14ac:dyDescent="0.3">
      <c r="A31" s="20" t="s">
        <v>22</v>
      </c>
      <c r="B31" s="17"/>
      <c r="C31" s="36">
        <f>+C26</f>
        <v>0</v>
      </c>
      <c r="D31" s="36"/>
      <c r="E31" s="37">
        <f>+E26</f>
        <v>0</v>
      </c>
      <c r="F31" s="38"/>
      <c r="G31" s="34">
        <f>+G26</f>
        <v>0</v>
      </c>
      <c r="H31" s="38"/>
      <c r="I31" s="34">
        <f>+I26</f>
        <v>0</v>
      </c>
      <c r="J31" s="38"/>
      <c r="K31" s="34">
        <f>+K26</f>
        <v>0</v>
      </c>
      <c r="L31" s="38"/>
      <c r="M31" s="18"/>
    </row>
    <row r="32" spans="1:13" x14ac:dyDescent="0.3">
      <c r="A32" s="39" t="s">
        <v>24</v>
      </c>
      <c r="B32" s="35"/>
      <c r="C32" s="34">
        <f>+C30-C31</f>
        <v>96350000</v>
      </c>
      <c r="D32" s="35"/>
      <c r="E32" s="34">
        <f>+E30-E31</f>
        <v>96350000</v>
      </c>
      <c r="F32" s="35"/>
      <c r="G32" s="34">
        <f>+G30-G31</f>
        <v>95350000</v>
      </c>
      <c r="H32" s="35"/>
      <c r="I32" s="34">
        <f>+I30-I31</f>
        <v>0</v>
      </c>
      <c r="J32" s="35"/>
      <c r="K32" s="34">
        <f>+K30-K31</f>
        <v>288050000</v>
      </c>
      <c r="L32" s="35"/>
      <c r="M32" s="18"/>
    </row>
    <row r="33" spans="1:13" x14ac:dyDescent="0.3">
      <c r="A33" s="14"/>
      <c r="B33" s="14"/>
      <c r="C33" s="14"/>
      <c r="D33" s="14"/>
      <c r="E33" s="14"/>
      <c r="F33" s="14"/>
      <c r="G33" s="14"/>
      <c r="H33" s="27"/>
      <c r="I33" s="27"/>
      <c r="J33" s="27"/>
      <c r="K33" s="27"/>
      <c r="L33" s="27"/>
      <c r="M33" s="7"/>
    </row>
    <row r="34" spans="1:13" x14ac:dyDescent="0.3">
      <c r="A34" s="9"/>
      <c r="B34" s="9"/>
      <c r="C34" s="9"/>
      <c r="D34" s="9"/>
      <c r="E34" s="9"/>
      <c r="F34" s="9"/>
      <c r="G34" s="9"/>
      <c r="H34" s="10"/>
      <c r="I34" s="10"/>
      <c r="J34" s="10"/>
      <c r="K34" s="10"/>
      <c r="L34" s="10"/>
      <c r="M34" s="7"/>
    </row>
    <row r="35" spans="1:13" ht="14.4" customHeight="1" x14ac:dyDescent="0.3">
      <c r="A35" s="9"/>
      <c r="B35" s="9"/>
      <c r="C35" s="9"/>
      <c r="D35" s="9"/>
      <c r="E35" s="9"/>
      <c r="F35" s="9"/>
      <c r="G35" s="9"/>
      <c r="H35" s="10"/>
      <c r="I35" s="10"/>
      <c r="J35" s="10"/>
      <c r="K35" s="10"/>
      <c r="L35" s="10"/>
      <c r="M35" s="7"/>
    </row>
    <row r="36" spans="1:13" x14ac:dyDescent="0.3">
      <c r="A36" s="9"/>
      <c r="B36" s="9"/>
      <c r="C36" s="9"/>
      <c r="D36" s="9"/>
      <c r="E36" s="9"/>
      <c r="F36" s="9"/>
      <c r="G36" s="9"/>
      <c r="H36" s="10"/>
      <c r="I36" s="10"/>
      <c r="J36" s="10"/>
      <c r="K36" s="10"/>
      <c r="L36" s="10"/>
      <c r="M36" s="7"/>
    </row>
    <row r="37" spans="1:13" ht="14.4" customHeight="1" x14ac:dyDescent="0.3">
      <c r="A37" s="9"/>
      <c r="B37" s="9"/>
      <c r="C37" s="9"/>
      <c r="D37" s="9"/>
      <c r="E37" s="9"/>
      <c r="F37" s="9"/>
      <c r="G37" s="9"/>
      <c r="H37" s="10"/>
      <c r="I37" s="10"/>
      <c r="J37" s="10"/>
      <c r="K37" s="10"/>
      <c r="L37" s="10"/>
      <c r="M37" s="7"/>
    </row>
    <row r="38" spans="1:13" x14ac:dyDescent="0.3">
      <c r="A38" s="9"/>
      <c r="B38" s="9"/>
      <c r="C38" s="9"/>
      <c r="D38" s="9"/>
      <c r="E38" s="9"/>
      <c r="F38" s="9"/>
      <c r="G38" s="9"/>
      <c r="H38" s="10"/>
      <c r="I38" s="10"/>
      <c r="J38" s="10"/>
      <c r="K38" s="10"/>
      <c r="L38" s="10"/>
      <c r="M38" s="7"/>
    </row>
    <row r="39" spans="1:13" ht="14.4" customHeight="1" x14ac:dyDescent="0.3">
      <c r="A39" s="9"/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  <c r="M39" s="7"/>
    </row>
    <row r="40" spans="1:13" x14ac:dyDescent="0.3">
      <c r="A40" s="9"/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  <c r="M40" s="7"/>
    </row>
    <row r="41" spans="1:13" x14ac:dyDescent="0.3">
      <c r="A41" s="9"/>
      <c r="B41" s="9"/>
      <c r="C41" s="9"/>
      <c r="D41" s="9"/>
      <c r="E41" s="9"/>
      <c r="F41" s="9"/>
      <c r="G41" s="9"/>
      <c r="H41" s="10"/>
      <c r="I41" s="10"/>
      <c r="J41" s="10"/>
      <c r="K41" s="10"/>
      <c r="L41" s="10"/>
      <c r="M41" s="7"/>
    </row>
    <row r="42" spans="1:13" x14ac:dyDescent="0.3">
      <c r="A42" s="9"/>
      <c r="B42" s="9"/>
      <c r="C42" s="9"/>
      <c r="D42" s="9"/>
      <c r="E42" s="9"/>
      <c r="F42" s="9"/>
      <c r="G42" s="9"/>
      <c r="H42" s="10"/>
      <c r="I42" s="10"/>
      <c r="J42" s="10"/>
      <c r="K42" s="10"/>
      <c r="L42" s="10"/>
      <c r="M42" s="7"/>
    </row>
    <row r="43" spans="1:13" x14ac:dyDescent="0.3">
      <c r="A43" s="9"/>
      <c r="B43" s="9"/>
      <c r="C43" s="9"/>
      <c r="D43" s="9"/>
      <c r="E43" s="9"/>
      <c r="F43" s="9"/>
      <c r="G43" s="9"/>
      <c r="H43" s="10"/>
      <c r="I43" s="10"/>
      <c r="J43" s="10"/>
      <c r="K43" s="10"/>
      <c r="L43" s="10"/>
      <c r="M43" s="7"/>
    </row>
    <row r="44" spans="1:13" x14ac:dyDescent="0.3">
      <c r="A44" s="9"/>
      <c r="B44" s="9"/>
      <c r="C44" s="9"/>
      <c r="D44" s="9"/>
      <c r="E44" s="9"/>
      <c r="F44" s="9"/>
      <c r="G44" s="9"/>
      <c r="H44" s="10"/>
      <c r="I44" s="10"/>
      <c r="J44" s="10"/>
      <c r="K44" s="10"/>
      <c r="L44" s="10"/>
      <c r="M44" s="7"/>
    </row>
    <row r="45" spans="1:13" x14ac:dyDescent="0.3">
      <c r="A45" s="9"/>
      <c r="B45" s="9"/>
      <c r="C45" s="9"/>
      <c r="D45" s="9"/>
      <c r="E45" s="9"/>
      <c r="F45" s="9"/>
      <c r="G45" s="9"/>
      <c r="H45" s="10"/>
      <c r="I45" s="10"/>
      <c r="J45" s="10"/>
      <c r="K45" s="10"/>
      <c r="L45" s="10"/>
      <c r="M45" s="7"/>
    </row>
    <row r="46" spans="1:13" x14ac:dyDescent="0.3">
      <c r="A46" s="9"/>
      <c r="B46" s="9"/>
      <c r="C46" s="9"/>
      <c r="D46" s="9"/>
      <c r="E46" s="9"/>
      <c r="F46" s="9"/>
      <c r="G46" s="9"/>
      <c r="H46" s="10"/>
      <c r="I46" s="10"/>
      <c r="J46" s="10"/>
      <c r="K46" s="10"/>
      <c r="L46" s="10"/>
      <c r="M46" s="7"/>
    </row>
    <row r="47" spans="1:13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"/>
    </row>
    <row r="48" spans="1:13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"/>
    </row>
    <row r="49" spans="1:13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"/>
    </row>
    <row r="50" spans="1:13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"/>
    </row>
    <row r="51" spans="1:13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"/>
    </row>
    <row r="52" spans="1:1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"/>
    </row>
    <row r="53" spans="1:13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"/>
    </row>
    <row r="54" spans="1:13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"/>
    </row>
    <row r="55" spans="1:13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"/>
    </row>
    <row r="56" spans="1:13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"/>
    </row>
    <row r="57" spans="1:13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"/>
    </row>
    <row r="58" spans="1:13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"/>
    </row>
    <row r="59" spans="1:13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"/>
    </row>
    <row r="60" spans="1:13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"/>
    </row>
    <row r="61" spans="1:13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"/>
    </row>
    <row r="62" spans="1:13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"/>
    </row>
    <row r="63" spans="1:1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"/>
    </row>
    <row r="64" spans="1:13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"/>
    </row>
    <row r="65" spans="1:13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"/>
    </row>
  </sheetData>
  <mergeCells count="42">
    <mergeCell ref="G32:H32"/>
    <mergeCell ref="K29:L29"/>
    <mergeCell ref="G30:H30"/>
    <mergeCell ref="I30:J30"/>
    <mergeCell ref="G31:H31"/>
    <mergeCell ref="I31:J31"/>
    <mergeCell ref="K30:L30"/>
    <mergeCell ref="K31:L31"/>
    <mergeCell ref="I32:J32"/>
    <mergeCell ref="K32:L32"/>
    <mergeCell ref="A25:B25"/>
    <mergeCell ref="C29:D29"/>
    <mergeCell ref="E29:F29"/>
    <mergeCell ref="G29:H29"/>
    <mergeCell ref="I29:J29"/>
    <mergeCell ref="A4:G4"/>
    <mergeCell ref="A11:B11"/>
    <mergeCell ref="A12:B12"/>
    <mergeCell ref="A13:B13"/>
    <mergeCell ref="A17:B17"/>
    <mergeCell ref="A14:B14"/>
    <mergeCell ref="A16:B16"/>
    <mergeCell ref="A7:B7"/>
    <mergeCell ref="A8:B8"/>
    <mergeCell ref="A10:B10"/>
    <mergeCell ref="A9:B9"/>
    <mergeCell ref="K21:L21"/>
    <mergeCell ref="A32:B32"/>
    <mergeCell ref="A24:B24"/>
    <mergeCell ref="C30:D30"/>
    <mergeCell ref="E30:F30"/>
    <mergeCell ref="A23:B23"/>
    <mergeCell ref="C21:D21"/>
    <mergeCell ref="E21:F21"/>
    <mergeCell ref="G21:H21"/>
    <mergeCell ref="I21:J21"/>
    <mergeCell ref="C31:D31"/>
    <mergeCell ref="E31:F31"/>
    <mergeCell ref="C32:D32"/>
    <mergeCell ref="E32:F32"/>
    <mergeCell ref="A26:B26"/>
    <mergeCell ref="A29:B29"/>
  </mergeCells>
  <pageMargins left="0.7" right="0.7" top="0.75" bottom="0.75" header="0.3" footer="0.3"/>
  <pageSetup scale="66" orientation="landscape" r:id="rId1"/>
  <rowBreaks count="1" manualBreakCount="1">
    <brk id="18" max="16383" man="1"/>
  </rowBreaks>
  <ignoredErrors>
    <ignoredError sqref="C15:E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WhiteSpace="0" zoomScale="80" zoomScaleNormal="80" workbookViewId="0">
      <selection activeCell="D18" sqref="D18"/>
    </sheetView>
  </sheetViews>
  <sheetFormatPr defaultRowHeight="14.4" x14ac:dyDescent="0.3"/>
  <cols>
    <col min="1" max="1" width="29.6640625" customWidth="1"/>
    <col min="2" max="2" width="14.33203125" customWidth="1"/>
    <col min="3" max="6" width="14.109375" customWidth="1"/>
    <col min="7" max="7" width="14.5546875" customWidth="1"/>
    <col min="8" max="8" width="14.109375" customWidth="1"/>
    <col min="9" max="10" width="14.109375" hidden="1" customWidth="1"/>
    <col min="11" max="13" width="14.109375" customWidth="1"/>
  </cols>
  <sheetData>
    <row r="1" spans="1:13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3">
      <c r="A2" s="3"/>
      <c r="B2" s="3"/>
      <c r="C2" s="3"/>
      <c r="D2" s="3"/>
      <c r="E2" s="3"/>
      <c r="F2" s="3"/>
      <c r="G2" s="5"/>
      <c r="H2" s="9"/>
      <c r="I2" s="9"/>
      <c r="J2" s="9"/>
      <c r="K2" s="9"/>
      <c r="L2" s="9"/>
      <c r="M2" s="9"/>
    </row>
    <row r="3" spans="1:13" x14ac:dyDescent="0.3">
      <c r="A3" s="4"/>
      <c r="B3" s="4"/>
      <c r="C3" s="4"/>
      <c r="D3" s="4"/>
      <c r="E3" s="4"/>
      <c r="F3" s="4"/>
      <c r="G3" s="6"/>
      <c r="H3" s="9"/>
      <c r="I3" s="9"/>
      <c r="J3" s="9"/>
      <c r="K3" s="9"/>
      <c r="L3" s="9"/>
      <c r="M3" s="9"/>
    </row>
    <row r="4" spans="1:13" x14ac:dyDescent="0.3">
      <c r="A4" s="54" t="s">
        <v>28</v>
      </c>
      <c r="B4" s="54"/>
      <c r="C4" s="54"/>
      <c r="D4" s="54"/>
      <c r="E4" s="54"/>
      <c r="F4" s="54"/>
      <c r="G4" s="54"/>
      <c r="H4" s="8"/>
      <c r="I4" s="8"/>
      <c r="J4" s="8"/>
      <c r="K4" s="8"/>
      <c r="L4" s="8"/>
      <c r="M4" s="8"/>
    </row>
    <row r="5" spans="1:13" ht="15" x14ac:dyDescent="0.25">
      <c r="A5" s="29" t="s">
        <v>6</v>
      </c>
      <c r="B5" s="11">
        <f>SUM('ComEd - EEPS:ComEd - IPA'!B5)</f>
        <v>257000000</v>
      </c>
      <c r="C5" s="28" t="s">
        <v>0</v>
      </c>
      <c r="D5" s="28" t="s">
        <v>1</v>
      </c>
      <c r="E5" s="28" t="s">
        <v>2</v>
      </c>
      <c r="F5" s="30" t="s">
        <v>4</v>
      </c>
      <c r="G5" s="28" t="s">
        <v>3</v>
      </c>
      <c r="H5" s="8"/>
      <c r="I5" s="8"/>
      <c r="J5" s="8"/>
      <c r="K5" s="8"/>
      <c r="L5" s="8"/>
      <c r="M5" s="8"/>
    </row>
    <row r="6" spans="1:13" ht="15" x14ac:dyDescent="0.25">
      <c r="A6" s="15" t="s">
        <v>8</v>
      </c>
      <c r="B6" s="16"/>
      <c r="C6" s="2">
        <f>SUM('ComEd - EEPS:ComEd - IPA'!C6)</f>
        <v>217750000</v>
      </c>
      <c r="D6" s="2">
        <f>SUM('ComEd - EEPS:ComEd - IPA'!D6)</f>
        <v>217750000</v>
      </c>
      <c r="E6" s="2">
        <f>SUM('ComEd - EEPS:ComEd - IPA'!E6)</f>
        <v>217750000</v>
      </c>
      <c r="F6" s="31"/>
      <c r="G6" s="2">
        <f>SUM(C6:F6)</f>
        <v>653250000</v>
      </c>
      <c r="H6" s="8"/>
      <c r="I6" s="8"/>
      <c r="J6" s="8"/>
      <c r="K6" s="8"/>
      <c r="L6" s="8"/>
      <c r="M6" s="8"/>
    </row>
    <row r="7" spans="1:13" ht="15" x14ac:dyDescent="0.25">
      <c r="A7" s="50" t="s">
        <v>7</v>
      </c>
      <c r="B7" s="51"/>
      <c r="C7" s="2">
        <f>SUM('ComEd - EEPS:ComEd - IPA'!C7)</f>
        <v>3532500</v>
      </c>
      <c r="D7" s="2">
        <f>SUM('ComEd - EEPS:ComEd - IPA'!D7)</f>
        <v>3532500</v>
      </c>
      <c r="E7" s="2">
        <f>SUM('ComEd - EEPS:ComEd - IPA'!E7)</f>
        <v>3532500</v>
      </c>
      <c r="F7" s="32"/>
      <c r="G7" s="2">
        <f t="shared" ref="G7:G17" si="0">SUM(C7:F7)</f>
        <v>10597500</v>
      </c>
      <c r="H7" s="8"/>
      <c r="I7" s="8"/>
      <c r="J7" s="8"/>
      <c r="K7" s="8"/>
      <c r="L7" s="8"/>
      <c r="M7" s="8"/>
    </row>
    <row r="8" spans="1:13" ht="15" x14ac:dyDescent="0.25">
      <c r="A8" s="50" t="s">
        <v>5</v>
      </c>
      <c r="B8" s="51"/>
      <c r="C8" s="2">
        <f>SUM('ComEd - EEPS:ComEd - IPA'!C8)</f>
        <v>6532500.0000000056</v>
      </c>
      <c r="D8" s="2">
        <f>SUM('ComEd - EEPS:ComEd - IPA'!D8)</f>
        <v>6532500.0000000056</v>
      </c>
      <c r="E8" s="2">
        <f>SUM('ComEd - EEPS:ComEd - IPA'!E8)</f>
        <v>6532500.0000000056</v>
      </c>
      <c r="F8" s="32"/>
      <c r="G8" s="2">
        <f t="shared" si="0"/>
        <v>19597500.000000015</v>
      </c>
      <c r="H8" s="8"/>
      <c r="I8" s="8"/>
      <c r="J8" s="8"/>
      <c r="K8" s="8"/>
      <c r="L8" s="8"/>
      <c r="M8" s="8"/>
    </row>
    <row r="9" spans="1:13" ht="15" x14ac:dyDescent="0.25">
      <c r="A9" s="50" t="s">
        <v>12</v>
      </c>
      <c r="B9" s="51"/>
      <c r="C9" s="2">
        <f>SUM('ComEd - EEPS:ComEd - IPA'!C9)</f>
        <v>6250000</v>
      </c>
      <c r="D9" s="2">
        <f>SUM('ComEd - EEPS:ComEd - IPA'!D9)</f>
        <v>6250000</v>
      </c>
      <c r="E9" s="2">
        <f>SUM('ComEd - EEPS:ComEd - IPA'!E9)</f>
        <v>6250000</v>
      </c>
      <c r="F9" s="32"/>
      <c r="G9" s="2">
        <f t="shared" si="0"/>
        <v>18750000</v>
      </c>
      <c r="H9" s="8"/>
      <c r="I9" s="8"/>
      <c r="J9" s="8"/>
      <c r="K9" s="8"/>
      <c r="L9" s="8"/>
      <c r="M9" s="8"/>
    </row>
    <row r="10" spans="1:13" ht="15" x14ac:dyDescent="0.25">
      <c r="A10" s="50" t="s">
        <v>11</v>
      </c>
      <c r="B10" s="51"/>
      <c r="C10" s="2">
        <v>1000000</v>
      </c>
      <c r="D10" s="2">
        <v>1000000</v>
      </c>
      <c r="E10" s="2">
        <v>1000000</v>
      </c>
      <c r="F10" s="32"/>
      <c r="G10" s="2">
        <f t="shared" si="0"/>
        <v>3000000</v>
      </c>
      <c r="H10" s="8"/>
      <c r="I10" s="8"/>
      <c r="J10" s="8"/>
      <c r="K10" s="8"/>
      <c r="L10" s="8"/>
      <c r="M10" s="8"/>
    </row>
    <row r="11" spans="1:13" ht="15" x14ac:dyDescent="0.25">
      <c r="A11" s="50" t="s">
        <v>14</v>
      </c>
      <c r="B11" s="51"/>
      <c r="C11" s="2">
        <f>SUM('ComEd - EEPS:ComEd - IPA'!C11)</f>
        <v>1000000</v>
      </c>
      <c r="D11" s="2">
        <f>SUM('ComEd - EEPS:ComEd - IPA'!D11)</f>
        <v>1000000</v>
      </c>
      <c r="E11" s="2">
        <f>SUM('ComEd - EEPS:ComEd - IPA'!E11)</f>
        <v>1000000</v>
      </c>
      <c r="F11" s="32"/>
      <c r="G11" s="2">
        <f t="shared" si="0"/>
        <v>3000000</v>
      </c>
      <c r="H11" s="8"/>
      <c r="I11" s="8"/>
      <c r="J11" s="8"/>
      <c r="K11" s="8"/>
      <c r="L11" s="8"/>
      <c r="M11" s="8"/>
    </row>
    <row r="12" spans="1:13" ht="15" x14ac:dyDescent="0.25">
      <c r="A12" s="50" t="s">
        <v>10</v>
      </c>
      <c r="B12" s="51"/>
      <c r="C12" s="2">
        <f>SUM('ComEd - EEPS:ComEd - IPA'!C12)</f>
        <v>20315000.000000007</v>
      </c>
      <c r="D12" s="2">
        <f>SUM('ComEd - EEPS:ComEd - IPA'!D12)</f>
        <v>20315000.000000007</v>
      </c>
      <c r="E12" s="2">
        <f>SUM('ComEd - EEPS:ComEd - IPA'!E12)</f>
        <v>20315000.000000007</v>
      </c>
      <c r="F12" s="32"/>
      <c r="G12" s="2">
        <f t="shared" si="0"/>
        <v>60945000.000000022</v>
      </c>
      <c r="H12" s="8"/>
      <c r="I12" s="8"/>
      <c r="J12" s="8"/>
      <c r="K12" s="8"/>
      <c r="L12" s="8"/>
      <c r="M12" s="8"/>
    </row>
    <row r="13" spans="1:13" ht="15" x14ac:dyDescent="0.25">
      <c r="A13" s="48" t="s">
        <v>13</v>
      </c>
      <c r="B13" s="49"/>
      <c r="C13" s="22">
        <f>+C6-C12</f>
        <v>197435000</v>
      </c>
      <c r="D13" s="22">
        <f>+D6-D12</f>
        <v>197435000</v>
      </c>
      <c r="E13" s="22">
        <f>+E6-E12</f>
        <v>197435000</v>
      </c>
      <c r="F13" s="33">
        <f>+F6-F12</f>
        <v>0</v>
      </c>
      <c r="G13" s="21">
        <f t="shared" si="0"/>
        <v>592305000</v>
      </c>
      <c r="H13" s="8"/>
      <c r="I13" s="8"/>
      <c r="J13" s="8"/>
      <c r="K13" s="8"/>
      <c r="L13" s="8"/>
      <c r="M13" s="8"/>
    </row>
    <row r="14" spans="1:13" ht="15" x14ac:dyDescent="0.25">
      <c r="A14" s="39" t="s">
        <v>26</v>
      </c>
      <c r="B14" s="35"/>
      <c r="C14" s="1">
        <f>+C12+C13</f>
        <v>217750000</v>
      </c>
      <c r="D14" s="1">
        <f t="shared" ref="D14:E14" si="1">+D12+D13</f>
        <v>217750000</v>
      </c>
      <c r="E14" s="1">
        <f t="shared" si="1"/>
        <v>217750000</v>
      </c>
      <c r="F14" s="32"/>
      <c r="G14" s="2">
        <f t="shared" si="0"/>
        <v>653250000</v>
      </c>
      <c r="H14" s="8"/>
      <c r="I14" s="8"/>
      <c r="J14" s="8"/>
      <c r="K14" s="8"/>
      <c r="L14" s="8"/>
      <c r="M14" s="8"/>
    </row>
    <row r="15" spans="1:13" ht="15" x14ac:dyDescent="0.25">
      <c r="A15" s="15" t="s">
        <v>9</v>
      </c>
      <c r="B15" s="16"/>
      <c r="C15" s="1">
        <f>SUM('ComEd - EEPS:ComEd - IPA'!C15)</f>
        <v>39250000</v>
      </c>
      <c r="D15" s="1">
        <f>SUM('ComEd - EEPS:ComEd - IPA'!D15)</f>
        <v>39250000</v>
      </c>
      <c r="E15" s="1">
        <f>SUM('ComEd - EEPS:ComEd - IPA'!E15)</f>
        <v>39250000</v>
      </c>
      <c r="F15" s="32"/>
      <c r="G15" s="2">
        <f t="shared" si="0"/>
        <v>117750000</v>
      </c>
      <c r="H15" s="8"/>
      <c r="I15" s="8"/>
      <c r="J15" s="8"/>
      <c r="K15" s="8"/>
      <c r="L15" s="8"/>
      <c r="M15" s="8"/>
    </row>
    <row r="16" spans="1:13" ht="15" x14ac:dyDescent="0.25">
      <c r="A16" s="39" t="s">
        <v>27</v>
      </c>
      <c r="B16" s="35"/>
      <c r="C16" s="1">
        <f>+C14+C15</f>
        <v>257000000</v>
      </c>
      <c r="D16" s="1">
        <f t="shared" ref="D16:E16" si="2">+D14+D15</f>
        <v>257000000</v>
      </c>
      <c r="E16" s="1">
        <f t="shared" si="2"/>
        <v>257000000</v>
      </c>
      <c r="F16" s="32"/>
      <c r="G16" s="2">
        <f t="shared" si="0"/>
        <v>771000000</v>
      </c>
      <c r="H16" s="8"/>
      <c r="I16" s="8"/>
      <c r="J16" s="8"/>
      <c r="K16" s="8"/>
      <c r="L16" s="8"/>
      <c r="M16" s="8"/>
    </row>
    <row r="17" spans="1:13" ht="15" x14ac:dyDescent="0.25">
      <c r="A17" s="52" t="s">
        <v>15</v>
      </c>
      <c r="B17" s="53"/>
      <c r="C17" s="1"/>
      <c r="D17" s="1"/>
      <c r="E17" s="1"/>
      <c r="F17" s="32"/>
      <c r="G17" s="2">
        <f t="shared" si="0"/>
        <v>0</v>
      </c>
      <c r="H17" s="8"/>
      <c r="I17" s="8"/>
      <c r="J17" s="8"/>
      <c r="K17" s="8"/>
      <c r="L17" s="8"/>
      <c r="M17" s="8"/>
    </row>
    <row r="18" spans="1:13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3">
      <c r="A21" s="7"/>
      <c r="B21" s="7"/>
      <c r="C21" s="40" t="s">
        <v>0</v>
      </c>
      <c r="D21" s="40"/>
      <c r="E21" s="40" t="s">
        <v>1</v>
      </c>
      <c r="F21" s="40"/>
      <c r="G21" s="40" t="s">
        <v>2</v>
      </c>
      <c r="H21" s="40"/>
      <c r="I21" s="40" t="s">
        <v>4</v>
      </c>
      <c r="J21" s="40"/>
      <c r="K21" s="40" t="s">
        <v>3</v>
      </c>
      <c r="L21" s="40"/>
      <c r="M21" s="7"/>
    </row>
    <row r="22" spans="1:13" x14ac:dyDescent="0.3">
      <c r="A22" s="7"/>
      <c r="B22" s="7"/>
      <c r="C22" s="23" t="s">
        <v>18</v>
      </c>
      <c r="D22" s="23" t="s">
        <v>20</v>
      </c>
      <c r="E22" s="23" t="s">
        <v>18</v>
      </c>
      <c r="F22" s="23" t="s">
        <v>20</v>
      </c>
      <c r="G22" s="23" t="s">
        <v>18</v>
      </c>
      <c r="H22" s="23" t="s">
        <v>20</v>
      </c>
      <c r="I22" s="23" t="s">
        <v>18</v>
      </c>
      <c r="J22" s="23" t="s">
        <v>20</v>
      </c>
      <c r="K22" s="23" t="s">
        <v>18</v>
      </c>
      <c r="L22" s="23" t="s">
        <v>20</v>
      </c>
      <c r="M22" s="7"/>
    </row>
    <row r="23" spans="1:13" x14ac:dyDescent="0.3">
      <c r="A23" s="46" t="s">
        <v>19</v>
      </c>
      <c r="B23" s="47"/>
      <c r="C23" s="2"/>
      <c r="D23" s="24" t="e">
        <f>+C23/C26</f>
        <v>#DIV/0!</v>
      </c>
      <c r="E23" s="2"/>
      <c r="F23" s="24" t="e">
        <f>+E23/E26</f>
        <v>#DIV/0!</v>
      </c>
      <c r="G23" s="2"/>
      <c r="H23" s="24" t="e">
        <f>+G23/G26</f>
        <v>#DIV/0!</v>
      </c>
      <c r="I23" s="2"/>
      <c r="J23" s="24" t="e">
        <f>+I23/I26</f>
        <v>#DIV/0!</v>
      </c>
      <c r="K23" s="2">
        <f>+C23+E23+G23+I23</f>
        <v>0</v>
      </c>
      <c r="L23" s="24" t="e">
        <f>+K23/K26</f>
        <v>#DIV/0!</v>
      </c>
      <c r="M23" s="18"/>
    </row>
    <row r="24" spans="1:13" x14ac:dyDescent="0.3">
      <c r="A24" s="48" t="s">
        <v>16</v>
      </c>
      <c r="B24" s="49"/>
      <c r="C24" s="2"/>
      <c r="D24" s="24" t="e">
        <f>+C24/C26</f>
        <v>#DIV/0!</v>
      </c>
      <c r="E24" s="2"/>
      <c r="F24" s="24" t="e">
        <f>+E24/E26</f>
        <v>#DIV/0!</v>
      </c>
      <c r="G24" s="2"/>
      <c r="H24" s="24" t="e">
        <f>+G24/G26</f>
        <v>#DIV/0!</v>
      </c>
      <c r="I24" s="2"/>
      <c r="J24" s="24" t="e">
        <f>+I24/I26</f>
        <v>#DIV/0!</v>
      </c>
      <c r="K24" s="2">
        <f t="shared" ref="K24:K25" si="3">+C24+E24+G24+I24</f>
        <v>0</v>
      </c>
      <c r="L24" s="24" t="e">
        <f>+K24/K26</f>
        <v>#DIV/0!</v>
      </c>
      <c r="M24" s="7"/>
    </row>
    <row r="25" spans="1:13" ht="14.4" customHeight="1" x14ac:dyDescent="0.3">
      <c r="A25" s="41" t="s">
        <v>21</v>
      </c>
      <c r="B25" s="41"/>
      <c r="C25" s="2"/>
      <c r="D25" s="24" t="e">
        <f>+C25/C26</f>
        <v>#DIV/0!</v>
      </c>
      <c r="E25" s="2"/>
      <c r="F25" s="24" t="e">
        <f>+E25/E26</f>
        <v>#DIV/0!</v>
      </c>
      <c r="G25" s="2"/>
      <c r="H25" s="24" t="e">
        <f>+G25/G26</f>
        <v>#DIV/0!</v>
      </c>
      <c r="I25" s="2"/>
      <c r="J25" s="24" t="e">
        <f>+I25/I26</f>
        <v>#DIV/0!</v>
      </c>
      <c r="K25" s="2">
        <f t="shared" si="3"/>
        <v>0</v>
      </c>
      <c r="L25" s="24" t="e">
        <f>+K25/K26</f>
        <v>#DIV/0!</v>
      </c>
      <c r="M25" s="7"/>
    </row>
    <row r="26" spans="1:13" x14ac:dyDescent="0.3">
      <c r="A26" s="42" t="s">
        <v>3</v>
      </c>
      <c r="B26" s="43"/>
      <c r="C26" s="25">
        <f t="shared" ref="C26:L26" si="4">SUM(C23:C25)</f>
        <v>0</v>
      </c>
      <c r="D26" s="26" t="e">
        <f t="shared" si="4"/>
        <v>#DIV/0!</v>
      </c>
      <c r="E26" s="25">
        <f t="shared" si="4"/>
        <v>0</v>
      </c>
      <c r="F26" s="26" t="e">
        <f t="shared" si="4"/>
        <v>#DIV/0!</v>
      </c>
      <c r="G26" s="25">
        <f t="shared" si="4"/>
        <v>0</v>
      </c>
      <c r="H26" s="26" t="e">
        <f t="shared" si="4"/>
        <v>#DIV/0!</v>
      </c>
      <c r="I26" s="25"/>
      <c r="J26" s="26" t="e">
        <f t="shared" si="4"/>
        <v>#DIV/0!</v>
      </c>
      <c r="K26" s="25">
        <f t="shared" si="4"/>
        <v>0</v>
      </c>
      <c r="L26" s="26" t="e">
        <f t="shared" si="4"/>
        <v>#DIV/0!</v>
      </c>
      <c r="M26" s="7"/>
    </row>
    <row r="27" spans="1:13" x14ac:dyDescent="0.3">
      <c r="A27" s="14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7"/>
    </row>
    <row r="28" spans="1:13" x14ac:dyDescent="0.3">
      <c r="A28" s="7"/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7"/>
    </row>
    <row r="29" spans="1:13" ht="18" x14ac:dyDescent="0.35">
      <c r="A29" s="44" t="s">
        <v>23</v>
      </c>
      <c r="B29" s="45"/>
      <c r="C29" s="40" t="s">
        <v>0</v>
      </c>
      <c r="D29" s="40"/>
      <c r="E29" s="40" t="s">
        <v>1</v>
      </c>
      <c r="F29" s="40"/>
      <c r="G29" s="40" t="s">
        <v>2</v>
      </c>
      <c r="H29" s="40"/>
      <c r="I29" s="40" t="s">
        <v>4</v>
      </c>
      <c r="J29" s="40"/>
      <c r="K29" s="40" t="s">
        <v>3</v>
      </c>
      <c r="L29" s="40"/>
      <c r="M29" s="7"/>
    </row>
    <row r="30" spans="1:13" x14ac:dyDescent="0.3">
      <c r="A30" s="19" t="s">
        <v>17</v>
      </c>
      <c r="B30" s="17"/>
      <c r="C30" s="34">
        <f>+C13</f>
        <v>197435000</v>
      </c>
      <c r="D30" s="38"/>
      <c r="E30" s="34">
        <f>+D13</f>
        <v>197435000</v>
      </c>
      <c r="F30" s="38"/>
      <c r="G30" s="34">
        <f>+E13</f>
        <v>197435000</v>
      </c>
      <c r="H30" s="38"/>
      <c r="I30" s="34">
        <f>+F13</f>
        <v>0</v>
      </c>
      <c r="J30" s="38"/>
      <c r="K30" s="34">
        <f>+G13</f>
        <v>592305000</v>
      </c>
      <c r="L30" s="38"/>
      <c r="M30" s="18"/>
    </row>
    <row r="31" spans="1:13" x14ac:dyDescent="0.3">
      <c r="A31" s="20" t="s">
        <v>22</v>
      </c>
      <c r="B31" s="17"/>
      <c r="C31" s="36">
        <f>+C26</f>
        <v>0</v>
      </c>
      <c r="D31" s="36"/>
      <c r="E31" s="37">
        <f>+E26</f>
        <v>0</v>
      </c>
      <c r="F31" s="38"/>
      <c r="G31" s="34">
        <f>+G26</f>
        <v>0</v>
      </c>
      <c r="H31" s="38"/>
      <c r="I31" s="34">
        <f>+I26</f>
        <v>0</v>
      </c>
      <c r="J31" s="38"/>
      <c r="K31" s="34">
        <f>+K26</f>
        <v>0</v>
      </c>
      <c r="L31" s="38"/>
      <c r="M31" s="18"/>
    </row>
    <row r="32" spans="1:13" x14ac:dyDescent="0.3">
      <c r="A32" s="39" t="s">
        <v>24</v>
      </c>
      <c r="B32" s="35"/>
      <c r="C32" s="34">
        <f>+C30-C31</f>
        <v>197435000</v>
      </c>
      <c r="D32" s="35"/>
      <c r="E32" s="34">
        <f>+E30-E31</f>
        <v>197435000</v>
      </c>
      <c r="F32" s="35"/>
      <c r="G32" s="34">
        <f>+G30-G31</f>
        <v>197435000</v>
      </c>
      <c r="H32" s="35"/>
      <c r="I32" s="34">
        <f>+I30-I31</f>
        <v>0</v>
      </c>
      <c r="J32" s="35"/>
      <c r="K32" s="34">
        <f>+K30-K31</f>
        <v>592305000</v>
      </c>
      <c r="L32" s="35"/>
      <c r="M32" s="18"/>
    </row>
    <row r="33" spans="1:13" x14ac:dyDescent="0.3">
      <c r="A33" s="14"/>
      <c r="B33" s="14"/>
      <c r="C33" s="14"/>
      <c r="D33" s="14"/>
      <c r="E33" s="14"/>
      <c r="F33" s="14"/>
      <c r="G33" s="14"/>
      <c r="H33" s="27"/>
      <c r="I33" s="27"/>
      <c r="J33" s="27"/>
      <c r="K33" s="27"/>
      <c r="L33" s="27"/>
      <c r="M33" s="7"/>
    </row>
    <row r="34" spans="1:13" x14ac:dyDescent="0.3">
      <c r="A34" s="9"/>
      <c r="B34" s="9"/>
      <c r="C34" s="9"/>
      <c r="D34" s="9"/>
      <c r="E34" s="9"/>
      <c r="F34" s="9"/>
      <c r="G34" s="9"/>
      <c r="H34" s="10"/>
      <c r="I34" s="10"/>
      <c r="J34" s="10"/>
      <c r="K34" s="10"/>
      <c r="L34" s="10"/>
      <c r="M34" s="7"/>
    </row>
    <row r="35" spans="1:13" ht="14.4" customHeight="1" x14ac:dyDescent="0.3">
      <c r="A35" s="9"/>
      <c r="B35" s="9"/>
      <c r="C35" s="9"/>
      <c r="D35" s="9"/>
      <c r="E35" s="9"/>
      <c r="F35" s="9"/>
      <c r="G35" s="9"/>
      <c r="H35" s="10"/>
      <c r="I35" s="10"/>
      <c r="J35" s="10"/>
      <c r="K35" s="10"/>
      <c r="L35" s="10"/>
      <c r="M35" s="7"/>
    </row>
    <row r="36" spans="1:13" x14ac:dyDescent="0.3">
      <c r="A36" s="9"/>
      <c r="B36" s="9"/>
      <c r="C36" s="9"/>
      <c r="D36" s="9"/>
      <c r="E36" s="9"/>
      <c r="F36" s="9"/>
      <c r="G36" s="9"/>
      <c r="H36" s="10"/>
      <c r="I36" s="10"/>
      <c r="J36" s="10"/>
      <c r="K36" s="10"/>
      <c r="L36" s="10"/>
      <c r="M36" s="7"/>
    </row>
    <row r="37" spans="1:13" ht="14.4" customHeight="1" x14ac:dyDescent="0.3">
      <c r="A37" s="9"/>
      <c r="B37" s="9"/>
      <c r="C37" s="9"/>
      <c r="D37" s="9"/>
      <c r="E37" s="9"/>
      <c r="F37" s="9"/>
      <c r="G37" s="9"/>
      <c r="H37" s="10"/>
      <c r="I37" s="10"/>
      <c r="J37" s="10"/>
      <c r="K37" s="10"/>
      <c r="L37" s="10"/>
      <c r="M37" s="7"/>
    </row>
    <row r="38" spans="1:13" x14ac:dyDescent="0.3">
      <c r="A38" s="9"/>
      <c r="B38" s="9"/>
      <c r="C38" s="9"/>
      <c r="D38" s="9"/>
      <c r="E38" s="9"/>
      <c r="F38" s="9"/>
      <c r="G38" s="9"/>
      <c r="H38" s="10"/>
      <c r="I38" s="10"/>
      <c r="J38" s="10"/>
      <c r="K38" s="10"/>
      <c r="L38" s="10"/>
      <c r="M38" s="7"/>
    </row>
    <row r="39" spans="1:13" ht="14.4" customHeight="1" x14ac:dyDescent="0.3">
      <c r="A39" s="9"/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  <c r="M39" s="7"/>
    </row>
    <row r="40" spans="1:13" x14ac:dyDescent="0.3">
      <c r="A40" s="9"/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  <c r="M40" s="7"/>
    </row>
    <row r="41" spans="1:13" x14ac:dyDescent="0.3">
      <c r="A41" s="9"/>
      <c r="B41" s="9"/>
      <c r="C41" s="9"/>
      <c r="D41" s="9"/>
      <c r="E41" s="9"/>
      <c r="F41" s="9"/>
      <c r="G41" s="9"/>
      <c r="H41" s="10"/>
      <c r="I41" s="10"/>
      <c r="J41" s="10"/>
      <c r="K41" s="10"/>
      <c r="L41" s="10"/>
      <c r="M41" s="7"/>
    </row>
    <row r="42" spans="1:13" x14ac:dyDescent="0.3">
      <c r="A42" s="9"/>
      <c r="B42" s="9"/>
      <c r="C42" s="9"/>
      <c r="D42" s="9"/>
      <c r="E42" s="9"/>
      <c r="F42" s="9"/>
      <c r="G42" s="9"/>
      <c r="H42" s="10"/>
      <c r="I42" s="10"/>
      <c r="J42" s="10"/>
      <c r="K42" s="10"/>
      <c r="L42" s="10"/>
      <c r="M42" s="7"/>
    </row>
    <row r="43" spans="1:13" x14ac:dyDescent="0.3">
      <c r="A43" s="9"/>
      <c r="B43" s="9"/>
      <c r="C43" s="9"/>
      <c r="D43" s="9"/>
      <c r="E43" s="9"/>
      <c r="F43" s="9"/>
      <c r="G43" s="9"/>
      <c r="H43" s="10"/>
      <c r="I43" s="10"/>
      <c r="J43" s="10"/>
      <c r="K43" s="10"/>
      <c r="L43" s="10"/>
      <c r="M43" s="7"/>
    </row>
    <row r="44" spans="1:13" x14ac:dyDescent="0.3">
      <c r="A44" s="9"/>
      <c r="B44" s="9"/>
      <c r="C44" s="9"/>
      <c r="D44" s="9"/>
      <c r="E44" s="9"/>
      <c r="F44" s="9"/>
      <c r="G44" s="9"/>
      <c r="H44" s="10"/>
      <c r="I44" s="10"/>
      <c r="J44" s="10"/>
      <c r="K44" s="10"/>
      <c r="L44" s="10"/>
      <c r="M44" s="7"/>
    </row>
    <row r="45" spans="1:13" x14ac:dyDescent="0.3">
      <c r="A45" s="9"/>
      <c r="B45" s="9"/>
      <c r="C45" s="9"/>
      <c r="D45" s="9"/>
      <c r="E45" s="9"/>
      <c r="F45" s="9"/>
      <c r="G45" s="9"/>
      <c r="H45" s="10"/>
      <c r="I45" s="10"/>
      <c r="J45" s="10"/>
      <c r="K45" s="10"/>
      <c r="L45" s="10"/>
      <c r="M45" s="7"/>
    </row>
    <row r="46" spans="1:13" x14ac:dyDescent="0.3">
      <c r="A46" s="9"/>
      <c r="B46" s="9"/>
      <c r="C46" s="9"/>
      <c r="D46" s="9"/>
      <c r="E46" s="9"/>
      <c r="F46" s="9"/>
      <c r="G46" s="9"/>
      <c r="H46" s="10"/>
      <c r="I46" s="10"/>
      <c r="J46" s="10"/>
      <c r="K46" s="10"/>
      <c r="L46" s="10"/>
      <c r="M46" s="7"/>
    </row>
    <row r="47" spans="1:13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7"/>
    </row>
    <row r="48" spans="1:13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7"/>
    </row>
    <row r="49" spans="1:13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7"/>
    </row>
    <row r="50" spans="1:13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"/>
    </row>
    <row r="51" spans="1:13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"/>
    </row>
    <row r="52" spans="1:1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"/>
    </row>
    <row r="53" spans="1:13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"/>
    </row>
    <row r="54" spans="1:13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"/>
    </row>
    <row r="55" spans="1:13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"/>
    </row>
    <row r="56" spans="1:13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"/>
    </row>
    <row r="57" spans="1:13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"/>
    </row>
    <row r="58" spans="1:13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"/>
    </row>
    <row r="59" spans="1:13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"/>
    </row>
    <row r="60" spans="1:13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"/>
    </row>
    <row r="61" spans="1:13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"/>
    </row>
    <row r="62" spans="1:13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"/>
    </row>
    <row r="63" spans="1:1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"/>
    </row>
    <row r="64" spans="1:13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"/>
    </row>
    <row r="65" spans="1:13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"/>
    </row>
  </sheetData>
  <mergeCells count="42">
    <mergeCell ref="A11:B11"/>
    <mergeCell ref="A4:G4"/>
    <mergeCell ref="A7:B7"/>
    <mergeCell ref="A8:B8"/>
    <mergeCell ref="A9:B9"/>
    <mergeCell ref="A10:B10"/>
    <mergeCell ref="A24:B24"/>
    <mergeCell ref="A12:B12"/>
    <mergeCell ref="A13:B13"/>
    <mergeCell ref="A14:B14"/>
    <mergeCell ref="A16:B16"/>
    <mergeCell ref="A17:B17"/>
    <mergeCell ref="E21:F21"/>
    <mergeCell ref="G21:H21"/>
    <mergeCell ref="I21:J21"/>
    <mergeCell ref="K21:L21"/>
    <mergeCell ref="A23:B23"/>
    <mergeCell ref="C21:D21"/>
    <mergeCell ref="A25:B25"/>
    <mergeCell ref="A26:B26"/>
    <mergeCell ref="A29:B29"/>
    <mergeCell ref="C29:D29"/>
    <mergeCell ref="E29:F29"/>
    <mergeCell ref="I29:J29"/>
    <mergeCell ref="K29:L29"/>
    <mergeCell ref="C30:D30"/>
    <mergeCell ref="E30:F30"/>
    <mergeCell ref="G30:H30"/>
    <mergeCell ref="I30:J30"/>
    <mergeCell ref="K30:L30"/>
    <mergeCell ref="G29:H29"/>
    <mergeCell ref="A32:B32"/>
    <mergeCell ref="C32:D32"/>
    <mergeCell ref="E32:F32"/>
    <mergeCell ref="G32:H32"/>
    <mergeCell ref="I32:J32"/>
    <mergeCell ref="K32:L32"/>
    <mergeCell ref="C31:D31"/>
    <mergeCell ref="E31:F31"/>
    <mergeCell ref="G31:H31"/>
    <mergeCell ref="I31:J31"/>
    <mergeCell ref="K31:L31"/>
  </mergeCells>
  <pageMargins left="0.7" right="0.7" top="0.75" bottom="0.75" header="0.3" footer="0.3"/>
  <pageSetup scale="66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ComEd - EEPS</vt:lpstr>
      <vt:lpstr>ComEd - IPA</vt:lpstr>
      <vt:lpstr>ComEd - Combined</vt:lpstr>
      <vt:lpstr>'ComEd - Combined'!Print_Area</vt:lpstr>
      <vt:lpstr>'ComEd - EEPS'!Print_Area</vt:lpstr>
      <vt:lpstr>'ComEd - IPA'!Print_Area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2016-01-21T13:51:07Z</cp:lastPrinted>
  <dcterms:created xsi:type="dcterms:W3CDTF">2015-10-08T20:51:30Z</dcterms:created>
  <dcterms:modified xsi:type="dcterms:W3CDTF">2016-01-22T15:52:30Z</dcterms:modified>
</cp:coreProperties>
</file>