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2992" windowHeight="10032"/>
  </bookViews>
  <sheets>
    <sheet name="Summary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Summary!$H$69:$AE$130</definedName>
    <definedName name="Bulb_Hours_CU">'[1]Com Typical Properties'!$B$74</definedName>
    <definedName name="Bulb_Hours_G">'[1]Com Typical Properties'!$B$75</definedName>
    <definedName name="Bulb_Hours_HM">'[1]Com Typical Properties'!$B$76</definedName>
    <definedName name="Bulb_Hours_K12">'[1]Com Typical Properties'!$B$77</definedName>
    <definedName name="Bulb_Hours_M">'[1]Com Typical Properties'!$B$78</definedName>
    <definedName name="Bulb_Hours_Misc">'[1]Com Typical Properties'!$B$79</definedName>
    <definedName name="Bulb_Hours_Off">'[1]Com Typical Properties'!$B$80</definedName>
    <definedName name="Bulb_Hours_R">'[1]Com Typical Properties'!$B$81</definedName>
    <definedName name="Bulb_Hours_RS">'[1]Com Typical Properties'!$B$82</definedName>
    <definedName name="Bulb_Hours_W">'[1]Com Typical Properties'!$B$83</definedName>
    <definedName name="CF_CU">'[1]Com Typical Properties'!$B$104</definedName>
    <definedName name="CF_G">'[1]Com Typical Properties'!$B$105</definedName>
    <definedName name="CF_HM">'[1]Com Typical Properties'!$B$106</definedName>
    <definedName name="CF_K12">'[1]Com Typical Properties'!$B$107</definedName>
    <definedName name="CF_M">'[1]Com Typical Properties'!$B$108</definedName>
    <definedName name="CF_Misc">'[1]Com Typical Properties'!$B$109</definedName>
    <definedName name="CF_Off">'[1]Com Typical Properties'!$B$110</definedName>
    <definedName name="CF_R">'[1]Com Typical Properties'!$B$111</definedName>
    <definedName name="CF_RS">'[1]Com Typical Properties'!$B$112</definedName>
    <definedName name="CF_W">'[1]Com Typical Properties'!$B$113</definedName>
    <definedName name="Elec_LS">[2]Sheet1!$D$2:$D$11</definedName>
    <definedName name="Gas_LS">[2]Sheet1!$F$2:$F$10</definedName>
    <definedName name="Hours_CU">'[1]Com Typical Properties'!$B$64</definedName>
    <definedName name="Hours_G">'[1]Com Typical Properties'!$B$65</definedName>
    <definedName name="Hours_HM">'[1]Com Typical Properties'!$B$66</definedName>
    <definedName name="Hours_K12">'[1]Com Typical Properties'!$B$67</definedName>
    <definedName name="Hours_M">'[1]Com Typical Properties'!$B$68</definedName>
    <definedName name="Hours_Misc">'[1]Com Typical Properties'!$B$69</definedName>
    <definedName name="Hours_Off">'[1]Com Typical Properties'!$B$70</definedName>
    <definedName name="Hours_R">'[1]Com Typical Properties'!$B$71</definedName>
    <definedName name="Hours_RS">'[1]Com Typical Properties'!$B$72</definedName>
    <definedName name="Hours_W">'[1]Com Typical Properties'!$B$73</definedName>
    <definedName name="IFkWhRH_CU">'[1]Com Typical Properties'!$B$124</definedName>
    <definedName name="IFkWhRH_G">'[1]Com Typical Properties'!$B$125</definedName>
    <definedName name="IFkWhRH_HM">'[1]Com Typical Properties'!$B$126</definedName>
    <definedName name="IFkWhRH_K12">'[1]Com Typical Properties'!$B$127</definedName>
    <definedName name="IFkWhRH_M">'[1]Com Typical Properties'!$B$128</definedName>
    <definedName name="IFkWhRH_Misc">'[1]Com Typical Properties'!$B$129</definedName>
    <definedName name="IFkWhRH_Off">'[1]Com Typical Properties'!$B$130</definedName>
    <definedName name="IFkWhRH_R">'[1]Com Typical Properties'!$B$131</definedName>
    <definedName name="IFkWhRH_RS">'[1]Com Typical Properties'!$B$132</definedName>
    <definedName name="IFkWhRH_W">'[1]Com Typical Properties'!$B$133</definedName>
    <definedName name="IFTherms_CU">'[1]Com Typical Properties'!$B$114</definedName>
    <definedName name="IFTherms_G">'[1]Com Typical Properties'!$B$115</definedName>
    <definedName name="IFTherms_HM">'[1]Com Typical Properties'!$B$116</definedName>
    <definedName name="IFTherms_K12">'[1]Com Typical Properties'!$B$117</definedName>
    <definedName name="IFTherms_M">'[1]Com Typical Properties'!$B$118</definedName>
    <definedName name="IFTherms_Misc">'[1]Com Typical Properties'!$B$119</definedName>
    <definedName name="IFTherms_Off">'[1]Com Typical Properties'!$B$120</definedName>
    <definedName name="IFTherms_R">'[1]Com Typical Properties'!$B$121</definedName>
    <definedName name="IFTherms_RS">'[1]Com Typical Properties'!$B$122</definedName>
    <definedName name="IFTherms_W">'[1]Com Typical Properties'!$B$123</definedName>
    <definedName name="_xlnm.Print_Area" localSheetId="0">Summary!$H$67:$AE$130</definedName>
    <definedName name="program_type">#REF!</definedName>
    <definedName name="Programs_Balanced">#REF!</definedName>
    <definedName name="Programs_Unbalanced">Summary!$H$67:$AE$130</definedName>
    <definedName name="Rate_Class">'[3]IL-Data Validation Lists'!$M$4:$M$7</definedName>
    <definedName name="Summary_Balanced">#REF!</definedName>
    <definedName name="Summary_Unbalanced">Summary!$A$2:$F$66</definedName>
    <definedName name="WHFd_CU">'[1]Com Typical Properties'!$B$94</definedName>
    <definedName name="WHFd_G">'[1]Com Typical Properties'!$B$95</definedName>
    <definedName name="WHFd_HM">'[1]Com Typical Properties'!$B$96</definedName>
    <definedName name="WHFd_K12">'[1]Com Typical Properties'!$B$97</definedName>
    <definedName name="WHFd_M">'[1]Com Typical Properties'!$B$98</definedName>
    <definedName name="WHFd_Misc">'[1]Com Typical Properties'!$B$99</definedName>
    <definedName name="WHFd_Off">'[1]Com Typical Properties'!$B$100</definedName>
    <definedName name="WHFd_R">'[1]Com Typical Properties'!$B$101</definedName>
    <definedName name="WHFd_RS">'[1]Com Typical Properties'!$B$102</definedName>
    <definedName name="WHFd_W">'[1]Com Typical Properties'!$B$103</definedName>
    <definedName name="WHFe_CU">'[1]Com Typical Properties'!$B$84</definedName>
    <definedName name="WHFe_G">'[1]Com Typical Properties'!$B$85</definedName>
    <definedName name="WHFe_HM">'[1]Com Typical Properties'!$B$86</definedName>
    <definedName name="WHFe_K12">'[1]Com Typical Properties'!$B$87</definedName>
    <definedName name="WHFe_M">'[1]Com Typical Properties'!$B$88</definedName>
    <definedName name="WHFe_Misc">'[1]Com Typical Properties'!$B$89</definedName>
    <definedName name="WHFe_Off">'[1]Com Typical Properties'!$B$90</definedName>
    <definedName name="WHFe_R">'[1]Com Typical Properties'!$B$91</definedName>
    <definedName name="WHFe_RS">'[1]Com Typical Properties'!$B$92</definedName>
    <definedName name="WHFe_W">'[1]Com Typical Properties'!$B$93</definedName>
    <definedName name="Z_F1AEE689_E5EB_401D_AA0E_D2BD9916916D_.wvu.Cols" localSheetId="0" hidden="1">Summary!$K:$K,Summary!$R:$S,Summary!$X:$Y</definedName>
    <definedName name="Z_F1AEE689_E5EB_401D_AA0E_D2BD9916916D_.wvu.FilterData" localSheetId="0" hidden="1">Summary!$H$69:$AE$129</definedName>
    <definedName name="Z_F1AEE689_E5EB_401D_AA0E_D2BD9916916D_.wvu.PrintArea" localSheetId="0" hidden="1">Summary!$H$67:$AE$130</definedName>
  </definedNames>
  <calcPr calcId="145621"/>
</workbook>
</file>

<file path=xl/calcChain.xml><?xml version="1.0" encoding="utf-8"?>
<calcChain xmlns="http://schemas.openxmlformats.org/spreadsheetml/2006/main">
  <c r="K128" i="1" l="1"/>
  <c r="AH127" i="1"/>
  <c r="AG127" i="1"/>
  <c r="K127" i="1"/>
  <c r="AH106" i="1"/>
  <c r="AG106" i="1"/>
  <c r="K106" i="1"/>
  <c r="AH105" i="1"/>
  <c r="AG105" i="1"/>
  <c r="K105" i="1"/>
  <c r="AH104" i="1"/>
  <c r="AG104" i="1"/>
  <c r="K104" i="1"/>
  <c r="AH103" i="1"/>
  <c r="AG103" i="1"/>
  <c r="K103" i="1"/>
  <c r="AH102" i="1"/>
  <c r="AG102" i="1"/>
  <c r="AH101" i="1"/>
  <c r="AG101" i="1"/>
  <c r="K101" i="1"/>
  <c r="AH100" i="1"/>
  <c r="AG100" i="1"/>
  <c r="K100" i="1"/>
  <c r="AH99" i="1"/>
  <c r="AG99" i="1"/>
  <c r="K99" i="1"/>
  <c r="AH98" i="1"/>
  <c r="AG98" i="1"/>
  <c r="K98" i="1"/>
  <c r="AH91" i="1"/>
  <c r="AG91" i="1"/>
  <c r="K91" i="1"/>
  <c r="AH90" i="1"/>
  <c r="AG90" i="1"/>
  <c r="K90" i="1"/>
  <c r="AH89" i="1"/>
  <c r="AG89" i="1"/>
  <c r="K89" i="1"/>
  <c r="AH88" i="1"/>
  <c r="AG88" i="1"/>
  <c r="K88" i="1"/>
  <c r="AH87" i="1"/>
  <c r="AG87" i="1"/>
  <c r="K87" i="1"/>
  <c r="AH86" i="1"/>
  <c r="AG86" i="1"/>
  <c r="K86" i="1"/>
  <c r="AH85" i="1"/>
  <c r="AG85" i="1"/>
  <c r="K85" i="1"/>
  <c r="AH84" i="1"/>
  <c r="AG84" i="1"/>
  <c r="K84" i="1"/>
  <c r="AH83" i="1"/>
  <c r="AG83" i="1"/>
  <c r="K83" i="1"/>
  <c r="K82" i="1"/>
  <c r="AH79" i="1"/>
  <c r="AG79" i="1"/>
  <c r="AH78" i="1"/>
  <c r="AG78" i="1"/>
  <c r="AH77" i="1"/>
  <c r="AG77" i="1"/>
  <c r="AH76" i="1"/>
  <c r="AG76" i="1"/>
  <c r="AH75" i="1"/>
  <c r="AG75" i="1"/>
  <c r="AH74" i="1"/>
  <c r="AG74" i="1"/>
  <c r="AH73" i="1"/>
  <c r="AG73" i="1"/>
  <c r="K73" i="1"/>
  <c r="AH72" i="1"/>
  <c r="AG72" i="1"/>
  <c r="K72" i="1"/>
  <c r="AH71" i="1"/>
  <c r="AH130" i="1" s="1"/>
  <c r="AG71" i="1"/>
  <c r="AG130" i="1" s="1"/>
  <c r="K71" i="1"/>
  <c r="AD68" i="1"/>
  <c r="X68" i="1"/>
  <c r="V68" i="1"/>
  <c r="AB68" i="1" s="1"/>
  <c r="T68" i="1"/>
  <c r="Z68" i="1" s="1"/>
  <c r="F64" i="1"/>
  <c r="E64" i="1"/>
  <c r="D64" i="1"/>
  <c r="C64" i="1"/>
  <c r="F63" i="1"/>
  <c r="F65" i="1" s="1"/>
  <c r="E63" i="1"/>
  <c r="E65" i="1" s="1"/>
  <c r="D63" i="1"/>
  <c r="D65" i="1" s="1"/>
  <c r="C63" i="1"/>
  <c r="C8" i="1" s="1"/>
  <c r="E56" i="1"/>
  <c r="D56" i="1"/>
  <c r="C56" i="1"/>
  <c r="F56" i="1" s="1"/>
  <c r="E55" i="1"/>
  <c r="E57" i="1" s="1"/>
  <c r="D55" i="1"/>
  <c r="D57" i="1" s="1"/>
  <c r="C55" i="1"/>
  <c r="C57" i="1" s="1"/>
  <c r="E41" i="1"/>
  <c r="D41" i="1"/>
  <c r="D37" i="1" s="1"/>
  <c r="D40" i="1" s="1"/>
  <c r="D42" i="1" s="1"/>
  <c r="D36" i="1" s="1"/>
  <c r="C41" i="1"/>
  <c r="C37" i="1" s="1"/>
  <c r="F39" i="1"/>
  <c r="F38" i="1"/>
  <c r="E37" i="1"/>
  <c r="E40" i="1" s="1"/>
  <c r="E42" i="1" s="1"/>
  <c r="E36" i="1" s="1"/>
  <c r="F32" i="1"/>
  <c r="F30" i="1"/>
  <c r="E30" i="1"/>
  <c r="D30" i="1"/>
  <c r="C30" i="1"/>
  <c r="F26" i="1"/>
  <c r="F25" i="1"/>
  <c r="F24" i="1"/>
  <c r="F22" i="1"/>
  <c r="F21" i="1"/>
  <c r="F20" i="1"/>
  <c r="F19" i="1"/>
  <c r="F18" i="1"/>
  <c r="F16" i="1"/>
  <c r="E14" i="1"/>
  <c r="E15" i="1" s="1"/>
  <c r="D14" i="1"/>
  <c r="D23" i="1" s="1"/>
  <c r="D27" i="1" s="1"/>
  <c r="C14" i="1"/>
  <c r="C23" i="1" s="1"/>
  <c r="F13" i="1"/>
  <c r="E8" i="1"/>
  <c r="E9" i="1" s="1"/>
  <c r="E5" i="1"/>
  <c r="F5" i="1" s="1"/>
  <c r="D5" i="1"/>
  <c r="C5" i="1"/>
  <c r="D28" i="1" l="1"/>
  <c r="D59" i="1" s="1"/>
  <c r="C9" i="1"/>
  <c r="E27" i="1"/>
  <c r="F15" i="1"/>
  <c r="C27" i="1"/>
  <c r="F37" i="1"/>
  <c r="C40" i="1"/>
  <c r="D8" i="1"/>
  <c r="D9" i="1" s="1"/>
  <c r="F41" i="1"/>
  <c r="F55" i="1"/>
  <c r="F57" i="1" s="1"/>
  <c r="C65" i="1"/>
  <c r="E23" i="1"/>
  <c r="F23" i="1" s="1"/>
  <c r="F14" i="1"/>
  <c r="C28" i="1" l="1"/>
  <c r="F27" i="1"/>
  <c r="C42" i="1"/>
  <c r="F40" i="1"/>
  <c r="E29" i="1"/>
  <c r="E31" i="1" s="1"/>
  <c r="E45" i="1" s="1"/>
  <c r="D29" i="1"/>
  <c r="D31" i="1" s="1"/>
  <c r="D45" i="1" s="1"/>
  <c r="E28" i="1"/>
  <c r="E59" i="1" s="1"/>
  <c r="F8" i="1"/>
  <c r="F28" i="1" l="1"/>
  <c r="F59" i="1" s="1"/>
  <c r="C59" i="1"/>
  <c r="C29" i="1"/>
  <c r="C36" i="1"/>
  <c r="F36" i="1" s="1"/>
  <c r="F42" i="1"/>
  <c r="C31" i="1" l="1"/>
  <c r="F29" i="1"/>
  <c r="F31" i="1" l="1"/>
  <c r="F45" i="1" s="1"/>
  <c r="C45" i="1"/>
</calcChain>
</file>

<file path=xl/sharedStrings.xml><?xml version="1.0" encoding="utf-8"?>
<sst xmlns="http://schemas.openxmlformats.org/spreadsheetml/2006/main" count="207" uniqueCount="133">
  <si>
    <t>ComEd/EEPS</t>
  </si>
  <si>
    <t>Savings</t>
  </si>
  <si>
    <t>EPY10/GPY7</t>
  </si>
  <si>
    <t>EPY11/GPY8</t>
  </si>
  <si>
    <t>EPY12/GPY9</t>
  </si>
  <si>
    <t>Total</t>
  </si>
  <si>
    <t>Statutory Savings Goal - Percent</t>
  </si>
  <si>
    <t>n/a</t>
  </si>
  <si>
    <t>Statutory Savings Goal - MWh</t>
  </si>
  <si>
    <t>Utility Proposed Savings (MWh)*</t>
  </si>
  <si>
    <t>Utility Proposed Savings (Therms/kWh) (Percent)</t>
  </si>
  <si>
    <t>*Assumes 106,810 MWh/yr for DCEO (average from PY7-9 plan)</t>
  </si>
  <si>
    <t>Program Detail chart below</t>
  </si>
  <si>
    <t>ComEd - EEPS</t>
  </si>
  <si>
    <t>Budget Cap</t>
  </si>
  <si>
    <t>Utility Allocation @</t>
  </si>
  <si>
    <t>Research &amp; Development (Emerging Technologies)</t>
  </si>
  <si>
    <t>Tracking System Costs</t>
  </si>
  <si>
    <t>Demand Response</t>
  </si>
  <si>
    <t>Legacy DR Costs</t>
  </si>
  <si>
    <t>Residential General</t>
  </si>
  <si>
    <t>C/I General</t>
  </si>
  <si>
    <t>Energy Data Services</t>
  </si>
  <si>
    <t>Legal/Misc</t>
  </si>
  <si>
    <t>EM&amp;V Implementation</t>
  </si>
  <si>
    <t>Portfolio Adminstration (Including Planning)</t>
  </si>
  <si>
    <t>Portfolio Marketing &amp; Education</t>
  </si>
  <si>
    <t>Studies (e.g., Saturation Studies) (External costs)</t>
  </si>
  <si>
    <t>Total Portfolio Costs</t>
  </si>
  <si>
    <t>Available Program Budget</t>
  </si>
  <si>
    <t>NOTE:  Use Net savings</t>
  </si>
  <si>
    <t>ComEd Subtotal</t>
  </si>
  <si>
    <t>DCEO Allocation @</t>
  </si>
  <si>
    <t>ComEd w/DCEO Subtotal</t>
  </si>
  <si>
    <t>OBF - Program Management &amp; EM&amp;V (incl in Admin above)</t>
  </si>
  <si>
    <t>ComEd - IPA</t>
  </si>
  <si>
    <t>N/A</t>
  </si>
  <si>
    <t>EM&amp;V (3% of Program Budget)</t>
  </si>
  <si>
    <t>Potential Study</t>
  </si>
  <si>
    <t>Total Non-Program Costs</t>
  </si>
  <si>
    <t>ComEd - EEPS (including DCEO) Plus IPA</t>
  </si>
  <si>
    <t>Total Budget (programs plus non-program costs)</t>
  </si>
  <si>
    <t>Bottom-Up Program Summary</t>
  </si>
  <si>
    <t>Budget</t>
  </si>
  <si>
    <t>EPY10</t>
  </si>
  <si>
    <t>EPY11</t>
  </si>
  <si>
    <t>EPY12</t>
  </si>
  <si>
    <t>3-year Total</t>
  </si>
  <si>
    <t>.</t>
  </si>
  <si>
    <t>EEPS Programs Total</t>
  </si>
  <si>
    <t>IPA Programs Total</t>
  </si>
  <si>
    <t>Combined Total</t>
  </si>
  <si>
    <t>EEPS Budget Imbalance</t>
  </si>
  <si>
    <t>`</t>
  </si>
  <si>
    <t>kWh Savings Summary</t>
  </si>
  <si>
    <t>Lifetime</t>
  </si>
  <si>
    <t>3-Year</t>
  </si>
  <si>
    <t>Savings - First Year kWh</t>
  </si>
  <si>
    <t>First Year</t>
  </si>
  <si>
    <t>Savings - Lifetime kWh</t>
  </si>
  <si>
    <t>Program Total</t>
  </si>
  <si>
    <t>Pgm Notes</t>
  </si>
  <si>
    <t>IPA/EEPS</t>
  </si>
  <si>
    <t>UCT</t>
  </si>
  <si>
    <t>TRC</t>
  </si>
  <si>
    <t>$/En Saved</t>
  </si>
  <si>
    <t>Low-Moderate Income</t>
  </si>
  <si>
    <t>TRC Benefits</t>
  </si>
  <si>
    <t>TRC Costs</t>
  </si>
  <si>
    <t>Single-Family Retrofit - PGL</t>
  </si>
  <si>
    <t>EEPS-FIXED</t>
  </si>
  <si>
    <t>Multi-Family Retrofit - PGL</t>
  </si>
  <si>
    <t>Single-Family Retrofit - Nicor</t>
  </si>
  <si>
    <t>Multi-Family Retrofit - Nicor</t>
  </si>
  <si>
    <t>New Construction - PGL</t>
  </si>
  <si>
    <t>Community-Based LED Dist</t>
  </si>
  <si>
    <t>IPA-TPEP</t>
  </si>
  <si>
    <t>Multi-Family Expansion</t>
  </si>
  <si>
    <t>Low-Income Kits</t>
  </si>
  <si>
    <t>Total L-M Income</t>
  </si>
  <si>
    <t xml:space="preserve">Residential </t>
  </si>
  <si>
    <t>Lighting Discounts</t>
  </si>
  <si>
    <t>IPA</t>
  </si>
  <si>
    <t>Appliance Recycling</t>
  </si>
  <si>
    <t>EEPS</t>
  </si>
  <si>
    <t>Multi-Family Assessments</t>
  </si>
  <si>
    <t>Product Rebates</t>
  </si>
  <si>
    <t>Residential Behavior</t>
  </si>
  <si>
    <t>HVAC and Weatherization</t>
  </si>
  <si>
    <t>Upstream Pumping</t>
  </si>
  <si>
    <t>Residential New Construction</t>
  </si>
  <si>
    <t>Elementary Education</t>
  </si>
  <si>
    <t>Single-Family Assessments</t>
  </si>
  <si>
    <t>Moderate Income Kits</t>
  </si>
  <si>
    <t>School Kits</t>
  </si>
  <si>
    <t>Advanced Power Strip Handout</t>
  </si>
  <si>
    <t>Energy Saver Web Tool</t>
  </si>
  <si>
    <t>Total Residential Programs</t>
  </si>
  <si>
    <t>NR/Business</t>
  </si>
  <si>
    <t>Facility Assessments</t>
  </si>
  <si>
    <t>Incentives</t>
  </si>
  <si>
    <t>RetroCommissioning</t>
  </si>
  <si>
    <t>Non-Res New Construction</t>
  </si>
  <si>
    <t>AC Tuneup</t>
  </si>
  <si>
    <t>Small Business</t>
  </si>
  <si>
    <t>CI Midstream</t>
  </si>
  <si>
    <t>Industrial Systems</t>
  </si>
  <si>
    <t>Strategic Energy Management</t>
  </si>
  <si>
    <t>Public Sector Advanced LED</t>
  </si>
  <si>
    <t>Public Sector Bldg Optimization</t>
  </si>
  <si>
    <t>Small Biz AC Tuneup</t>
  </si>
  <si>
    <t>Private School Direct Install</t>
  </si>
  <si>
    <t>Luminaire Level Ltg Control</t>
  </si>
  <si>
    <t>Assisted Living/Senior retrofit</t>
  </si>
  <si>
    <t>Park District Ltg Retrofit</t>
  </si>
  <si>
    <t>Agricultural Efficiency</t>
  </si>
  <si>
    <t>Small Biz Lit Signage</t>
  </si>
  <si>
    <t>DVC for HVAC and Kitchens</t>
  </si>
  <si>
    <t>Private School Retrofit</t>
  </si>
  <si>
    <t>Service Station/Conv. Store Retrofit</t>
  </si>
  <si>
    <t>Efficient Products</t>
  </si>
  <si>
    <t>Public Sector MBCx</t>
  </si>
  <si>
    <t>Small Biz MBCx</t>
  </si>
  <si>
    <t>Rural Eff Kits</t>
  </si>
  <si>
    <t>Assisted Living/Senior retrofit (2)</t>
  </si>
  <si>
    <t>Faith-based Org Efficiency</t>
  </si>
  <si>
    <t>Small Biz New Construction</t>
  </si>
  <si>
    <t>Total C/I Programs</t>
  </si>
  <si>
    <t>LED StreetLighting - Competitive</t>
  </si>
  <si>
    <t>LED Streetlighting - Non-Competitive</t>
  </si>
  <si>
    <t>Voltage Optimization</t>
  </si>
  <si>
    <t>Total Other Programs</t>
  </si>
  <si>
    <t>CI Midstream Carryover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</si>
</sst>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0"/>
      <name val="Tahom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rgb="FFD3D3D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793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31" borderId="0" applyNumberFormat="0" applyBorder="0" applyAlignment="0" applyProtection="0"/>
    <xf numFmtId="0" fontId="12" fillId="15" borderId="0" applyNumberFormat="0" applyBorder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3" fillId="32" borderId="45" applyNumberFormat="0" applyAlignment="0" applyProtection="0"/>
    <xf numFmtId="0" fontId="14" fillId="33" borderId="46" applyNumberFormat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18" fillId="34" borderId="0"/>
    <xf numFmtId="0" fontId="19" fillId="0" borderId="47" applyNumberFormat="0" applyFill="0" applyAlignment="0" applyProtection="0"/>
    <xf numFmtId="0" fontId="20" fillId="0" borderId="48" applyNumberFormat="0" applyFill="0" applyAlignment="0" applyProtection="0"/>
    <xf numFmtId="0" fontId="21" fillId="0" borderId="49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3" fillId="19" borderId="45" applyNumberFormat="0" applyAlignment="0" applyProtection="0"/>
    <xf numFmtId="0" fontId="24" fillId="0" borderId="50" applyNumberFormat="0" applyFill="0" applyAlignment="0" applyProtection="0"/>
    <xf numFmtId="0" fontId="25" fillId="35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15" fillId="36" borderId="51" applyNumberFormat="0" applyFon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0" fontId="26" fillId="32" borderId="52" applyNumberFormat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8" fillId="0" borderId="53" applyNumberFormat="0" applyFill="0" applyAlignment="0" applyProtection="0"/>
    <xf numFmtId="0" fontId="29" fillId="0" borderId="0" applyNumberFormat="0" applyFill="0" applyBorder="0" applyAlignment="0" applyProtection="0"/>
  </cellStyleXfs>
  <cellXfs count="265">
    <xf numFmtId="0" fontId="0" fillId="0" borderId="0" xfId="0"/>
    <xf numFmtId="0" fontId="1" fillId="0" borderId="1" xfId="1" applyBorder="1"/>
    <xf numFmtId="0" fontId="1" fillId="0" borderId="0" xfId="1"/>
    <xf numFmtId="0" fontId="1" fillId="0" borderId="3" xfId="1" applyBorder="1"/>
    <xf numFmtId="0" fontId="1" fillId="2" borderId="5" xfId="1" applyFill="1" applyBorder="1" applyAlignment="1">
      <alignment horizontal="center"/>
    </xf>
    <xf numFmtId="0" fontId="1" fillId="2" borderId="2" xfId="1" applyFill="1" applyBorder="1" applyAlignment="1">
      <alignment horizontal="center"/>
    </xf>
    <xf numFmtId="10" fontId="1" fillId="0" borderId="2" xfId="1" applyNumberFormat="1" applyBorder="1" applyAlignment="1">
      <alignment horizontal="center"/>
    </xf>
    <xf numFmtId="0" fontId="1" fillId="0" borderId="2" xfId="1" applyBorder="1" applyAlignment="1">
      <alignment horizontal="center"/>
    </xf>
    <xf numFmtId="164" fontId="0" fillId="0" borderId="2" xfId="2" applyNumberFormat="1" applyFont="1" applyBorder="1"/>
    <xf numFmtId="0" fontId="4" fillId="0" borderId="1" xfId="1" applyFont="1" applyBorder="1"/>
    <xf numFmtId="3" fontId="1" fillId="0" borderId="2" xfId="1" applyNumberFormat="1" applyBorder="1"/>
    <xf numFmtId="10" fontId="0" fillId="0" borderId="2" xfId="3" applyNumberFormat="1" applyFont="1" applyBorder="1"/>
    <xf numFmtId="0" fontId="1" fillId="0" borderId="8" xfId="1" applyBorder="1" applyAlignment="1">
      <alignment vertical="top"/>
    </xf>
    <xf numFmtId="0" fontId="1" fillId="0" borderId="8" xfId="1" applyBorder="1"/>
    <xf numFmtId="0" fontId="1" fillId="0" borderId="9" xfId="1" applyBorder="1"/>
    <xf numFmtId="0" fontId="2" fillId="2" borderId="6" xfId="1" applyFont="1" applyFill="1" applyBorder="1" applyAlignment="1">
      <alignment horizontal="left"/>
    </xf>
    <xf numFmtId="6" fontId="1" fillId="2" borderId="2" xfId="1" applyNumberFormat="1" applyFill="1" applyBorder="1" applyAlignment="1">
      <alignment horizontal="center"/>
    </xf>
    <xf numFmtId="165" fontId="1" fillId="0" borderId="2" xfId="1" applyNumberFormat="1" applyBorder="1" applyAlignment="1">
      <alignment horizontal="right"/>
    </xf>
    <xf numFmtId="165" fontId="5" fillId="3" borderId="2" xfId="1" applyNumberFormat="1" applyFont="1" applyFill="1" applyBorder="1" applyAlignment="1">
      <alignment horizontal="center"/>
    </xf>
    <xf numFmtId="0" fontId="1" fillId="0" borderId="6" xfId="1" applyBorder="1" applyAlignment="1"/>
    <xf numFmtId="9" fontId="1" fillId="2" borderId="2" xfId="1" applyNumberFormat="1" applyFill="1" applyBorder="1" applyAlignment="1"/>
    <xf numFmtId="165" fontId="1" fillId="0" borderId="2" xfId="1" applyNumberFormat="1" applyBorder="1"/>
    <xf numFmtId="0" fontId="1" fillId="0" borderId="6" xfId="1" applyBorder="1" applyAlignment="1">
      <alignment horizontal="left"/>
    </xf>
    <xf numFmtId="0" fontId="1" fillId="0" borderId="7" xfId="1" applyBorder="1" applyAlignment="1">
      <alignment horizontal="left"/>
    </xf>
    <xf numFmtId="0" fontId="1" fillId="0" borderId="6" xfId="1" applyFont="1" applyBorder="1" applyAlignment="1">
      <alignment horizontal="left"/>
    </xf>
    <xf numFmtId="165" fontId="6" fillId="0" borderId="2" xfId="1" applyNumberFormat="1" applyFont="1" applyBorder="1"/>
    <xf numFmtId="165" fontId="6" fillId="0" borderId="2" xfId="1" applyNumberFormat="1" applyFont="1" applyBorder="1" applyAlignment="1">
      <alignment horizontal="right"/>
    </xf>
    <xf numFmtId="0" fontId="7" fillId="0" borderId="1" xfId="1" applyFont="1" applyBorder="1"/>
    <xf numFmtId="165" fontId="2" fillId="2" borderId="2" xfId="1" applyNumberFormat="1" applyFont="1" applyFill="1" applyBorder="1"/>
    <xf numFmtId="165" fontId="2" fillId="2" borderId="2" xfId="1" applyNumberFormat="1" applyFont="1" applyFill="1" applyBorder="1" applyAlignment="1">
      <alignment horizontal="right"/>
    </xf>
    <xf numFmtId="0" fontId="1" fillId="0" borderId="10" xfId="1" applyBorder="1"/>
    <xf numFmtId="0" fontId="1" fillId="0" borderId="11" xfId="1" applyBorder="1"/>
    <xf numFmtId="0" fontId="1" fillId="0" borderId="12" xfId="1" applyBorder="1"/>
    <xf numFmtId="0" fontId="1" fillId="0" borderId="13" xfId="1" applyBorder="1"/>
    <xf numFmtId="0" fontId="2" fillId="4" borderId="6" xfId="1" applyFont="1" applyFill="1" applyBorder="1" applyAlignment="1">
      <alignment horizontal="left"/>
    </xf>
    <xf numFmtId="6" fontId="1" fillId="4" borderId="2" xfId="1" applyNumberFormat="1" applyFill="1" applyBorder="1" applyAlignment="1">
      <alignment horizontal="center"/>
    </xf>
    <xf numFmtId="0" fontId="1" fillId="4" borderId="2" xfId="1" applyFill="1" applyBorder="1" applyAlignment="1">
      <alignment horizontal="center"/>
    </xf>
    <xf numFmtId="9" fontId="1" fillId="4" borderId="2" xfId="1" applyNumberFormat="1" applyFill="1" applyBorder="1" applyAlignment="1"/>
    <xf numFmtId="0" fontId="1" fillId="0" borderId="14" xfId="1" applyBorder="1"/>
    <xf numFmtId="0" fontId="1" fillId="0" borderId="0" xfId="1" applyBorder="1"/>
    <xf numFmtId="165" fontId="2" fillId="4" borderId="2" xfId="1" applyNumberFormat="1" applyFont="1" applyFill="1" applyBorder="1"/>
    <xf numFmtId="165" fontId="2" fillId="4" borderId="2" xfId="1" applyNumberFormat="1" applyFont="1" applyFill="1" applyBorder="1" applyAlignment="1">
      <alignment horizontal="right"/>
    </xf>
    <xf numFmtId="0" fontId="1" fillId="0" borderId="0" xfId="1" applyBorder="1" applyAlignment="1">
      <alignment horizontal="center"/>
    </xf>
    <xf numFmtId="165" fontId="1" fillId="0" borderId="0" xfId="1" applyNumberFormat="1" applyBorder="1"/>
    <xf numFmtId="165" fontId="1" fillId="0" borderId="0" xfId="1" applyNumberFormat="1" applyBorder="1" applyAlignment="1">
      <alignment horizontal="right"/>
    </xf>
    <xf numFmtId="165" fontId="2" fillId="0" borderId="2" xfId="1" applyNumberFormat="1" applyFont="1" applyBorder="1"/>
    <xf numFmtId="0" fontId="9" fillId="0" borderId="2" xfId="1" applyFont="1" applyBorder="1"/>
    <xf numFmtId="0" fontId="1" fillId="0" borderId="2" xfId="1" applyBorder="1"/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left" indent="1"/>
    </xf>
    <xf numFmtId="165" fontId="2" fillId="0" borderId="2" xfId="1" applyNumberFormat="1" applyFont="1" applyFill="1" applyBorder="1" applyAlignment="1">
      <alignment horizontal="right"/>
    </xf>
    <xf numFmtId="0" fontId="2" fillId="0" borderId="1" xfId="1" applyFont="1" applyBorder="1"/>
    <xf numFmtId="0" fontId="2" fillId="0" borderId="0" xfId="1" applyFont="1"/>
    <xf numFmtId="0" fontId="2" fillId="0" borderId="2" xfId="1" applyFont="1" applyBorder="1"/>
    <xf numFmtId="0" fontId="9" fillId="6" borderId="2" xfId="1" applyFont="1" applyFill="1" applyBorder="1"/>
    <xf numFmtId="0" fontId="1" fillId="6" borderId="2" xfId="1" applyFill="1" applyBorder="1"/>
    <xf numFmtId="6" fontId="2" fillId="6" borderId="2" xfId="4" applyNumberFormat="1" applyFont="1" applyFill="1" applyBorder="1"/>
    <xf numFmtId="3" fontId="2" fillId="0" borderId="2" xfId="1" applyNumberFormat="1" applyFont="1" applyFill="1" applyBorder="1" applyAlignment="1">
      <alignment horizontal="right"/>
    </xf>
    <xf numFmtId="3" fontId="2" fillId="0" borderId="2" xfId="1" applyNumberFormat="1" applyFont="1" applyBorder="1"/>
    <xf numFmtId="0" fontId="1" fillId="0" borderId="2" xfId="1" applyFill="1" applyBorder="1" applyAlignment="1">
      <alignment horizontal="center"/>
    </xf>
    <xf numFmtId="49" fontId="1" fillId="0" borderId="2" xfId="1" applyNumberFormat="1" applyBorder="1" applyAlignment="1">
      <alignment horizontal="center" wrapText="1"/>
    </xf>
    <xf numFmtId="49" fontId="1" fillId="0" borderId="6" xfId="1" applyNumberFormat="1" applyBorder="1" applyAlignment="1">
      <alignment horizontal="center" wrapText="1"/>
    </xf>
    <xf numFmtId="3" fontId="1" fillId="0" borderId="2" xfId="1" applyNumberFormat="1" applyBorder="1" applyAlignment="1">
      <alignment horizontal="center"/>
    </xf>
    <xf numFmtId="0" fontId="2" fillId="7" borderId="2" xfId="1" applyFont="1" applyFill="1" applyBorder="1"/>
    <xf numFmtId="49" fontId="1" fillId="7" borderId="2" xfId="1" applyNumberFormat="1" applyFill="1" applyBorder="1" applyAlignment="1">
      <alignment horizontal="center" wrapText="1"/>
    </xf>
    <xf numFmtId="49" fontId="1" fillId="7" borderId="6" xfId="1" applyNumberFormat="1" applyFill="1" applyBorder="1" applyAlignment="1">
      <alignment horizontal="center" wrapText="1"/>
    </xf>
    <xf numFmtId="3" fontId="1" fillId="7" borderId="2" xfId="1" applyNumberFormat="1" applyFill="1" applyBorder="1" applyAlignment="1">
      <alignment horizontal="center"/>
    </xf>
    <xf numFmtId="3" fontId="1" fillId="7" borderId="15" xfId="1" applyNumberFormat="1" applyFill="1" applyBorder="1" applyAlignment="1">
      <alignment horizontal="center"/>
    </xf>
    <xf numFmtId="3" fontId="1" fillId="7" borderId="22" xfId="1" applyNumberFormat="1" applyFill="1" applyBorder="1" applyAlignment="1">
      <alignment horizontal="center"/>
    </xf>
    <xf numFmtId="0" fontId="1" fillId="0" borderId="0" xfId="1" applyFont="1" applyAlignment="1">
      <alignment horizontal="center"/>
    </xf>
    <xf numFmtId="0" fontId="2" fillId="0" borderId="12" xfId="1" applyFont="1" applyBorder="1"/>
    <xf numFmtId="0" fontId="1" fillId="7" borderId="2" xfId="1" applyFont="1" applyFill="1" applyBorder="1"/>
    <xf numFmtId="49" fontId="1" fillId="7" borderId="6" xfId="1" applyNumberFormat="1" applyFill="1" applyBorder="1" applyAlignment="1" applyProtection="1">
      <alignment horizontal="center" wrapText="1"/>
      <protection hidden="1"/>
    </xf>
    <xf numFmtId="2" fontId="1" fillId="7" borderId="6" xfId="1" applyNumberFormat="1" applyFill="1" applyBorder="1" applyAlignment="1">
      <alignment horizontal="center"/>
    </xf>
    <xf numFmtId="165" fontId="1" fillId="7" borderId="21" xfId="1" applyNumberFormat="1" applyFill="1" applyBorder="1" applyAlignment="1">
      <alignment horizontal="right"/>
    </xf>
    <xf numFmtId="10" fontId="1" fillId="7" borderId="2" xfId="1" applyNumberFormat="1" applyFill="1" applyBorder="1" applyAlignment="1">
      <alignment horizontal="right"/>
    </xf>
    <xf numFmtId="3" fontId="1" fillId="7" borderId="2" xfId="1" applyNumberFormat="1" applyFill="1" applyBorder="1" applyAlignment="1">
      <alignment horizontal="right"/>
    </xf>
    <xf numFmtId="166" fontId="1" fillId="7" borderId="2" xfId="1" applyNumberFormat="1" applyFill="1" applyBorder="1" applyAlignment="1">
      <alignment horizontal="right"/>
    </xf>
    <xf numFmtId="3" fontId="1" fillId="7" borderId="7" xfId="1" applyNumberFormat="1" applyFill="1" applyBorder="1" applyAlignment="1">
      <alignment horizontal="right"/>
    </xf>
    <xf numFmtId="10" fontId="1" fillId="7" borderId="25" xfId="1" applyNumberFormat="1" applyFill="1" applyBorder="1" applyAlignment="1">
      <alignment horizontal="right"/>
    </xf>
    <xf numFmtId="1" fontId="1" fillId="0" borderId="0" xfId="1" applyNumberFormat="1" applyFont="1"/>
    <xf numFmtId="0" fontId="1" fillId="7" borderId="2" xfId="1" applyFont="1" applyFill="1" applyBorder="1" applyProtection="1">
      <protection hidden="1"/>
    </xf>
    <xf numFmtId="3" fontId="1" fillId="0" borderId="1" xfId="1" applyNumberFormat="1" applyBorder="1"/>
    <xf numFmtId="0" fontId="2" fillId="0" borderId="1" xfId="1" applyFont="1" applyFill="1" applyBorder="1"/>
    <xf numFmtId="2" fontId="1" fillId="7" borderId="6" xfId="1" applyNumberFormat="1" applyFont="1" applyFill="1" applyBorder="1" applyAlignment="1">
      <alignment horizontal="center" wrapText="1"/>
    </xf>
    <xf numFmtId="3" fontId="1" fillId="7" borderId="21" xfId="1" applyNumberFormat="1" applyFill="1" applyBorder="1" applyAlignment="1">
      <alignment horizontal="right"/>
    </xf>
    <xf numFmtId="3" fontId="2" fillId="0" borderId="1" xfId="1" applyNumberFormat="1" applyFont="1" applyFill="1" applyBorder="1"/>
    <xf numFmtId="0" fontId="1" fillId="0" borderId="26" xfId="1" applyBorder="1"/>
    <xf numFmtId="0" fontId="1" fillId="7" borderId="2" xfId="1" applyFill="1" applyBorder="1"/>
    <xf numFmtId="0" fontId="2" fillId="0" borderId="10" xfId="1" applyFont="1" applyBorder="1"/>
    <xf numFmtId="0" fontId="2" fillId="8" borderId="2" xfId="1" applyFont="1" applyFill="1" applyBorder="1"/>
    <xf numFmtId="49" fontId="2" fillId="8" borderId="2" xfId="1" applyNumberFormat="1" applyFont="1" applyFill="1" applyBorder="1" applyAlignment="1">
      <alignment horizontal="center" wrapText="1"/>
    </xf>
    <xf numFmtId="49" fontId="2" fillId="8" borderId="6" xfId="1" applyNumberFormat="1" applyFont="1" applyFill="1" applyBorder="1" applyAlignment="1" applyProtection="1">
      <alignment horizontal="center" wrapText="1"/>
      <protection hidden="1"/>
    </xf>
    <xf numFmtId="49" fontId="2" fillId="8" borderId="6" xfId="1" applyNumberFormat="1" applyFont="1" applyFill="1" applyBorder="1" applyAlignment="1">
      <alignment horizontal="center" wrapText="1"/>
    </xf>
    <xf numFmtId="165" fontId="2" fillId="8" borderId="21" xfId="1" applyNumberFormat="1" applyFont="1" applyFill="1" applyBorder="1" applyAlignment="1">
      <alignment horizontal="right"/>
    </xf>
    <xf numFmtId="10" fontId="2" fillId="8" borderId="2" xfId="1" applyNumberFormat="1" applyFont="1" applyFill="1" applyBorder="1" applyAlignment="1">
      <alignment horizontal="right"/>
    </xf>
    <xf numFmtId="3" fontId="2" fillId="8" borderId="21" xfId="1" applyNumberFormat="1" applyFont="1" applyFill="1" applyBorder="1" applyAlignment="1">
      <alignment horizontal="right"/>
    </xf>
    <xf numFmtId="166" fontId="1" fillId="8" borderId="2" xfId="1" applyNumberFormat="1" applyFill="1" applyBorder="1" applyAlignment="1">
      <alignment horizontal="right"/>
    </xf>
    <xf numFmtId="3" fontId="2" fillId="8" borderId="7" xfId="1" applyNumberFormat="1" applyFont="1" applyFill="1" applyBorder="1" applyAlignment="1">
      <alignment horizontal="right"/>
    </xf>
    <xf numFmtId="10" fontId="2" fillId="8" borderId="25" xfId="1" applyNumberFormat="1" applyFont="1" applyFill="1" applyBorder="1" applyAlignment="1">
      <alignment horizontal="right"/>
    </xf>
    <xf numFmtId="0" fontId="2" fillId="0" borderId="27" xfId="1" applyFont="1" applyBorder="1"/>
    <xf numFmtId="0" fontId="2" fillId="9" borderId="2" xfId="1" applyFont="1" applyFill="1" applyBorder="1"/>
    <xf numFmtId="49" fontId="1" fillId="9" borderId="2" xfId="1" applyNumberFormat="1" applyFill="1" applyBorder="1" applyAlignment="1">
      <alignment horizontal="center" wrapText="1"/>
    </xf>
    <xf numFmtId="49" fontId="1" fillId="9" borderId="6" xfId="1" applyNumberFormat="1" applyFill="1" applyBorder="1" applyAlignment="1" applyProtection="1">
      <alignment horizontal="center" wrapText="1"/>
      <protection hidden="1"/>
    </xf>
    <xf numFmtId="49" fontId="1" fillId="9" borderId="6" xfId="1" applyNumberFormat="1" applyFill="1" applyBorder="1" applyAlignment="1">
      <alignment horizontal="center" wrapText="1"/>
    </xf>
    <xf numFmtId="3" fontId="1" fillId="9" borderId="6" xfId="1" applyNumberFormat="1" applyFill="1" applyBorder="1" applyAlignment="1">
      <alignment horizontal="right"/>
    </xf>
    <xf numFmtId="3" fontId="1" fillId="9" borderId="7" xfId="1" applyNumberFormat="1" applyFill="1" applyBorder="1" applyAlignment="1">
      <alignment horizontal="right"/>
    </xf>
    <xf numFmtId="3" fontId="1" fillId="9" borderId="2" xfId="1" applyNumberFormat="1" applyFill="1" applyBorder="1" applyAlignment="1">
      <alignment horizontal="right"/>
    </xf>
    <xf numFmtId="3" fontId="1" fillId="9" borderId="15" xfId="1" applyNumberFormat="1" applyFill="1" applyBorder="1" applyAlignment="1">
      <alignment horizontal="right"/>
    </xf>
    <xf numFmtId="3" fontId="1" fillId="9" borderId="22" xfId="1" applyNumberFormat="1" applyFill="1" applyBorder="1" applyAlignment="1">
      <alignment horizontal="right"/>
    </xf>
    <xf numFmtId="0" fontId="1" fillId="9" borderId="2" xfId="1" applyFill="1" applyBorder="1"/>
    <xf numFmtId="49" fontId="1" fillId="9" borderId="2" xfId="1" applyNumberFormat="1" applyFill="1" applyBorder="1" applyAlignment="1">
      <alignment horizontal="center"/>
    </xf>
    <xf numFmtId="49" fontId="1" fillId="9" borderId="6" xfId="1" applyNumberFormat="1" applyFill="1" applyBorder="1" applyAlignment="1" applyProtection="1">
      <alignment horizontal="center"/>
      <protection hidden="1"/>
    </xf>
    <xf numFmtId="2" fontId="1" fillId="9" borderId="6" xfId="1" applyNumberFormat="1" applyFill="1" applyBorder="1" applyAlignment="1">
      <alignment horizontal="center"/>
    </xf>
    <xf numFmtId="165" fontId="1" fillId="9" borderId="21" xfId="1" applyNumberFormat="1" applyFill="1" applyBorder="1" applyAlignment="1">
      <alignment horizontal="right"/>
    </xf>
    <xf numFmtId="10" fontId="1" fillId="9" borderId="2" xfId="1" applyNumberFormat="1" applyFill="1" applyBorder="1" applyAlignment="1">
      <alignment horizontal="right"/>
    </xf>
    <xf numFmtId="166" fontId="1" fillId="9" borderId="7" xfId="1" applyNumberFormat="1" applyFill="1" applyBorder="1" applyAlignment="1">
      <alignment horizontal="right"/>
    </xf>
    <xf numFmtId="10" fontId="1" fillId="9" borderId="25" xfId="1" applyNumberFormat="1" applyFill="1" applyBorder="1" applyAlignment="1">
      <alignment horizontal="right"/>
    </xf>
    <xf numFmtId="0" fontId="1" fillId="9" borderId="2" xfId="1" applyFont="1" applyFill="1" applyBorder="1"/>
    <xf numFmtId="0" fontId="2" fillId="0" borderId="3" xfId="1" applyFont="1" applyBorder="1"/>
    <xf numFmtId="0" fontId="1" fillId="9" borderId="2" xfId="1" applyFont="1" applyFill="1" applyBorder="1" applyProtection="1">
      <protection hidden="1"/>
    </xf>
    <xf numFmtId="0" fontId="2" fillId="10" borderId="2" xfId="1" applyFont="1" applyFill="1" applyBorder="1"/>
    <xf numFmtId="49" fontId="2" fillId="10" borderId="2" xfId="1" applyNumberFormat="1" applyFont="1" applyFill="1" applyBorder="1" applyAlignment="1">
      <alignment horizontal="center"/>
    </xf>
    <xf numFmtId="49" fontId="2" fillId="10" borderId="6" xfId="1" applyNumberFormat="1" applyFont="1" applyFill="1" applyBorder="1" applyAlignment="1" applyProtection="1">
      <alignment horizontal="center"/>
      <protection hidden="1"/>
    </xf>
    <xf numFmtId="2" fontId="2" fillId="10" borderId="6" xfId="1" applyNumberFormat="1" applyFont="1" applyFill="1" applyBorder="1" applyAlignment="1">
      <alignment horizontal="center"/>
    </xf>
    <xf numFmtId="165" fontId="2" fillId="10" borderId="21" xfId="1" applyNumberFormat="1" applyFont="1" applyFill="1" applyBorder="1" applyAlignment="1">
      <alignment horizontal="right"/>
    </xf>
    <xf numFmtId="10" fontId="2" fillId="10" borderId="2" xfId="1" applyNumberFormat="1" applyFont="1" applyFill="1" applyBorder="1" applyAlignment="1">
      <alignment horizontal="right"/>
    </xf>
    <xf numFmtId="3" fontId="2" fillId="10" borderId="2" xfId="1" applyNumberFormat="1" applyFont="1" applyFill="1" applyBorder="1" applyAlignment="1">
      <alignment horizontal="right"/>
    </xf>
    <xf numFmtId="166" fontId="1" fillId="10" borderId="7" xfId="1" applyNumberFormat="1" applyFill="1" applyBorder="1" applyAlignment="1">
      <alignment horizontal="right"/>
    </xf>
    <xf numFmtId="3" fontId="2" fillId="10" borderId="7" xfId="1" applyNumberFormat="1" applyFont="1" applyFill="1" applyBorder="1" applyAlignment="1">
      <alignment horizontal="right"/>
    </xf>
    <xf numFmtId="10" fontId="2" fillId="10" borderId="25" xfId="1" applyNumberFormat="1" applyFont="1" applyFill="1" applyBorder="1" applyAlignment="1">
      <alignment horizontal="right"/>
    </xf>
    <xf numFmtId="0" fontId="2" fillId="11" borderId="2" xfId="1" applyFont="1" applyFill="1" applyBorder="1"/>
    <xf numFmtId="49" fontId="1" fillId="11" borderId="2" xfId="1" applyNumberFormat="1" applyFill="1" applyBorder="1" applyAlignment="1">
      <alignment horizontal="center"/>
    </xf>
    <xf numFmtId="49" fontId="1" fillId="11" borderId="6" xfId="1" applyNumberFormat="1" applyFill="1" applyBorder="1" applyAlignment="1" applyProtection="1">
      <alignment horizontal="center"/>
      <protection hidden="1"/>
    </xf>
    <xf numFmtId="2" fontId="1" fillId="11" borderId="6" xfId="1" applyNumberFormat="1" applyFill="1" applyBorder="1" applyAlignment="1">
      <alignment horizontal="center"/>
    </xf>
    <xf numFmtId="165" fontId="1" fillId="11" borderId="21" xfId="1" applyNumberFormat="1" applyFill="1" applyBorder="1" applyAlignment="1">
      <alignment horizontal="right"/>
    </xf>
    <xf numFmtId="10" fontId="1" fillId="11" borderId="2" xfId="1" applyNumberFormat="1" applyFill="1" applyBorder="1" applyAlignment="1">
      <alignment horizontal="right"/>
    </xf>
    <xf numFmtId="3" fontId="1" fillId="11" borderId="2" xfId="1" applyNumberFormat="1" applyFill="1" applyBorder="1" applyAlignment="1">
      <alignment horizontal="right"/>
    </xf>
    <xf numFmtId="10" fontId="1" fillId="11" borderId="7" xfId="1" applyNumberFormat="1" applyFill="1" applyBorder="1" applyAlignment="1">
      <alignment horizontal="right"/>
    </xf>
    <xf numFmtId="3" fontId="1" fillId="11" borderId="7" xfId="1" applyNumberFormat="1" applyFill="1" applyBorder="1" applyAlignment="1">
      <alignment horizontal="right"/>
    </xf>
    <xf numFmtId="10" fontId="1" fillId="11" borderId="25" xfId="1" applyNumberFormat="1" applyFill="1" applyBorder="1" applyAlignment="1">
      <alignment horizontal="right"/>
    </xf>
    <xf numFmtId="0" fontId="1" fillId="11" borderId="2" xfId="1" applyFont="1" applyFill="1" applyBorder="1"/>
    <xf numFmtId="166" fontId="1" fillId="11" borderId="7" xfId="1" applyNumberFormat="1" applyFill="1" applyBorder="1" applyAlignment="1">
      <alignment horizontal="right"/>
    </xf>
    <xf numFmtId="0" fontId="1" fillId="11" borderId="2" xfId="1" applyFill="1" applyBorder="1"/>
    <xf numFmtId="0" fontId="2" fillId="0" borderId="3" xfId="1" applyFont="1" applyFill="1" applyBorder="1"/>
    <xf numFmtId="0" fontId="1" fillId="11" borderId="28" xfId="1" applyFill="1" applyBorder="1"/>
    <xf numFmtId="49" fontId="1" fillId="11" borderId="29" xfId="1" applyNumberFormat="1" applyFill="1" applyBorder="1" applyAlignment="1" applyProtection="1">
      <alignment horizontal="center"/>
      <protection hidden="1"/>
    </xf>
    <xf numFmtId="2" fontId="1" fillId="11" borderId="29" xfId="1" applyNumberFormat="1" applyFill="1" applyBorder="1" applyAlignment="1">
      <alignment horizontal="center"/>
    </xf>
    <xf numFmtId="165" fontId="1" fillId="11" borderId="30" xfId="1" applyNumberFormat="1" applyFill="1" applyBorder="1" applyAlignment="1">
      <alignment horizontal="right"/>
    </xf>
    <xf numFmtId="10" fontId="1" fillId="11" borderId="28" xfId="1" applyNumberFormat="1" applyFill="1" applyBorder="1" applyAlignment="1">
      <alignment horizontal="right"/>
    </xf>
    <xf numFmtId="3" fontId="1" fillId="11" borderId="28" xfId="1" applyNumberFormat="1" applyFill="1" applyBorder="1" applyAlignment="1">
      <alignment horizontal="right"/>
    </xf>
    <xf numFmtId="166" fontId="1" fillId="11" borderId="31" xfId="1" applyNumberFormat="1" applyFill="1" applyBorder="1" applyAlignment="1">
      <alignment horizontal="right"/>
    </xf>
    <xf numFmtId="3" fontId="1" fillId="11" borderId="31" xfId="1" applyNumberFormat="1" applyFill="1" applyBorder="1" applyAlignment="1">
      <alignment horizontal="right"/>
    </xf>
    <xf numFmtId="10" fontId="1" fillId="11" borderId="32" xfId="1" applyNumberFormat="1" applyFill="1" applyBorder="1" applyAlignment="1">
      <alignment horizontal="right"/>
    </xf>
    <xf numFmtId="0" fontId="1" fillId="11" borderId="28" xfId="1" applyFont="1" applyFill="1" applyBorder="1" applyProtection="1">
      <protection hidden="1"/>
    </xf>
    <xf numFmtId="3" fontId="1" fillId="11" borderId="33" xfId="1" applyNumberFormat="1" applyFill="1" applyBorder="1" applyAlignment="1">
      <alignment horizontal="right"/>
    </xf>
    <xf numFmtId="10" fontId="1" fillId="11" borderId="34" xfId="1" applyNumberFormat="1" applyFill="1" applyBorder="1" applyAlignment="1">
      <alignment horizontal="right"/>
    </xf>
    <xf numFmtId="0" fontId="2" fillId="4" borderId="35" xfId="1" applyFont="1" applyFill="1" applyBorder="1"/>
    <xf numFmtId="49" fontId="2" fillId="4" borderId="36" xfId="1" applyNumberFormat="1" applyFont="1" applyFill="1" applyBorder="1" applyAlignment="1">
      <alignment horizontal="center"/>
    </xf>
    <xf numFmtId="49" fontId="2" fillId="4" borderId="37" xfId="1" applyNumberFormat="1" applyFont="1" applyFill="1" applyBorder="1" applyAlignment="1" applyProtection="1">
      <alignment horizontal="center"/>
      <protection hidden="1"/>
    </xf>
    <xf numFmtId="2" fontId="2" fillId="4" borderId="37" xfId="1" applyNumberFormat="1" applyFont="1" applyFill="1" applyBorder="1" applyAlignment="1">
      <alignment horizontal="center"/>
    </xf>
    <xf numFmtId="165" fontId="2" fillId="4" borderId="35" xfId="1" applyNumberFormat="1" applyFont="1" applyFill="1" applyBorder="1" applyAlignment="1">
      <alignment horizontal="right"/>
    </xf>
    <xf numFmtId="10" fontId="2" fillId="4" borderId="36" xfId="1" applyNumberFormat="1" applyFont="1" applyFill="1" applyBorder="1" applyAlignment="1">
      <alignment horizontal="right"/>
    </xf>
    <xf numFmtId="164" fontId="2" fillId="4" borderId="36" xfId="2" applyNumberFormat="1" applyFont="1" applyFill="1" applyBorder="1" applyAlignment="1">
      <alignment horizontal="right"/>
    </xf>
    <xf numFmtId="10" fontId="2" fillId="4" borderId="37" xfId="1" applyNumberFormat="1" applyFont="1" applyFill="1" applyBorder="1" applyAlignment="1">
      <alignment horizontal="right"/>
    </xf>
    <xf numFmtId="166" fontId="1" fillId="4" borderId="38" xfId="1" applyNumberFormat="1" applyFill="1" applyBorder="1" applyAlignment="1">
      <alignment horizontal="right"/>
    </xf>
    <xf numFmtId="3" fontId="2" fillId="4" borderId="39" xfId="1" applyNumberFormat="1" applyFont="1" applyFill="1" applyBorder="1" applyAlignment="1">
      <alignment horizontal="right"/>
    </xf>
    <xf numFmtId="10" fontId="2" fillId="4" borderId="40" xfId="1" applyNumberFormat="1" applyFont="1" applyFill="1" applyBorder="1" applyAlignment="1">
      <alignment horizontal="right"/>
    </xf>
    <xf numFmtId="3" fontId="2" fillId="4" borderId="36" xfId="1" applyNumberFormat="1" applyFont="1" applyFill="1" applyBorder="1" applyAlignment="1">
      <alignment horizontal="right"/>
    </xf>
    <xf numFmtId="0" fontId="1" fillId="12" borderId="28" xfId="1" applyFont="1" applyFill="1" applyBorder="1"/>
    <xf numFmtId="49" fontId="1" fillId="12" borderId="2" xfId="1" applyNumberFormat="1" applyFill="1" applyBorder="1" applyAlignment="1">
      <alignment horizontal="center"/>
    </xf>
    <xf numFmtId="49" fontId="1" fillId="12" borderId="29" xfId="1" applyNumberFormat="1" applyFill="1" applyBorder="1" applyAlignment="1" applyProtection="1">
      <alignment horizontal="center"/>
      <protection hidden="1"/>
    </xf>
    <xf numFmtId="2" fontId="1" fillId="12" borderId="29" xfId="1" applyNumberFormat="1" applyFill="1" applyBorder="1" applyAlignment="1">
      <alignment horizontal="center"/>
    </xf>
    <xf numFmtId="165" fontId="1" fillId="12" borderId="30" xfId="1" applyNumberFormat="1" applyFill="1" applyBorder="1" applyAlignment="1">
      <alignment horizontal="right"/>
    </xf>
    <xf numFmtId="10" fontId="1" fillId="12" borderId="28" xfId="1" applyNumberFormat="1" applyFill="1" applyBorder="1" applyAlignment="1">
      <alignment horizontal="right"/>
    </xf>
    <xf numFmtId="3" fontId="1" fillId="12" borderId="28" xfId="1" applyNumberFormat="1" applyFill="1" applyBorder="1" applyAlignment="1">
      <alignment horizontal="right"/>
    </xf>
    <xf numFmtId="166" fontId="1" fillId="12" borderId="31" xfId="1" applyNumberFormat="1" applyFill="1" applyBorder="1" applyAlignment="1">
      <alignment horizontal="right"/>
    </xf>
    <xf numFmtId="3" fontId="1" fillId="12" borderId="31" xfId="1" applyNumberFormat="1" applyFill="1" applyBorder="1" applyAlignment="1">
      <alignment horizontal="right"/>
    </xf>
    <xf numFmtId="10" fontId="1" fillId="12" borderId="32" xfId="1" applyNumberFormat="1" applyFill="1" applyBorder="1" applyAlignment="1">
      <alignment horizontal="right"/>
    </xf>
    <xf numFmtId="0" fontId="1" fillId="12" borderId="28" xfId="1" applyFill="1" applyBorder="1"/>
    <xf numFmtId="49" fontId="1" fillId="12" borderId="29" xfId="1" applyNumberFormat="1" applyFill="1" applyBorder="1" applyAlignment="1">
      <alignment horizontal="center"/>
    </xf>
    <xf numFmtId="165" fontId="1" fillId="12" borderId="41" xfId="1" applyNumberFormat="1" applyFill="1" applyBorder="1" applyAlignment="1">
      <alignment horizontal="right"/>
    </xf>
    <xf numFmtId="10" fontId="1" fillId="12" borderId="42" xfId="1" applyNumberFormat="1" applyFill="1" applyBorder="1" applyAlignment="1">
      <alignment horizontal="right"/>
    </xf>
    <xf numFmtId="3" fontId="1" fillId="12" borderId="42" xfId="1" applyNumberFormat="1" applyFill="1" applyBorder="1" applyAlignment="1">
      <alignment horizontal="right"/>
    </xf>
    <xf numFmtId="3" fontId="1" fillId="12" borderId="43" xfId="1" applyNumberFormat="1" applyFill="1" applyBorder="1" applyAlignment="1">
      <alignment horizontal="right"/>
    </xf>
    <xf numFmtId="10" fontId="1" fillId="12" borderId="44" xfId="1" applyNumberFormat="1" applyFill="1" applyBorder="1" applyAlignment="1">
      <alignment horizontal="right"/>
    </xf>
    <xf numFmtId="0" fontId="2" fillId="2" borderId="35" xfId="1" applyFont="1" applyFill="1" applyBorder="1"/>
    <xf numFmtId="49" fontId="2" fillId="2" borderId="36" xfId="1" applyNumberFormat="1" applyFont="1" applyFill="1" applyBorder="1" applyAlignment="1">
      <alignment horizontal="center"/>
    </xf>
    <xf numFmtId="0" fontId="2" fillId="2" borderId="37" xfId="1" applyNumberFormat="1" applyFont="1" applyFill="1" applyBorder="1" applyAlignment="1">
      <alignment horizontal="center"/>
    </xf>
    <xf numFmtId="49" fontId="2" fillId="2" borderId="37" xfId="1" applyNumberFormat="1" applyFont="1" applyFill="1" applyBorder="1" applyAlignment="1">
      <alignment horizontal="center"/>
    </xf>
    <xf numFmtId="165" fontId="2" fillId="2" borderId="35" xfId="1" applyNumberFormat="1" applyFont="1" applyFill="1" applyBorder="1" applyAlignment="1">
      <alignment horizontal="right"/>
    </xf>
    <xf numFmtId="10" fontId="2" fillId="2" borderId="36" xfId="1" applyNumberFormat="1" applyFont="1" applyFill="1" applyBorder="1" applyAlignment="1">
      <alignment horizontal="right"/>
    </xf>
    <xf numFmtId="3" fontId="2" fillId="2" borderId="36" xfId="1" applyNumberFormat="1" applyFont="1" applyFill="1" applyBorder="1" applyAlignment="1">
      <alignment horizontal="right"/>
    </xf>
    <xf numFmtId="10" fontId="2" fillId="2" borderId="37" xfId="1" applyNumberFormat="1" applyFont="1" applyFill="1" applyBorder="1" applyAlignment="1">
      <alignment horizontal="right"/>
    </xf>
    <xf numFmtId="166" fontId="1" fillId="2" borderId="38" xfId="1" applyNumberFormat="1" applyFill="1" applyBorder="1" applyAlignment="1">
      <alignment horizontal="right"/>
    </xf>
    <xf numFmtId="3" fontId="2" fillId="2" borderId="39" xfId="1" applyNumberFormat="1" applyFont="1" applyFill="1" applyBorder="1" applyAlignment="1">
      <alignment horizontal="right"/>
    </xf>
    <xf numFmtId="10" fontId="2" fillId="2" borderId="40" xfId="1" applyNumberFormat="1" applyFont="1" applyFill="1" applyBorder="1" applyAlignment="1">
      <alignment horizontal="right"/>
    </xf>
    <xf numFmtId="10" fontId="2" fillId="0" borderId="13" xfId="1" applyNumberFormat="1" applyFont="1" applyFill="1" applyBorder="1" applyAlignment="1">
      <alignment horizontal="right"/>
    </xf>
    <xf numFmtId="166" fontId="1" fillId="0" borderId="13" xfId="1" applyNumberFormat="1" applyFill="1" applyBorder="1" applyAlignment="1">
      <alignment horizontal="right"/>
    </xf>
    <xf numFmtId="3" fontId="2" fillId="0" borderId="13" xfId="1" applyNumberFormat="1" applyFont="1" applyFill="1" applyBorder="1" applyAlignment="1">
      <alignment horizontal="right"/>
    </xf>
    <xf numFmtId="49" fontId="2" fillId="0" borderId="13" xfId="1" applyNumberFormat="1" applyFont="1" applyFill="1" applyBorder="1" applyAlignment="1">
      <alignment horizontal="center"/>
    </xf>
    <xf numFmtId="10" fontId="2" fillId="0" borderId="1" xfId="1" applyNumberFormat="1" applyFont="1" applyFill="1" applyBorder="1" applyAlignment="1">
      <alignment horizontal="right"/>
    </xf>
    <xf numFmtId="166" fontId="1" fillId="0" borderId="1" xfId="1" applyNumberFormat="1" applyFill="1" applyBorder="1" applyAlignment="1">
      <alignment horizontal="right"/>
    </xf>
    <xf numFmtId="3" fontId="2" fillId="0" borderId="1" xfId="1" applyNumberFormat="1" applyFont="1" applyFill="1" applyBorder="1" applyAlignment="1">
      <alignment horizontal="right"/>
    </xf>
    <xf numFmtId="0" fontId="2" fillId="0" borderId="13" xfId="1" applyFont="1" applyFill="1" applyBorder="1"/>
    <xf numFmtId="0" fontId="2" fillId="13" borderId="35" xfId="1" applyFont="1" applyFill="1" applyBorder="1"/>
    <xf numFmtId="49" fontId="2" fillId="13" borderId="36" xfId="1" applyNumberFormat="1" applyFont="1" applyFill="1" applyBorder="1" applyAlignment="1">
      <alignment horizontal="center"/>
    </xf>
    <xf numFmtId="0" fontId="2" fillId="13" borderId="37" xfId="1" applyNumberFormat="1" applyFont="1" applyFill="1" applyBorder="1" applyAlignment="1">
      <alignment horizontal="center"/>
    </xf>
    <xf numFmtId="49" fontId="2" fillId="13" borderId="37" xfId="1" applyNumberFormat="1" applyFont="1" applyFill="1" applyBorder="1" applyAlignment="1">
      <alignment horizontal="center"/>
    </xf>
    <xf numFmtId="165" fontId="2" fillId="13" borderId="35" xfId="1" applyNumberFormat="1" applyFont="1" applyFill="1" applyBorder="1" applyAlignment="1">
      <alignment horizontal="right"/>
    </xf>
    <xf numFmtId="10" fontId="2" fillId="13" borderId="36" xfId="1" applyNumberFormat="1" applyFont="1" applyFill="1" applyBorder="1" applyAlignment="1">
      <alignment horizontal="right"/>
    </xf>
    <xf numFmtId="3" fontId="2" fillId="13" borderId="36" xfId="1" applyNumberFormat="1" applyFont="1" applyFill="1" applyBorder="1" applyAlignment="1">
      <alignment horizontal="right"/>
    </xf>
    <xf numFmtId="10" fontId="2" fillId="13" borderId="37" xfId="1" applyNumberFormat="1" applyFont="1" applyFill="1" applyBorder="1" applyAlignment="1">
      <alignment horizontal="right"/>
    </xf>
    <xf numFmtId="166" fontId="1" fillId="13" borderId="38" xfId="1" applyNumberFormat="1" applyFill="1" applyBorder="1" applyAlignment="1">
      <alignment horizontal="right"/>
    </xf>
    <xf numFmtId="3" fontId="2" fillId="13" borderId="39" xfId="1" applyNumberFormat="1" applyFont="1" applyFill="1" applyBorder="1" applyAlignment="1">
      <alignment horizontal="right"/>
    </xf>
    <xf numFmtId="10" fontId="2" fillId="13" borderId="40" xfId="1" applyNumberFormat="1" applyFont="1" applyFill="1" applyBorder="1" applyAlignment="1">
      <alignment horizontal="right"/>
    </xf>
    <xf numFmtId="2" fontId="1" fillId="0" borderId="1" xfId="1" applyNumberFormat="1" applyBorder="1"/>
    <xf numFmtId="49" fontId="1" fillId="0" borderId="0" xfId="1" applyNumberFormat="1" applyAlignment="1">
      <alignment horizontal="center"/>
    </xf>
    <xf numFmtId="165" fontId="1" fillId="9" borderId="24" xfId="1" applyNumberFormat="1" applyFill="1" applyBorder="1" applyAlignment="1">
      <alignment horizontal="right"/>
    </xf>
    <xf numFmtId="165" fontId="1" fillId="9" borderId="7" xfId="1" applyNumberFormat="1" applyFill="1" applyBorder="1" applyAlignment="1">
      <alignment horizontal="right"/>
    </xf>
    <xf numFmtId="3" fontId="1" fillId="0" borderId="15" xfId="1" applyNumberFormat="1" applyBorder="1" applyAlignment="1">
      <alignment horizontal="center"/>
    </xf>
    <xf numFmtId="3" fontId="1" fillId="0" borderId="22" xfId="1" applyNumberFormat="1" applyBorder="1" applyAlignment="1">
      <alignment horizontal="center"/>
    </xf>
    <xf numFmtId="165" fontId="1" fillId="7" borderId="24" xfId="1" applyNumberFormat="1" applyFill="1" applyBorder="1" applyAlignment="1">
      <alignment horizontal="center"/>
    </xf>
    <xf numFmtId="165" fontId="1" fillId="7" borderId="7" xfId="1" applyNumberFormat="1" applyFill="1" applyBorder="1" applyAlignment="1">
      <alignment horizontal="center"/>
    </xf>
    <xf numFmtId="3" fontId="1" fillId="7" borderId="6" xfId="1" applyNumberFormat="1" applyFill="1" applyBorder="1" applyAlignment="1">
      <alignment horizontal="center"/>
    </xf>
    <xf numFmtId="3" fontId="1" fillId="7" borderId="7" xfId="1" applyNumberFormat="1" applyFill="1" applyBorder="1" applyAlignment="1">
      <alignment horizontal="center"/>
    </xf>
    <xf numFmtId="0" fontId="1" fillId="0" borderId="6" xfId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4" xfId="1" applyFill="1" applyBorder="1" applyAlignment="1">
      <alignment horizontal="center"/>
    </xf>
    <xf numFmtId="0" fontId="1" fillId="0" borderId="23" xfId="1" applyFill="1" applyBorder="1" applyAlignment="1">
      <alignment horizontal="center"/>
    </xf>
    <xf numFmtId="165" fontId="1" fillId="0" borderId="21" xfId="1" applyNumberFormat="1" applyBorder="1" applyAlignment="1">
      <alignment horizontal="center"/>
    </xf>
    <xf numFmtId="165" fontId="1" fillId="0" borderId="2" xfId="1" applyNumberFormat="1" applyBorder="1" applyAlignment="1">
      <alignment horizontal="center"/>
    </xf>
    <xf numFmtId="0" fontId="1" fillId="2" borderId="16" xfId="1" applyFill="1" applyBorder="1" applyAlignment="1">
      <alignment horizontal="center"/>
    </xf>
    <xf numFmtId="0" fontId="1" fillId="2" borderId="17" xfId="1" applyFill="1" applyBorder="1" applyAlignment="1">
      <alignment horizontal="center"/>
    </xf>
    <xf numFmtId="0" fontId="1" fillId="2" borderId="18" xfId="1" applyFill="1" applyBorder="1" applyAlignment="1">
      <alignment horizontal="center"/>
    </xf>
    <xf numFmtId="0" fontId="1" fillId="2" borderId="19" xfId="1" applyFill="1" applyBorder="1" applyAlignment="1">
      <alignment horizontal="center"/>
    </xf>
    <xf numFmtId="0" fontId="1" fillId="2" borderId="20" xfId="1" applyFill="1" applyBorder="1" applyAlignment="1">
      <alignment horizontal="center"/>
    </xf>
    <xf numFmtId="0" fontId="1" fillId="0" borderId="21" xfId="1" applyFill="1" applyBorder="1" applyAlignment="1">
      <alignment horizontal="center"/>
    </xf>
    <xf numFmtId="0" fontId="1" fillId="0" borderId="2" xfId="1" applyFill="1" applyBorder="1" applyAlignment="1">
      <alignment horizontal="center"/>
    </xf>
    <xf numFmtId="0" fontId="1" fillId="0" borderId="15" xfId="1" applyFill="1" applyBorder="1" applyAlignment="1">
      <alignment horizontal="center"/>
    </xf>
    <xf numFmtId="0" fontId="1" fillId="0" borderId="22" xfId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/>
    </xf>
    <xf numFmtId="0" fontId="5" fillId="0" borderId="22" xfId="1" applyFont="1" applyFill="1" applyBorder="1" applyAlignment="1">
      <alignment horizontal="center"/>
    </xf>
    <xf numFmtId="0" fontId="2" fillId="4" borderId="6" xfId="1" applyFont="1" applyFill="1" applyBorder="1" applyAlignment="1">
      <alignment horizontal="left"/>
    </xf>
    <xf numFmtId="0" fontId="2" fillId="4" borderId="7" xfId="1" applyFont="1" applyFill="1" applyBorder="1" applyAlignment="1">
      <alignment horizontal="left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2" fillId="5" borderId="2" xfId="1" applyFont="1" applyFill="1" applyBorder="1" applyAlignment="1">
      <alignment horizontal="center"/>
    </xf>
    <xf numFmtId="0" fontId="2" fillId="0" borderId="2" xfId="1" applyFont="1" applyBorder="1" applyAlignment="1">
      <alignment horizontal="left"/>
    </xf>
    <xf numFmtId="0" fontId="8" fillId="0" borderId="6" xfId="1" applyFont="1" applyBorder="1" applyAlignment="1">
      <alignment horizontal="left"/>
    </xf>
    <xf numFmtId="0" fontId="8" fillId="0" borderId="15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165" fontId="1" fillId="0" borderId="6" xfId="1" applyNumberFormat="1" applyBorder="1" applyAlignment="1">
      <alignment horizontal="left"/>
    </xf>
    <xf numFmtId="165" fontId="1" fillId="0" borderId="7" xfId="1" applyNumberFormat="1" applyBorder="1" applyAlignment="1">
      <alignment horizontal="left"/>
    </xf>
    <xf numFmtId="0" fontId="2" fillId="4" borderId="2" xfId="1" applyFont="1" applyFill="1" applyBorder="1" applyAlignment="1">
      <alignment horizontal="center"/>
    </xf>
    <xf numFmtId="0" fontId="1" fillId="0" borderId="6" xfId="1" applyBorder="1" applyAlignment="1">
      <alignment horizontal="left"/>
    </xf>
    <xf numFmtId="0" fontId="1" fillId="0" borderId="7" xfId="1" applyBorder="1" applyAlignment="1">
      <alignment horizontal="left"/>
    </xf>
    <xf numFmtId="0" fontId="2" fillId="2" borderId="6" xfId="1" applyFont="1" applyFill="1" applyBorder="1" applyAlignment="1">
      <alignment horizontal="left"/>
    </xf>
    <xf numFmtId="0" fontId="2" fillId="2" borderId="7" xfId="1" applyFont="1" applyFill="1" applyBorder="1" applyAlignment="1">
      <alignment horizontal="left"/>
    </xf>
    <xf numFmtId="0" fontId="2" fillId="2" borderId="2" xfId="1" applyFont="1" applyFill="1" applyBorder="1" applyAlignment="1">
      <alignment horizontal="center"/>
    </xf>
    <xf numFmtId="0" fontId="6" fillId="0" borderId="6" xfId="1" applyFont="1" applyBorder="1" applyAlignment="1">
      <alignment horizontal="left"/>
    </xf>
    <xf numFmtId="0" fontId="6" fillId="0" borderId="7" xfId="1" applyFont="1" applyBorder="1" applyAlignment="1">
      <alignment horizontal="left"/>
    </xf>
    <xf numFmtId="0" fontId="2" fillId="2" borderId="4" xfId="1" applyFont="1" applyFill="1" applyBorder="1" applyAlignment="1">
      <alignment horizontal="left"/>
    </xf>
  </cellXfs>
  <cellStyles count="17793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alculation 2 10" xfId="31"/>
    <cellStyle name="Calculation 2 10 2" xfId="32"/>
    <cellStyle name="Calculation 2 2" xfId="33"/>
    <cellStyle name="Calculation 2 2 10" xfId="34"/>
    <cellStyle name="Calculation 2 2 10 2" xfId="35"/>
    <cellStyle name="Calculation 2 2 2" xfId="36"/>
    <cellStyle name="Calculation 2 2 2 2" xfId="37"/>
    <cellStyle name="Calculation 2 2 2 2 2" xfId="38"/>
    <cellStyle name="Calculation 2 2 2 2 2 2" xfId="39"/>
    <cellStyle name="Calculation 2 2 2 2 2 2 2" xfId="40"/>
    <cellStyle name="Calculation 2 2 2 2 2 2 2 2" xfId="41"/>
    <cellStyle name="Calculation 2 2 2 2 2 2 2 2 2" xfId="42"/>
    <cellStyle name="Calculation 2 2 2 2 2 2 2 2 2 2" xfId="43"/>
    <cellStyle name="Calculation 2 2 2 2 2 2 2 2 3" xfId="44"/>
    <cellStyle name="Calculation 2 2 2 2 2 2 2 2 3 2" xfId="45"/>
    <cellStyle name="Calculation 2 2 2 2 2 2 2 2 4" xfId="46"/>
    <cellStyle name="Calculation 2 2 2 2 2 2 2 2 4 2" xfId="47"/>
    <cellStyle name="Calculation 2 2 2 2 2 2 2 2 5" xfId="48"/>
    <cellStyle name="Calculation 2 2 2 2 2 2 2 2 5 2" xfId="49"/>
    <cellStyle name="Calculation 2 2 2 2 2 2 2 2 6" xfId="50"/>
    <cellStyle name="Calculation 2 2 2 2 2 2 2 2 6 2" xfId="51"/>
    <cellStyle name="Calculation 2 2 2 2 2 2 2 2 7" xfId="52"/>
    <cellStyle name="Calculation 2 2 2 2 2 2 2 2 7 2" xfId="53"/>
    <cellStyle name="Calculation 2 2 2 2 2 2 2 2 8" xfId="54"/>
    <cellStyle name="Calculation 2 2 2 2 2 2 2 3" xfId="55"/>
    <cellStyle name="Calculation 2 2 2 2 2 2 2 3 2" xfId="56"/>
    <cellStyle name="Calculation 2 2 2 2 2 2 2 4" xfId="57"/>
    <cellStyle name="Calculation 2 2 2 2 2 2 2 4 2" xfId="58"/>
    <cellStyle name="Calculation 2 2 2 2 2 2 2 5" xfId="59"/>
    <cellStyle name="Calculation 2 2 2 2 2 2 2 5 2" xfId="60"/>
    <cellStyle name="Calculation 2 2 2 2 2 2 2 6" xfId="61"/>
    <cellStyle name="Calculation 2 2 2 2 2 2 2 6 2" xfId="62"/>
    <cellStyle name="Calculation 2 2 2 2 2 2 2 7" xfId="63"/>
    <cellStyle name="Calculation 2 2 2 2 2 2 2 7 2" xfId="64"/>
    <cellStyle name="Calculation 2 2 2 2 2 2 2 8" xfId="65"/>
    <cellStyle name="Calculation 2 2 2 2 2 2 3" xfId="66"/>
    <cellStyle name="Calculation 2 2 2 2 2 2 3 2" xfId="67"/>
    <cellStyle name="Calculation 2 2 2 2 2 2 3 2 2" xfId="68"/>
    <cellStyle name="Calculation 2 2 2 2 2 2 3 3" xfId="69"/>
    <cellStyle name="Calculation 2 2 2 2 2 2 3 3 2" xfId="70"/>
    <cellStyle name="Calculation 2 2 2 2 2 2 3 4" xfId="71"/>
    <cellStyle name="Calculation 2 2 2 2 2 2 3 4 2" xfId="72"/>
    <cellStyle name="Calculation 2 2 2 2 2 2 3 5" xfId="73"/>
    <cellStyle name="Calculation 2 2 2 2 2 2 3 5 2" xfId="74"/>
    <cellStyle name="Calculation 2 2 2 2 2 2 3 6" xfId="75"/>
    <cellStyle name="Calculation 2 2 2 2 2 2 3 6 2" xfId="76"/>
    <cellStyle name="Calculation 2 2 2 2 2 2 3 7" xfId="77"/>
    <cellStyle name="Calculation 2 2 2 2 2 2 4" xfId="78"/>
    <cellStyle name="Calculation 2 2 2 2 2 2 4 2" xfId="79"/>
    <cellStyle name="Calculation 2 2 2 2 2 2 4 2 2" xfId="80"/>
    <cellStyle name="Calculation 2 2 2 2 2 2 4 3" xfId="81"/>
    <cellStyle name="Calculation 2 2 2 2 2 2 4 3 2" xfId="82"/>
    <cellStyle name="Calculation 2 2 2 2 2 2 4 4" xfId="83"/>
    <cellStyle name="Calculation 2 2 2 2 2 2 4 4 2" xfId="84"/>
    <cellStyle name="Calculation 2 2 2 2 2 2 4 5" xfId="85"/>
    <cellStyle name="Calculation 2 2 2 2 2 2 4 5 2" xfId="86"/>
    <cellStyle name="Calculation 2 2 2 2 2 2 4 6" xfId="87"/>
    <cellStyle name="Calculation 2 2 2 2 2 2 4 6 2" xfId="88"/>
    <cellStyle name="Calculation 2 2 2 2 2 2 4 7" xfId="89"/>
    <cellStyle name="Calculation 2 2 2 2 2 2 4 7 2" xfId="90"/>
    <cellStyle name="Calculation 2 2 2 2 2 2 4 8" xfId="91"/>
    <cellStyle name="Calculation 2 2 2 2 2 2 5" xfId="92"/>
    <cellStyle name="Calculation 2 2 2 2 2 2 5 2" xfId="93"/>
    <cellStyle name="Calculation 2 2 2 2 2 2 6" xfId="94"/>
    <cellStyle name="Calculation 2 2 2 2 2 2 6 2" xfId="95"/>
    <cellStyle name="Calculation 2 2 2 2 2 2 7" xfId="96"/>
    <cellStyle name="Calculation 2 2 2 2 2 2 7 2" xfId="97"/>
    <cellStyle name="Calculation 2 2 2 2 2 2 8" xfId="98"/>
    <cellStyle name="Calculation 2 2 2 2 2 2 8 2" xfId="99"/>
    <cellStyle name="Calculation 2 2 2 2 2 2 9" xfId="100"/>
    <cellStyle name="Calculation 2 2 2 2 2 2 9 2" xfId="101"/>
    <cellStyle name="Calculation 2 2 2 2 2 3" xfId="102"/>
    <cellStyle name="Calculation 2 2 2 2 2 3 2" xfId="103"/>
    <cellStyle name="Calculation 2 2 2 2 2 3 2 2" xfId="104"/>
    <cellStyle name="Calculation 2 2 2 2 2 3 2 2 2" xfId="105"/>
    <cellStyle name="Calculation 2 2 2 2 2 3 2 3" xfId="106"/>
    <cellStyle name="Calculation 2 2 2 2 2 3 2 3 2" xfId="107"/>
    <cellStyle name="Calculation 2 2 2 2 2 3 2 4" xfId="108"/>
    <cellStyle name="Calculation 2 2 2 2 2 3 2 4 2" xfId="109"/>
    <cellStyle name="Calculation 2 2 2 2 2 3 2 5" xfId="110"/>
    <cellStyle name="Calculation 2 2 2 2 2 3 2 5 2" xfId="111"/>
    <cellStyle name="Calculation 2 2 2 2 2 3 2 6" xfId="112"/>
    <cellStyle name="Calculation 2 2 2 2 2 3 2 6 2" xfId="113"/>
    <cellStyle name="Calculation 2 2 2 2 2 3 2 7" xfId="114"/>
    <cellStyle name="Calculation 2 2 2 2 2 3 2 7 2" xfId="115"/>
    <cellStyle name="Calculation 2 2 2 2 2 3 2 8" xfId="116"/>
    <cellStyle name="Calculation 2 2 2 2 2 3 3" xfId="117"/>
    <cellStyle name="Calculation 2 2 2 2 2 3 3 2" xfId="118"/>
    <cellStyle name="Calculation 2 2 2 2 2 3 4" xfId="119"/>
    <cellStyle name="Calculation 2 2 2 2 2 3 4 2" xfId="120"/>
    <cellStyle name="Calculation 2 2 2 2 2 3 5" xfId="121"/>
    <cellStyle name="Calculation 2 2 2 2 2 3 5 2" xfId="122"/>
    <cellStyle name="Calculation 2 2 2 2 2 3 6" xfId="123"/>
    <cellStyle name="Calculation 2 2 2 2 2 3 6 2" xfId="124"/>
    <cellStyle name="Calculation 2 2 2 2 2 3 7" xfId="125"/>
    <cellStyle name="Calculation 2 2 2 2 2 3 7 2" xfId="126"/>
    <cellStyle name="Calculation 2 2 2 2 2 3 8" xfId="127"/>
    <cellStyle name="Calculation 2 2 2 2 2 4" xfId="128"/>
    <cellStyle name="Calculation 2 2 2 2 2 4 2" xfId="129"/>
    <cellStyle name="Calculation 2 2 2 2 2 4 2 2" xfId="130"/>
    <cellStyle name="Calculation 2 2 2 2 2 4 3" xfId="131"/>
    <cellStyle name="Calculation 2 2 2 2 2 4 3 2" xfId="132"/>
    <cellStyle name="Calculation 2 2 2 2 2 4 4" xfId="133"/>
    <cellStyle name="Calculation 2 2 2 2 2 4 4 2" xfId="134"/>
    <cellStyle name="Calculation 2 2 2 2 2 4 5" xfId="135"/>
    <cellStyle name="Calculation 2 2 2 2 2 4 5 2" xfId="136"/>
    <cellStyle name="Calculation 2 2 2 2 2 4 6" xfId="137"/>
    <cellStyle name="Calculation 2 2 2 2 2 4 6 2" xfId="138"/>
    <cellStyle name="Calculation 2 2 2 2 2 4 7" xfId="139"/>
    <cellStyle name="Calculation 2 2 2 2 2 4 7 2" xfId="140"/>
    <cellStyle name="Calculation 2 2 2 2 2 4 8" xfId="141"/>
    <cellStyle name="Calculation 2 2 2 2 2 5" xfId="142"/>
    <cellStyle name="Calculation 2 2 2 2 2 5 2" xfId="143"/>
    <cellStyle name="Calculation 2 2 2 2 2 6" xfId="144"/>
    <cellStyle name="Calculation 2 2 2 2 2 6 2" xfId="145"/>
    <cellStyle name="Calculation 2 2 2 2 2 7" xfId="146"/>
    <cellStyle name="Calculation 2 2 2 2 2 7 2" xfId="147"/>
    <cellStyle name="Calculation 2 2 2 2 2 8" xfId="148"/>
    <cellStyle name="Calculation 2 2 2 2 2 8 2" xfId="149"/>
    <cellStyle name="Calculation 2 2 2 2 2 9" xfId="150"/>
    <cellStyle name="Calculation 2 2 2 2 2 9 2" xfId="151"/>
    <cellStyle name="Calculation 2 2 2 2 3" xfId="152"/>
    <cellStyle name="Calculation 2 2 2 2 3 2" xfId="153"/>
    <cellStyle name="Calculation 2 2 2 2 3 2 2" xfId="154"/>
    <cellStyle name="Calculation 2 2 2 2 3 2 2 2" xfId="155"/>
    <cellStyle name="Calculation 2 2 2 2 3 2 2 2 2" xfId="156"/>
    <cellStyle name="Calculation 2 2 2 2 3 2 2 2 2 2" xfId="157"/>
    <cellStyle name="Calculation 2 2 2 2 3 2 2 2 3" xfId="158"/>
    <cellStyle name="Calculation 2 2 2 2 3 2 2 2 3 2" xfId="159"/>
    <cellStyle name="Calculation 2 2 2 2 3 2 2 2 4" xfId="160"/>
    <cellStyle name="Calculation 2 2 2 2 3 2 2 2 4 2" xfId="161"/>
    <cellStyle name="Calculation 2 2 2 2 3 2 2 2 5" xfId="162"/>
    <cellStyle name="Calculation 2 2 2 2 3 2 2 2 5 2" xfId="163"/>
    <cellStyle name="Calculation 2 2 2 2 3 2 2 2 6" xfId="164"/>
    <cellStyle name="Calculation 2 2 2 2 3 2 2 2 6 2" xfId="165"/>
    <cellStyle name="Calculation 2 2 2 2 3 2 2 2 7" xfId="166"/>
    <cellStyle name="Calculation 2 2 2 2 3 2 2 2 7 2" xfId="167"/>
    <cellStyle name="Calculation 2 2 2 2 3 2 2 2 8" xfId="168"/>
    <cellStyle name="Calculation 2 2 2 2 3 2 2 3" xfId="169"/>
    <cellStyle name="Calculation 2 2 2 2 3 2 2 3 2" xfId="170"/>
    <cellStyle name="Calculation 2 2 2 2 3 2 2 4" xfId="171"/>
    <cellStyle name="Calculation 2 2 2 2 3 2 2 4 2" xfId="172"/>
    <cellStyle name="Calculation 2 2 2 2 3 2 2 5" xfId="173"/>
    <cellStyle name="Calculation 2 2 2 2 3 2 2 5 2" xfId="174"/>
    <cellStyle name="Calculation 2 2 2 2 3 2 2 6" xfId="175"/>
    <cellStyle name="Calculation 2 2 2 2 3 2 2 6 2" xfId="176"/>
    <cellStyle name="Calculation 2 2 2 2 3 2 2 7" xfId="177"/>
    <cellStyle name="Calculation 2 2 2 2 3 2 2 7 2" xfId="178"/>
    <cellStyle name="Calculation 2 2 2 2 3 2 2 8" xfId="179"/>
    <cellStyle name="Calculation 2 2 2 2 3 2 3" xfId="180"/>
    <cellStyle name="Calculation 2 2 2 2 3 2 3 2" xfId="181"/>
    <cellStyle name="Calculation 2 2 2 2 3 2 3 2 2" xfId="182"/>
    <cellStyle name="Calculation 2 2 2 2 3 2 3 3" xfId="183"/>
    <cellStyle name="Calculation 2 2 2 2 3 2 3 3 2" xfId="184"/>
    <cellStyle name="Calculation 2 2 2 2 3 2 3 4" xfId="185"/>
    <cellStyle name="Calculation 2 2 2 2 3 2 3 4 2" xfId="186"/>
    <cellStyle name="Calculation 2 2 2 2 3 2 3 5" xfId="187"/>
    <cellStyle name="Calculation 2 2 2 2 3 2 3 5 2" xfId="188"/>
    <cellStyle name="Calculation 2 2 2 2 3 2 3 6" xfId="189"/>
    <cellStyle name="Calculation 2 2 2 2 3 2 3 6 2" xfId="190"/>
    <cellStyle name="Calculation 2 2 2 2 3 2 3 7" xfId="191"/>
    <cellStyle name="Calculation 2 2 2 2 3 2 4" xfId="192"/>
    <cellStyle name="Calculation 2 2 2 2 3 2 4 2" xfId="193"/>
    <cellStyle name="Calculation 2 2 2 2 3 2 4 2 2" xfId="194"/>
    <cellStyle name="Calculation 2 2 2 2 3 2 4 3" xfId="195"/>
    <cellStyle name="Calculation 2 2 2 2 3 2 4 3 2" xfId="196"/>
    <cellStyle name="Calculation 2 2 2 2 3 2 4 4" xfId="197"/>
    <cellStyle name="Calculation 2 2 2 2 3 2 4 4 2" xfId="198"/>
    <cellStyle name="Calculation 2 2 2 2 3 2 4 5" xfId="199"/>
    <cellStyle name="Calculation 2 2 2 2 3 2 4 5 2" xfId="200"/>
    <cellStyle name="Calculation 2 2 2 2 3 2 4 6" xfId="201"/>
    <cellStyle name="Calculation 2 2 2 2 3 2 4 6 2" xfId="202"/>
    <cellStyle name="Calculation 2 2 2 2 3 2 4 7" xfId="203"/>
    <cellStyle name="Calculation 2 2 2 2 3 2 4 7 2" xfId="204"/>
    <cellStyle name="Calculation 2 2 2 2 3 2 4 8" xfId="205"/>
    <cellStyle name="Calculation 2 2 2 2 3 2 5" xfId="206"/>
    <cellStyle name="Calculation 2 2 2 2 3 2 5 2" xfId="207"/>
    <cellStyle name="Calculation 2 2 2 2 3 2 6" xfId="208"/>
    <cellStyle name="Calculation 2 2 2 2 3 2 6 2" xfId="209"/>
    <cellStyle name="Calculation 2 2 2 2 3 2 7" xfId="210"/>
    <cellStyle name="Calculation 2 2 2 2 3 2 7 2" xfId="211"/>
    <cellStyle name="Calculation 2 2 2 2 3 2 8" xfId="212"/>
    <cellStyle name="Calculation 2 2 2 2 3 2 8 2" xfId="213"/>
    <cellStyle name="Calculation 2 2 2 2 3 2 9" xfId="214"/>
    <cellStyle name="Calculation 2 2 2 2 3 2 9 2" xfId="215"/>
    <cellStyle name="Calculation 2 2 2 2 3 3" xfId="216"/>
    <cellStyle name="Calculation 2 2 2 2 3 3 2" xfId="217"/>
    <cellStyle name="Calculation 2 2 2 2 3 3 2 2" xfId="218"/>
    <cellStyle name="Calculation 2 2 2 2 3 3 2 2 2" xfId="219"/>
    <cellStyle name="Calculation 2 2 2 2 3 3 2 3" xfId="220"/>
    <cellStyle name="Calculation 2 2 2 2 3 3 2 3 2" xfId="221"/>
    <cellStyle name="Calculation 2 2 2 2 3 3 2 4" xfId="222"/>
    <cellStyle name="Calculation 2 2 2 2 3 3 2 4 2" xfId="223"/>
    <cellStyle name="Calculation 2 2 2 2 3 3 2 5" xfId="224"/>
    <cellStyle name="Calculation 2 2 2 2 3 3 2 5 2" xfId="225"/>
    <cellStyle name="Calculation 2 2 2 2 3 3 2 6" xfId="226"/>
    <cellStyle name="Calculation 2 2 2 2 3 3 2 6 2" xfId="227"/>
    <cellStyle name="Calculation 2 2 2 2 3 3 2 7" xfId="228"/>
    <cellStyle name="Calculation 2 2 2 2 3 3 2 7 2" xfId="229"/>
    <cellStyle name="Calculation 2 2 2 2 3 3 2 8" xfId="230"/>
    <cellStyle name="Calculation 2 2 2 2 3 3 3" xfId="231"/>
    <cellStyle name="Calculation 2 2 2 2 3 3 3 2" xfId="232"/>
    <cellStyle name="Calculation 2 2 2 2 3 3 4" xfId="233"/>
    <cellStyle name="Calculation 2 2 2 2 3 3 4 2" xfId="234"/>
    <cellStyle name="Calculation 2 2 2 2 3 3 5" xfId="235"/>
    <cellStyle name="Calculation 2 2 2 2 3 3 5 2" xfId="236"/>
    <cellStyle name="Calculation 2 2 2 2 3 3 6" xfId="237"/>
    <cellStyle name="Calculation 2 2 2 2 3 3 6 2" xfId="238"/>
    <cellStyle name="Calculation 2 2 2 2 3 3 7" xfId="239"/>
    <cellStyle name="Calculation 2 2 2 2 3 3 7 2" xfId="240"/>
    <cellStyle name="Calculation 2 2 2 2 3 3 8" xfId="241"/>
    <cellStyle name="Calculation 2 2 2 2 3 4" xfId="242"/>
    <cellStyle name="Calculation 2 2 2 2 3 4 2" xfId="243"/>
    <cellStyle name="Calculation 2 2 2 2 3 4 2 2" xfId="244"/>
    <cellStyle name="Calculation 2 2 2 2 3 4 3" xfId="245"/>
    <cellStyle name="Calculation 2 2 2 2 3 4 3 2" xfId="246"/>
    <cellStyle name="Calculation 2 2 2 2 3 4 4" xfId="247"/>
    <cellStyle name="Calculation 2 2 2 2 3 4 4 2" xfId="248"/>
    <cellStyle name="Calculation 2 2 2 2 3 4 5" xfId="249"/>
    <cellStyle name="Calculation 2 2 2 2 3 4 5 2" xfId="250"/>
    <cellStyle name="Calculation 2 2 2 2 3 4 6" xfId="251"/>
    <cellStyle name="Calculation 2 2 2 2 3 4 6 2" xfId="252"/>
    <cellStyle name="Calculation 2 2 2 2 3 4 7" xfId="253"/>
    <cellStyle name="Calculation 2 2 2 2 3 4 7 2" xfId="254"/>
    <cellStyle name="Calculation 2 2 2 2 3 4 8" xfId="255"/>
    <cellStyle name="Calculation 2 2 2 2 3 5" xfId="256"/>
    <cellStyle name="Calculation 2 2 2 2 3 5 2" xfId="257"/>
    <cellStyle name="Calculation 2 2 2 2 3 6" xfId="258"/>
    <cellStyle name="Calculation 2 2 2 2 3 6 2" xfId="259"/>
    <cellStyle name="Calculation 2 2 2 2 3 7" xfId="260"/>
    <cellStyle name="Calculation 2 2 2 2 3 7 2" xfId="261"/>
    <cellStyle name="Calculation 2 2 2 2 3 8" xfId="262"/>
    <cellStyle name="Calculation 2 2 2 2 3 8 2" xfId="263"/>
    <cellStyle name="Calculation 2 2 2 2 3 9" xfId="264"/>
    <cellStyle name="Calculation 2 2 2 2 3 9 2" xfId="265"/>
    <cellStyle name="Calculation 2 2 2 2 4" xfId="266"/>
    <cellStyle name="Calculation 2 2 2 2 4 10" xfId="267"/>
    <cellStyle name="Calculation 2 2 2 2 4 10 2" xfId="268"/>
    <cellStyle name="Calculation 2 2 2 2 4 11" xfId="269"/>
    <cellStyle name="Calculation 2 2 2 2 4 2" xfId="270"/>
    <cellStyle name="Calculation 2 2 2 2 4 2 2" xfId="271"/>
    <cellStyle name="Calculation 2 2 2 2 4 2 2 2" xfId="272"/>
    <cellStyle name="Calculation 2 2 2 2 4 2 2 2 2" xfId="273"/>
    <cellStyle name="Calculation 2 2 2 2 4 2 2 3" xfId="274"/>
    <cellStyle name="Calculation 2 2 2 2 4 2 2 3 2" xfId="275"/>
    <cellStyle name="Calculation 2 2 2 2 4 2 2 4" xfId="276"/>
    <cellStyle name="Calculation 2 2 2 2 4 2 2 4 2" xfId="277"/>
    <cellStyle name="Calculation 2 2 2 2 4 2 2 5" xfId="278"/>
    <cellStyle name="Calculation 2 2 2 2 4 2 2 5 2" xfId="279"/>
    <cellStyle name="Calculation 2 2 2 2 4 2 2 6" xfId="280"/>
    <cellStyle name="Calculation 2 2 2 2 4 2 2 6 2" xfId="281"/>
    <cellStyle name="Calculation 2 2 2 2 4 2 2 7" xfId="282"/>
    <cellStyle name="Calculation 2 2 2 2 4 2 2 7 2" xfId="283"/>
    <cellStyle name="Calculation 2 2 2 2 4 2 2 8" xfId="284"/>
    <cellStyle name="Calculation 2 2 2 2 4 2 3" xfId="285"/>
    <cellStyle name="Calculation 2 2 2 2 4 2 3 2" xfId="286"/>
    <cellStyle name="Calculation 2 2 2 2 4 2 4" xfId="287"/>
    <cellStyle name="Calculation 2 2 2 2 4 2 4 2" xfId="288"/>
    <cellStyle name="Calculation 2 2 2 2 4 2 5" xfId="289"/>
    <cellStyle name="Calculation 2 2 2 2 4 2 5 2" xfId="290"/>
    <cellStyle name="Calculation 2 2 2 2 4 2 6" xfId="291"/>
    <cellStyle name="Calculation 2 2 2 2 4 2 6 2" xfId="292"/>
    <cellStyle name="Calculation 2 2 2 2 4 2 7" xfId="293"/>
    <cellStyle name="Calculation 2 2 2 2 4 2 7 2" xfId="294"/>
    <cellStyle name="Calculation 2 2 2 2 4 2 8" xfId="295"/>
    <cellStyle name="Calculation 2 2 2 2 4 3" xfId="296"/>
    <cellStyle name="Calculation 2 2 2 2 4 3 2" xfId="297"/>
    <cellStyle name="Calculation 2 2 2 2 4 3 2 2" xfId="298"/>
    <cellStyle name="Calculation 2 2 2 2 4 3 2 2 2" xfId="299"/>
    <cellStyle name="Calculation 2 2 2 2 4 3 2 3" xfId="300"/>
    <cellStyle name="Calculation 2 2 2 2 4 3 2 3 2" xfId="301"/>
    <cellStyle name="Calculation 2 2 2 2 4 3 2 4" xfId="302"/>
    <cellStyle name="Calculation 2 2 2 2 4 3 2 4 2" xfId="303"/>
    <cellStyle name="Calculation 2 2 2 2 4 3 2 5" xfId="304"/>
    <cellStyle name="Calculation 2 2 2 2 4 3 2 5 2" xfId="305"/>
    <cellStyle name="Calculation 2 2 2 2 4 3 2 6" xfId="306"/>
    <cellStyle name="Calculation 2 2 2 2 4 3 2 6 2" xfId="307"/>
    <cellStyle name="Calculation 2 2 2 2 4 3 2 7" xfId="308"/>
    <cellStyle name="Calculation 2 2 2 2 4 3 2 7 2" xfId="309"/>
    <cellStyle name="Calculation 2 2 2 2 4 3 2 8" xfId="310"/>
    <cellStyle name="Calculation 2 2 2 2 4 3 3" xfId="311"/>
    <cellStyle name="Calculation 2 2 2 2 4 3 3 2" xfId="312"/>
    <cellStyle name="Calculation 2 2 2 2 4 3 4" xfId="313"/>
    <cellStyle name="Calculation 2 2 2 2 4 3 4 2" xfId="314"/>
    <cellStyle name="Calculation 2 2 2 2 4 3 5" xfId="315"/>
    <cellStyle name="Calculation 2 2 2 2 4 3 5 2" xfId="316"/>
    <cellStyle name="Calculation 2 2 2 2 4 3 6" xfId="317"/>
    <cellStyle name="Calculation 2 2 2 2 4 3 6 2" xfId="318"/>
    <cellStyle name="Calculation 2 2 2 2 4 3 7" xfId="319"/>
    <cellStyle name="Calculation 2 2 2 2 4 3 7 2" xfId="320"/>
    <cellStyle name="Calculation 2 2 2 2 4 3 8" xfId="321"/>
    <cellStyle name="Calculation 2 2 2 2 4 4" xfId="322"/>
    <cellStyle name="Calculation 2 2 2 2 4 4 2" xfId="323"/>
    <cellStyle name="Calculation 2 2 2 2 4 4 2 2" xfId="324"/>
    <cellStyle name="Calculation 2 2 2 2 4 4 2 2 2" xfId="325"/>
    <cellStyle name="Calculation 2 2 2 2 4 4 2 3" xfId="326"/>
    <cellStyle name="Calculation 2 2 2 2 4 4 2 3 2" xfId="327"/>
    <cellStyle name="Calculation 2 2 2 2 4 4 2 4" xfId="328"/>
    <cellStyle name="Calculation 2 2 2 2 4 4 2 4 2" xfId="329"/>
    <cellStyle name="Calculation 2 2 2 2 4 4 2 5" xfId="330"/>
    <cellStyle name="Calculation 2 2 2 2 4 4 2 5 2" xfId="331"/>
    <cellStyle name="Calculation 2 2 2 2 4 4 2 6" xfId="332"/>
    <cellStyle name="Calculation 2 2 2 2 4 4 2 6 2" xfId="333"/>
    <cellStyle name="Calculation 2 2 2 2 4 4 2 7" xfId="334"/>
    <cellStyle name="Calculation 2 2 2 2 4 4 2 7 2" xfId="335"/>
    <cellStyle name="Calculation 2 2 2 2 4 4 2 8" xfId="336"/>
    <cellStyle name="Calculation 2 2 2 2 4 4 3" xfId="337"/>
    <cellStyle name="Calculation 2 2 2 2 4 4 3 2" xfId="338"/>
    <cellStyle name="Calculation 2 2 2 2 4 4 4" xfId="339"/>
    <cellStyle name="Calculation 2 2 2 2 4 4 4 2" xfId="340"/>
    <cellStyle name="Calculation 2 2 2 2 4 4 5" xfId="341"/>
    <cellStyle name="Calculation 2 2 2 2 4 4 5 2" xfId="342"/>
    <cellStyle name="Calculation 2 2 2 2 4 4 6" xfId="343"/>
    <cellStyle name="Calculation 2 2 2 2 4 4 6 2" xfId="344"/>
    <cellStyle name="Calculation 2 2 2 2 4 4 7" xfId="345"/>
    <cellStyle name="Calculation 2 2 2 2 4 4 7 2" xfId="346"/>
    <cellStyle name="Calculation 2 2 2 2 4 4 8" xfId="347"/>
    <cellStyle name="Calculation 2 2 2 2 4 5" xfId="348"/>
    <cellStyle name="Calculation 2 2 2 2 4 5 2" xfId="349"/>
    <cellStyle name="Calculation 2 2 2 2 4 5 2 2" xfId="350"/>
    <cellStyle name="Calculation 2 2 2 2 4 5 3" xfId="351"/>
    <cellStyle name="Calculation 2 2 2 2 4 5 3 2" xfId="352"/>
    <cellStyle name="Calculation 2 2 2 2 4 5 4" xfId="353"/>
    <cellStyle name="Calculation 2 2 2 2 4 5 4 2" xfId="354"/>
    <cellStyle name="Calculation 2 2 2 2 4 5 5" xfId="355"/>
    <cellStyle name="Calculation 2 2 2 2 4 5 5 2" xfId="356"/>
    <cellStyle name="Calculation 2 2 2 2 4 5 6" xfId="357"/>
    <cellStyle name="Calculation 2 2 2 2 4 5 6 2" xfId="358"/>
    <cellStyle name="Calculation 2 2 2 2 4 5 7" xfId="359"/>
    <cellStyle name="Calculation 2 2 2 2 4 5 7 2" xfId="360"/>
    <cellStyle name="Calculation 2 2 2 2 4 5 8" xfId="361"/>
    <cellStyle name="Calculation 2 2 2 2 4 6" xfId="362"/>
    <cellStyle name="Calculation 2 2 2 2 4 6 2" xfId="363"/>
    <cellStyle name="Calculation 2 2 2 2 4 7" xfId="364"/>
    <cellStyle name="Calculation 2 2 2 2 4 7 2" xfId="365"/>
    <cellStyle name="Calculation 2 2 2 2 4 8" xfId="366"/>
    <cellStyle name="Calculation 2 2 2 2 4 8 2" xfId="367"/>
    <cellStyle name="Calculation 2 2 2 2 4 9" xfId="368"/>
    <cellStyle name="Calculation 2 2 2 2 4 9 2" xfId="369"/>
    <cellStyle name="Calculation 2 2 2 2 5" xfId="370"/>
    <cellStyle name="Calculation 2 2 2 2 5 2" xfId="371"/>
    <cellStyle name="Calculation 2 2 2 2 6" xfId="372"/>
    <cellStyle name="Calculation 2 2 2 2 6 2" xfId="373"/>
    <cellStyle name="Calculation 2 2 2 2 7" xfId="374"/>
    <cellStyle name="Calculation 2 2 2 2 7 2" xfId="375"/>
    <cellStyle name="Calculation 2 2 2 2 8" xfId="376"/>
    <cellStyle name="Calculation 2 2 2 2 8 2" xfId="377"/>
    <cellStyle name="Calculation 2 2 2 3" xfId="378"/>
    <cellStyle name="Calculation 2 2 2 3 2" xfId="379"/>
    <cellStyle name="Calculation 2 2 2 3 2 2" xfId="380"/>
    <cellStyle name="Calculation 2 2 2 3 2 2 2" xfId="381"/>
    <cellStyle name="Calculation 2 2 2 3 2 2 2 2" xfId="382"/>
    <cellStyle name="Calculation 2 2 2 3 2 2 2 2 2" xfId="383"/>
    <cellStyle name="Calculation 2 2 2 3 2 2 2 3" xfId="384"/>
    <cellStyle name="Calculation 2 2 2 3 2 2 2 3 2" xfId="385"/>
    <cellStyle name="Calculation 2 2 2 3 2 2 2 4" xfId="386"/>
    <cellStyle name="Calculation 2 2 2 3 2 2 2 4 2" xfId="387"/>
    <cellStyle name="Calculation 2 2 2 3 2 2 2 5" xfId="388"/>
    <cellStyle name="Calculation 2 2 2 3 2 2 2 5 2" xfId="389"/>
    <cellStyle name="Calculation 2 2 2 3 2 2 2 6" xfId="390"/>
    <cellStyle name="Calculation 2 2 2 3 2 2 2 6 2" xfId="391"/>
    <cellStyle name="Calculation 2 2 2 3 2 2 2 7" xfId="392"/>
    <cellStyle name="Calculation 2 2 2 3 2 2 2 7 2" xfId="393"/>
    <cellStyle name="Calculation 2 2 2 3 2 2 2 8" xfId="394"/>
    <cellStyle name="Calculation 2 2 2 3 2 2 3" xfId="395"/>
    <cellStyle name="Calculation 2 2 2 3 2 2 3 2" xfId="396"/>
    <cellStyle name="Calculation 2 2 2 3 2 2 4" xfId="397"/>
    <cellStyle name="Calculation 2 2 2 3 2 2 4 2" xfId="398"/>
    <cellStyle name="Calculation 2 2 2 3 2 2 5" xfId="399"/>
    <cellStyle name="Calculation 2 2 2 3 2 2 5 2" xfId="400"/>
    <cellStyle name="Calculation 2 2 2 3 2 2 6" xfId="401"/>
    <cellStyle name="Calculation 2 2 2 3 2 2 6 2" xfId="402"/>
    <cellStyle name="Calculation 2 2 2 3 2 2 7" xfId="403"/>
    <cellStyle name="Calculation 2 2 2 3 2 2 7 2" xfId="404"/>
    <cellStyle name="Calculation 2 2 2 3 2 2 8" xfId="405"/>
    <cellStyle name="Calculation 2 2 2 3 2 3" xfId="406"/>
    <cellStyle name="Calculation 2 2 2 3 2 3 2" xfId="407"/>
    <cellStyle name="Calculation 2 2 2 3 2 3 2 2" xfId="408"/>
    <cellStyle name="Calculation 2 2 2 3 2 3 3" xfId="409"/>
    <cellStyle name="Calculation 2 2 2 3 2 3 3 2" xfId="410"/>
    <cellStyle name="Calculation 2 2 2 3 2 3 4" xfId="411"/>
    <cellStyle name="Calculation 2 2 2 3 2 3 4 2" xfId="412"/>
    <cellStyle name="Calculation 2 2 2 3 2 3 5" xfId="413"/>
    <cellStyle name="Calculation 2 2 2 3 2 3 5 2" xfId="414"/>
    <cellStyle name="Calculation 2 2 2 3 2 3 6" xfId="415"/>
    <cellStyle name="Calculation 2 2 2 3 2 3 6 2" xfId="416"/>
    <cellStyle name="Calculation 2 2 2 3 2 3 7" xfId="417"/>
    <cellStyle name="Calculation 2 2 2 3 2 4" xfId="418"/>
    <cellStyle name="Calculation 2 2 2 3 2 4 2" xfId="419"/>
    <cellStyle name="Calculation 2 2 2 3 2 4 2 2" xfId="420"/>
    <cellStyle name="Calculation 2 2 2 3 2 4 3" xfId="421"/>
    <cellStyle name="Calculation 2 2 2 3 2 4 3 2" xfId="422"/>
    <cellStyle name="Calculation 2 2 2 3 2 4 4" xfId="423"/>
    <cellStyle name="Calculation 2 2 2 3 2 4 4 2" xfId="424"/>
    <cellStyle name="Calculation 2 2 2 3 2 4 5" xfId="425"/>
    <cellStyle name="Calculation 2 2 2 3 2 4 5 2" xfId="426"/>
    <cellStyle name="Calculation 2 2 2 3 2 4 6" xfId="427"/>
    <cellStyle name="Calculation 2 2 2 3 2 4 6 2" xfId="428"/>
    <cellStyle name="Calculation 2 2 2 3 2 4 7" xfId="429"/>
    <cellStyle name="Calculation 2 2 2 3 2 4 7 2" xfId="430"/>
    <cellStyle name="Calculation 2 2 2 3 2 4 8" xfId="431"/>
    <cellStyle name="Calculation 2 2 2 3 2 5" xfId="432"/>
    <cellStyle name="Calculation 2 2 2 3 2 5 2" xfId="433"/>
    <cellStyle name="Calculation 2 2 2 3 2 6" xfId="434"/>
    <cellStyle name="Calculation 2 2 2 3 2 6 2" xfId="435"/>
    <cellStyle name="Calculation 2 2 2 3 2 7" xfId="436"/>
    <cellStyle name="Calculation 2 2 2 3 2 7 2" xfId="437"/>
    <cellStyle name="Calculation 2 2 2 3 2 8" xfId="438"/>
    <cellStyle name="Calculation 2 2 2 3 2 8 2" xfId="439"/>
    <cellStyle name="Calculation 2 2 2 3 2 9" xfId="440"/>
    <cellStyle name="Calculation 2 2 2 3 2 9 2" xfId="441"/>
    <cellStyle name="Calculation 2 2 2 3 3" xfId="442"/>
    <cellStyle name="Calculation 2 2 2 3 3 2" xfId="443"/>
    <cellStyle name="Calculation 2 2 2 3 3 2 2" xfId="444"/>
    <cellStyle name="Calculation 2 2 2 3 3 2 2 2" xfId="445"/>
    <cellStyle name="Calculation 2 2 2 3 3 2 3" xfId="446"/>
    <cellStyle name="Calculation 2 2 2 3 3 2 3 2" xfId="447"/>
    <cellStyle name="Calculation 2 2 2 3 3 2 4" xfId="448"/>
    <cellStyle name="Calculation 2 2 2 3 3 2 4 2" xfId="449"/>
    <cellStyle name="Calculation 2 2 2 3 3 2 5" xfId="450"/>
    <cellStyle name="Calculation 2 2 2 3 3 2 5 2" xfId="451"/>
    <cellStyle name="Calculation 2 2 2 3 3 2 6" xfId="452"/>
    <cellStyle name="Calculation 2 2 2 3 3 2 6 2" xfId="453"/>
    <cellStyle name="Calculation 2 2 2 3 3 2 7" xfId="454"/>
    <cellStyle name="Calculation 2 2 2 3 3 2 7 2" xfId="455"/>
    <cellStyle name="Calculation 2 2 2 3 3 2 8" xfId="456"/>
    <cellStyle name="Calculation 2 2 2 3 3 3" xfId="457"/>
    <cellStyle name="Calculation 2 2 2 3 3 3 2" xfId="458"/>
    <cellStyle name="Calculation 2 2 2 3 3 4" xfId="459"/>
    <cellStyle name="Calculation 2 2 2 3 3 4 2" xfId="460"/>
    <cellStyle name="Calculation 2 2 2 3 3 5" xfId="461"/>
    <cellStyle name="Calculation 2 2 2 3 3 5 2" xfId="462"/>
    <cellStyle name="Calculation 2 2 2 3 3 6" xfId="463"/>
    <cellStyle name="Calculation 2 2 2 3 3 6 2" xfId="464"/>
    <cellStyle name="Calculation 2 2 2 3 3 7" xfId="465"/>
    <cellStyle name="Calculation 2 2 2 3 3 7 2" xfId="466"/>
    <cellStyle name="Calculation 2 2 2 3 3 8" xfId="467"/>
    <cellStyle name="Calculation 2 2 2 3 4" xfId="468"/>
    <cellStyle name="Calculation 2 2 2 3 4 2" xfId="469"/>
    <cellStyle name="Calculation 2 2 2 3 4 2 2" xfId="470"/>
    <cellStyle name="Calculation 2 2 2 3 4 3" xfId="471"/>
    <cellStyle name="Calculation 2 2 2 3 4 3 2" xfId="472"/>
    <cellStyle name="Calculation 2 2 2 3 4 4" xfId="473"/>
    <cellStyle name="Calculation 2 2 2 3 4 4 2" xfId="474"/>
    <cellStyle name="Calculation 2 2 2 3 4 5" xfId="475"/>
    <cellStyle name="Calculation 2 2 2 3 4 5 2" xfId="476"/>
    <cellStyle name="Calculation 2 2 2 3 4 6" xfId="477"/>
    <cellStyle name="Calculation 2 2 2 3 4 6 2" xfId="478"/>
    <cellStyle name="Calculation 2 2 2 3 4 7" xfId="479"/>
    <cellStyle name="Calculation 2 2 2 3 4 7 2" xfId="480"/>
    <cellStyle name="Calculation 2 2 2 3 4 8" xfId="481"/>
    <cellStyle name="Calculation 2 2 2 3 5" xfId="482"/>
    <cellStyle name="Calculation 2 2 2 3 5 2" xfId="483"/>
    <cellStyle name="Calculation 2 2 2 3 6" xfId="484"/>
    <cellStyle name="Calculation 2 2 2 3 6 2" xfId="485"/>
    <cellStyle name="Calculation 2 2 2 3 7" xfId="486"/>
    <cellStyle name="Calculation 2 2 2 3 7 2" xfId="487"/>
    <cellStyle name="Calculation 2 2 2 3 8" xfId="488"/>
    <cellStyle name="Calculation 2 2 2 3 8 2" xfId="489"/>
    <cellStyle name="Calculation 2 2 2 3 9" xfId="490"/>
    <cellStyle name="Calculation 2 2 2 3 9 2" xfId="491"/>
    <cellStyle name="Calculation 2 2 2 4" xfId="492"/>
    <cellStyle name="Calculation 2 2 2 4 2" xfId="493"/>
    <cellStyle name="Calculation 2 2 2 4 2 2" xfId="494"/>
    <cellStyle name="Calculation 2 2 2 4 2 2 2" xfId="495"/>
    <cellStyle name="Calculation 2 2 2 4 2 2 2 2" xfId="496"/>
    <cellStyle name="Calculation 2 2 2 4 2 2 2 2 2" xfId="497"/>
    <cellStyle name="Calculation 2 2 2 4 2 2 2 3" xfId="498"/>
    <cellStyle name="Calculation 2 2 2 4 2 2 2 3 2" xfId="499"/>
    <cellStyle name="Calculation 2 2 2 4 2 2 2 4" xfId="500"/>
    <cellStyle name="Calculation 2 2 2 4 2 2 2 4 2" xfId="501"/>
    <cellStyle name="Calculation 2 2 2 4 2 2 2 5" xfId="502"/>
    <cellStyle name="Calculation 2 2 2 4 2 2 2 5 2" xfId="503"/>
    <cellStyle name="Calculation 2 2 2 4 2 2 2 6" xfId="504"/>
    <cellStyle name="Calculation 2 2 2 4 2 2 2 6 2" xfId="505"/>
    <cellStyle name="Calculation 2 2 2 4 2 2 2 7" xfId="506"/>
    <cellStyle name="Calculation 2 2 2 4 2 2 2 7 2" xfId="507"/>
    <cellStyle name="Calculation 2 2 2 4 2 2 2 8" xfId="508"/>
    <cellStyle name="Calculation 2 2 2 4 2 2 3" xfId="509"/>
    <cellStyle name="Calculation 2 2 2 4 2 2 3 2" xfId="510"/>
    <cellStyle name="Calculation 2 2 2 4 2 2 4" xfId="511"/>
    <cellStyle name="Calculation 2 2 2 4 2 2 4 2" xfId="512"/>
    <cellStyle name="Calculation 2 2 2 4 2 2 5" xfId="513"/>
    <cellStyle name="Calculation 2 2 2 4 2 2 5 2" xfId="514"/>
    <cellStyle name="Calculation 2 2 2 4 2 2 6" xfId="515"/>
    <cellStyle name="Calculation 2 2 2 4 2 2 6 2" xfId="516"/>
    <cellStyle name="Calculation 2 2 2 4 2 2 7" xfId="517"/>
    <cellStyle name="Calculation 2 2 2 4 2 2 7 2" xfId="518"/>
    <cellStyle name="Calculation 2 2 2 4 2 2 8" xfId="519"/>
    <cellStyle name="Calculation 2 2 2 4 2 3" xfId="520"/>
    <cellStyle name="Calculation 2 2 2 4 2 3 2" xfId="521"/>
    <cellStyle name="Calculation 2 2 2 4 2 3 2 2" xfId="522"/>
    <cellStyle name="Calculation 2 2 2 4 2 3 3" xfId="523"/>
    <cellStyle name="Calculation 2 2 2 4 2 3 3 2" xfId="524"/>
    <cellStyle name="Calculation 2 2 2 4 2 3 4" xfId="525"/>
    <cellStyle name="Calculation 2 2 2 4 2 3 4 2" xfId="526"/>
    <cellStyle name="Calculation 2 2 2 4 2 3 5" xfId="527"/>
    <cellStyle name="Calculation 2 2 2 4 2 3 5 2" xfId="528"/>
    <cellStyle name="Calculation 2 2 2 4 2 3 6" xfId="529"/>
    <cellStyle name="Calculation 2 2 2 4 2 3 6 2" xfId="530"/>
    <cellStyle name="Calculation 2 2 2 4 2 3 7" xfId="531"/>
    <cellStyle name="Calculation 2 2 2 4 2 4" xfId="532"/>
    <cellStyle name="Calculation 2 2 2 4 2 4 2" xfId="533"/>
    <cellStyle name="Calculation 2 2 2 4 2 4 2 2" xfId="534"/>
    <cellStyle name="Calculation 2 2 2 4 2 4 3" xfId="535"/>
    <cellStyle name="Calculation 2 2 2 4 2 4 3 2" xfId="536"/>
    <cellStyle name="Calculation 2 2 2 4 2 4 4" xfId="537"/>
    <cellStyle name="Calculation 2 2 2 4 2 4 4 2" xfId="538"/>
    <cellStyle name="Calculation 2 2 2 4 2 4 5" xfId="539"/>
    <cellStyle name="Calculation 2 2 2 4 2 4 5 2" xfId="540"/>
    <cellStyle name="Calculation 2 2 2 4 2 4 6" xfId="541"/>
    <cellStyle name="Calculation 2 2 2 4 2 4 6 2" xfId="542"/>
    <cellStyle name="Calculation 2 2 2 4 2 4 7" xfId="543"/>
    <cellStyle name="Calculation 2 2 2 4 2 4 7 2" xfId="544"/>
    <cellStyle name="Calculation 2 2 2 4 2 4 8" xfId="545"/>
    <cellStyle name="Calculation 2 2 2 4 2 5" xfId="546"/>
    <cellStyle name="Calculation 2 2 2 4 2 5 2" xfId="547"/>
    <cellStyle name="Calculation 2 2 2 4 2 6" xfId="548"/>
    <cellStyle name="Calculation 2 2 2 4 2 6 2" xfId="549"/>
    <cellStyle name="Calculation 2 2 2 4 2 7" xfId="550"/>
    <cellStyle name="Calculation 2 2 2 4 2 7 2" xfId="551"/>
    <cellStyle name="Calculation 2 2 2 4 2 8" xfId="552"/>
    <cellStyle name="Calculation 2 2 2 4 2 8 2" xfId="553"/>
    <cellStyle name="Calculation 2 2 2 4 2 9" xfId="554"/>
    <cellStyle name="Calculation 2 2 2 4 2 9 2" xfId="555"/>
    <cellStyle name="Calculation 2 2 2 4 3" xfId="556"/>
    <cellStyle name="Calculation 2 2 2 4 3 2" xfId="557"/>
    <cellStyle name="Calculation 2 2 2 4 3 2 2" xfId="558"/>
    <cellStyle name="Calculation 2 2 2 4 3 2 2 2" xfId="559"/>
    <cellStyle name="Calculation 2 2 2 4 3 2 3" xfId="560"/>
    <cellStyle name="Calculation 2 2 2 4 3 2 3 2" xfId="561"/>
    <cellStyle name="Calculation 2 2 2 4 3 2 4" xfId="562"/>
    <cellStyle name="Calculation 2 2 2 4 3 2 4 2" xfId="563"/>
    <cellStyle name="Calculation 2 2 2 4 3 2 5" xfId="564"/>
    <cellStyle name="Calculation 2 2 2 4 3 2 5 2" xfId="565"/>
    <cellStyle name="Calculation 2 2 2 4 3 2 6" xfId="566"/>
    <cellStyle name="Calculation 2 2 2 4 3 2 6 2" xfId="567"/>
    <cellStyle name="Calculation 2 2 2 4 3 2 7" xfId="568"/>
    <cellStyle name="Calculation 2 2 2 4 3 2 7 2" xfId="569"/>
    <cellStyle name="Calculation 2 2 2 4 3 2 8" xfId="570"/>
    <cellStyle name="Calculation 2 2 2 4 3 3" xfId="571"/>
    <cellStyle name="Calculation 2 2 2 4 3 3 2" xfId="572"/>
    <cellStyle name="Calculation 2 2 2 4 3 4" xfId="573"/>
    <cellStyle name="Calculation 2 2 2 4 3 4 2" xfId="574"/>
    <cellStyle name="Calculation 2 2 2 4 3 5" xfId="575"/>
    <cellStyle name="Calculation 2 2 2 4 3 5 2" xfId="576"/>
    <cellStyle name="Calculation 2 2 2 4 3 6" xfId="577"/>
    <cellStyle name="Calculation 2 2 2 4 3 6 2" xfId="578"/>
    <cellStyle name="Calculation 2 2 2 4 3 7" xfId="579"/>
    <cellStyle name="Calculation 2 2 2 4 3 7 2" xfId="580"/>
    <cellStyle name="Calculation 2 2 2 4 3 8" xfId="581"/>
    <cellStyle name="Calculation 2 2 2 4 4" xfId="582"/>
    <cellStyle name="Calculation 2 2 2 4 4 2" xfId="583"/>
    <cellStyle name="Calculation 2 2 2 4 4 2 2" xfId="584"/>
    <cellStyle name="Calculation 2 2 2 4 4 3" xfId="585"/>
    <cellStyle name="Calculation 2 2 2 4 4 3 2" xfId="586"/>
    <cellStyle name="Calculation 2 2 2 4 4 4" xfId="587"/>
    <cellStyle name="Calculation 2 2 2 4 4 4 2" xfId="588"/>
    <cellStyle name="Calculation 2 2 2 4 4 5" xfId="589"/>
    <cellStyle name="Calculation 2 2 2 4 4 5 2" xfId="590"/>
    <cellStyle name="Calculation 2 2 2 4 4 6" xfId="591"/>
    <cellStyle name="Calculation 2 2 2 4 4 6 2" xfId="592"/>
    <cellStyle name="Calculation 2 2 2 4 4 7" xfId="593"/>
    <cellStyle name="Calculation 2 2 2 4 4 7 2" xfId="594"/>
    <cellStyle name="Calculation 2 2 2 4 4 8" xfId="595"/>
    <cellStyle name="Calculation 2 2 2 4 5" xfId="596"/>
    <cellStyle name="Calculation 2 2 2 4 5 2" xfId="597"/>
    <cellStyle name="Calculation 2 2 2 4 6" xfId="598"/>
    <cellStyle name="Calculation 2 2 2 4 6 2" xfId="599"/>
    <cellStyle name="Calculation 2 2 2 4 7" xfId="600"/>
    <cellStyle name="Calculation 2 2 2 4 7 2" xfId="601"/>
    <cellStyle name="Calculation 2 2 2 4 8" xfId="602"/>
    <cellStyle name="Calculation 2 2 2 4 8 2" xfId="603"/>
    <cellStyle name="Calculation 2 2 2 4 9" xfId="604"/>
    <cellStyle name="Calculation 2 2 2 4 9 2" xfId="605"/>
    <cellStyle name="Calculation 2 2 2 5" xfId="606"/>
    <cellStyle name="Calculation 2 2 2 5 10" xfId="607"/>
    <cellStyle name="Calculation 2 2 2 5 10 2" xfId="608"/>
    <cellStyle name="Calculation 2 2 2 5 11" xfId="609"/>
    <cellStyle name="Calculation 2 2 2 5 2" xfId="610"/>
    <cellStyle name="Calculation 2 2 2 5 2 2" xfId="611"/>
    <cellStyle name="Calculation 2 2 2 5 2 2 2" xfId="612"/>
    <cellStyle name="Calculation 2 2 2 5 2 2 2 2" xfId="613"/>
    <cellStyle name="Calculation 2 2 2 5 2 2 3" xfId="614"/>
    <cellStyle name="Calculation 2 2 2 5 2 2 3 2" xfId="615"/>
    <cellStyle name="Calculation 2 2 2 5 2 2 4" xfId="616"/>
    <cellStyle name="Calculation 2 2 2 5 2 2 4 2" xfId="617"/>
    <cellStyle name="Calculation 2 2 2 5 2 2 5" xfId="618"/>
    <cellStyle name="Calculation 2 2 2 5 2 2 5 2" xfId="619"/>
    <cellStyle name="Calculation 2 2 2 5 2 2 6" xfId="620"/>
    <cellStyle name="Calculation 2 2 2 5 2 2 6 2" xfId="621"/>
    <cellStyle name="Calculation 2 2 2 5 2 2 7" xfId="622"/>
    <cellStyle name="Calculation 2 2 2 5 2 2 7 2" xfId="623"/>
    <cellStyle name="Calculation 2 2 2 5 2 2 8" xfId="624"/>
    <cellStyle name="Calculation 2 2 2 5 2 3" xfId="625"/>
    <cellStyle name="Calculation 2 2 2 5 2 3 2" xfId="626"/>
    <cellStyle name="Calculation 2 2 2 5 2 4" xfId="627"/>
    <cellStyle name="Calculation 2 2 2 5 2 4 2" xfId="628"/>
    <cellStyle name="Calculation 2 2 2 5 2 5" xfId="629"/>
    <cellStyle name="Calculation 2 2 2 5 2 5 2" xfId="630"/>
    <cellStyle name="Calculation 2 2 2 5 2 6" xfId="631"/>
    <cellStyle name="Calculation 2 2 2 5 2 6 2" xfId="632"/>
    <cellStyle name="Calculation 2 2 2 5 2 7" xfId="633"/>
    <cellStyle name="Calculation 2 2 2 5 2 7 2" xfId="634"/>
    <cellStyle name="Calculation 2 2 2 5 2 8" xfId="635"/>
    <cellStyle name="Calculation 2 2 2 5 3" xfId="636"/>
    <cellStyle name="Calculation 2 2 2 5 3 2" xfId="637"/>
    <cellStyle name="Calculation 2 2 2 5 3 2 2" xfId="638"/>
    <cellStyle name="Calculation 2 2 2 5 3 2 2 2" xfId="639"/>
    <cellStyle name="Calculation 2 2 2 5 3 2 3" xfId="640"/>
    <cellStyle name="Calculation 2 2 2 5 3 2 3 2" xfId="641"/>
    <cellStyle name="Calculation 2 2 2 5 3 2 4" xfId="642"/>
    <cellStyle name="Calculation 2 2 2 5 3 2 4 2" xfId="643"/>
    <cellStyle name="Calculation 2 2 2 5 3 2 5" xfId="644"/>
    <cellStyle name="Calculation 2 2 2 5 3 2 5 2" xfId="645"/>
    <cellStyle name="Calculation 2 2 2 5 3 2 6" xfId="646"/>
    <cellStyle name="Calculation 2 2 2 5 3 2 6 2" xfId="647"/>
    <cellStyle name="Calculation 2 2 2 5 3 2 7" xfId="648"/>
    <cellStyle name="Calculation 2 2 2 5 3 2 7 2" xfId="649"/>
    <cellStyle name="Calculation 2 2 2 5 3 2 8" xfId="650"/>
    <cellStyle name="Calculation 2 2 2 5 3 3" xfId="651"/>
    <cellStyle name="Calculation 2 2 2 5 3 3 2" xfId="652"/>
    <cellStyle name="Calculation 2 2 2 5 3 4" xfId="653"/>
    <cellStyle name="Calculation 2 2 2 5 3 4 2" xfId="654"/>
    <cellStyle name="Calculation 2 2 2 5 3 5" xfId="655"/>
    <cellStyle name="Calculation 2 2 2 5 3 5 2" xfId="656"/>
    <cellStyle name="Calculation 2 2 2 5 3 6" xfId="657"/>
    <cellStyle name="Calculation 2 2 2 5 3 6 2" xfId="658"/>
    <cellStyle name="Calculation 2 2 2 5 3 7" xfId="659"/>
    <cellStyle name="Calculation 2 2 2 5 3 7 2" xfId="660"/>
    <cellStyle name="Calculation 2 2 2 5 3 8" xfId="661"/>
    <cellStyle name="Calculation 2 2 2 5 4" xfId="662"/>
    <cellStyle name="Calculation 2 2 2 5 4 2" xfId="663"/>
    <cellStyle name="Calculation 2 2 2 5 4 2 2" xfId="664"/>
    <cellStyle name="Calculation 2 2 2 5 4 2 2 2" xfId="665"/>
    <cellStyle name="Calculation 2 2 2 5 4 2 3" xfId="666"/>
    <cellStyle name="Calculation 2 2 2 5 4 2 3 2" xfId="667"/>
    <cellStyle name="Calculation 2 2 2 5 4 2 4" xfId="668"/>
    <cellStyle name="Calculation 2 2 2 5 4 2 4 2" xfId="669"/>
    <cellStyle name="Calculation 2 2 2 5 4 2 5" xfId="670"/>
    <cellStyle name="Calculation 2 2 2 5 4 2 5 2" xfId="671"/>
    <cellStyle name="Calculation 2 2 2 5 4 2 6" xfId="672"/>
    <cellStyle name="Calculation 2 2 2 5 4 2 6 2" xfId="673"/>
    <cellStyle name="Calculation 2 2 2 5 4 2 7" xfId="674"/>
    <cellStyle name="Calculation 2 2 2 5 4 2 7 2" xfId="675"/>
    <cellStyle name="Calculation 2 2 2 5 4 2 8" xfId="676"/>
    <cellStyle name="Calculation 2 2 2 5 4 3" xfId="677"/>
    <cellStyle name="Calculation 2 2 2 5 4 3 2" xfId="678"/>
    <cellStyle name="Calculation 2 2 2 5 4 4" xfId="679"/>
    <cellStyle name="Calculation 2 2 2 5 4 4 2" xfId="680"/>
    <cellStyle name="Calculation 2 2 2 5 4 5" xfId="681"/>
    <cellStyle name="Calculation 2 2 2 5 4 5 2" xfId="682"/>
    <cellStyle name="Calculation 2 2 2 5 4 6" xfId="683"/>
    <cellStyle name="Calculation 2 2 2 5 4 6 2" xfId="684"/>
    <cellStyle name="Calculation 2 2 2 5 4 7" xfId="685"/>
    <cellStyle name="Calculation 2 2 2 5 4 7 2" xfId="686"/>
    <cellStyle name="Calculation 2 2 2 5 4 8" xfId="687"/>
    <cellStyle name="Calculation 2 2 2 5 5" xfId="688"/>
    <cellStyle name="Calculation 2 2 2 5 5 2" xfId="689"/>
    <cellStyle name="Calculation 2 2 2 5 5 2 2" xfId="690"/>
    <cellStyle name="Calculation 2 2 2 5 5 3" xfId="691"/>
    <cellStyle name="Calculation 2 2 2 5 5 3 2" xfId="692"/>
    <cellStyle name="Calculation 2 2 2 5 5 4" xfId="693"/>
    <cellStyle name="Calculation 2 2 2 5 5 4 2" xfId="694"/>
    <cellStyle name="Calculation 2 2 2 5 5 5" xfId="695"/>
    <cellStyle name="Calculation 2 2 2 5 5 5 2" xfId="696"/>
    <cellStyle name="Calculation 2 2 2 5 5 6" xfId="697"/>
    <cellStyle name="Calculation 2 2 2 5 5 6 2" xfId="698"/>
    <cellStyle name="Calculation 2 2 2 5 5 7" xfId="699"/>
    <cellStyle name="Calculation 2 2 2 5 5 7 2" xfId="700"/>
    <cellStyle name="Calculation 2 2 2 5 5 8" xfId="701"/>
    <cellStyle name="Calculation 2 2 2 5 6" xfId="702"/>
    <cellStyle name="Calculation 2 2 2 5 6 2" xfId="703"/>
    <cellStyle name="Calculation 2 2 2 5 7" xfId="704"/>
    <cellStyle name="Calculation 2 2 2 5 7 2" xfId="705"/>
    <cellStyle name="Calculation 2 2 2 5 8" xfId="706"/>
    <cellStyle name="Calculation 2 2 2 5 8 2" xfId="707"/>
    <cellStyle name="Calculation 2 2 2 5 9" xfId="708"/>
    <cellStyle name="Calculation 2 2 2 5 9 2" xfId="709"/>
    <cellStyle name="Calculation 2 2 2 6" xfId="710"/>
    <cellStyle name="Calculation 2 2 2 6 2" xfId="711"/>
    <cellStyle name="Calculation 2 2 2 7" xfId="712"/>
    <cellStyle name="Calculation 2 2 2 7 2" xfId="713"/>
    <cellStyle name="Calculation 2 2 2 8" xfId="714"/>
    <cellStyle name="Calculation 2 2 2 8 2" xfId="715"/>
    <cellStyle name="Calculation 2 2 2 9" xfId="716"/>
    <cellStyle name="Calculation 2 2 2 9 2" xfId="717"/>
    <cellStyle name="Calculation 2 2 3" xfId="718"/>
    <cellStyle name="Calculation 2 2 3 2" xfId="719"/>
    <cellStyle name="Calculation 2 2 3 2 2" xfId="720"/>
    <cellStyle name="Calculation 2 2 3 2 2 2" xfId="721"/>
    <cellStyle name="Calculation 2 2 3 2 2 2 2" xfId="722"/>
    <cellStyle name="Calculation 2 2 3 2 2 2 2 2" xfId="723"/>
    <cellStyle name="Calculation 2 2 3 2 2 2 2 2 2" xfId="724"/>
    <cellStyle name="Calculation 2 2 3 2 2 2 2 3" xfId="725"/>
    <cellStyle name="Calculation 2 2 3 2 2 2 2 3 2" xfId="726"/>
    <cellStyle name="Calculation 2 2 3 2 2 2 2 4" xfId="727"/>
    <cellStyle name="Calculation 2 2 3 2 2 2 2 4 2" xfId="728"/>
    <cellStyle name="Calculation 2 2 3 2 2 2 2 5" xfId="729"/>
    <cellStyle name="Calculation 2 2 3 2 2 2 2 5 2" xfId="730"/>
    <cellStyle name="Calculation 2 2 3 2 2 2 2 6" xfId="731"/>
    <cellStyle name="Calculation 2 2 3 2 2 2 2 6 2" xfId="732"/>
    <cellStyle name="Calculation 2 2 3 2 2 2 2 7" xfId="733"/>
    <cellStyle name="Calculation 2 2 3 2 2 2 2 7 2" xfId="734"/>
    <cellStyle name="Calculation 2 2 3 2 2 2 2 8" xfId="735"/>
    <cellStyle name="Calculation 2 2 3 2 2 2 3" xfId="736"/>
    <cellStyle name="Calculation 2 2 3 2 2 2 3 2" xfId="737"/>
    <cellStyle name="Calculation 2 2 3 2 2 2 4" xfId="738"/>
    <cellStyle name="Calculation 2 2 3 2 2 2 4 2" xfId="739"/>
    <cellStyle name="Calculation 2 2 3 2 2 2 5" xfId="740"/>
    <cellStyle name="Calculation 2 2 3 2 2 2 5 2" xfId="741"/>
    <cellStyle name="Calculation 2 2 3 2 2 2 6" xfId="742"/>
    <cellStyle name="Calculation 2 2 3 2 2 2 6 2" xfId="743"/>
    <cellStyle name="Calculation 2 2 3 2 2 2 7" xfId="744"/>
    <cellStyle name="Calculation 2 2 3 2 2 2 7 2" xfId="745"/>
    <cellStyle name="Calculation 2 2 3 2 2 2 8" xfId="746"/>
    <cellStyle name="Calculation 2 2 3 2 2 3" xfId="747"/>
    <cellStyle name="Calculation 2 2 3 2 2 3 2" xfId="748"/>
    <cellStyle name="Calculation 2 2 3 2 2 3 2 2" xfId="749"/>
    <cellStyle name="Calculation 2 2 3 2 2 3 3" xfId="750"/>
    <cellStyle name="Calculation 2 2 3 2 2 3 3 2" xfId="751"/>
    <cellStyle name="Calculation 2 2 3 2 2 3 4" xfId="752"/>
    <cellStyle name="Calculation 2 2 3 2 2 3 4 2" xfId="753"/>
    <cellStyle name="Calculation 2 2 3 2 2 3 5" xfId="754"/>
    <cellStyle name="Calculation 2 2 3 2 2 3 5 2" xfId="755"/>
    <cellStyle name="Calculation 2 2 3 2 2 3 6" xfId="756"/>
    <cellStyle name="Calculation 2 2 3 2 2 3 6 2" xfId="757"/>
    <cellStyle name="Calculation 2 2 3 2 2 3 7" xfId="758"/>
    <cellStyle name="Calculation 2 2 3 2 2 4" xfId="759"/>
    <cellStyle name="Calculation 2 2 3 2 2 4 2" xfId="760"/>
    <cellStyle name="Calculation 2 2 3 2 2 4 2 2" xfId="761"/>
    <cellStyle name="Calculation 2 2 3 2 2 4 3" xfId="762"/>
    <cellStyle name="Calculation 2 2 3 2 2 4 3 2" xfId="763"/>
    <cellStyle name="Calculation 2 2 3 2 2 4 4" xfId="764"/>
    <cellStyle name="Calculation 2 2 3 2 2 4 4 2" xfId="765"/>
    <cellStyle name="Calculation 2 2 3 2 2 4 5" xfId="766"/>
    <cellStyle name="Calculation 2 2 3 2 2 4 5 2" xfId="767"/>
    <cellStyle name="Calculation 2 2 3 2 2 4 6" xfId="768"/>
    <cellStyle name="Calculation 2 2 3 2 2 4 6 2" xfId="769"/>
    <cellStyle name="Calculation 2 2 3 2 2 4 7" xfId="770"/>
    <cellStyle name="Calculation 2 2 3 2 2 4 7 2" xfId="771"/>
    <cellStyle name="Calculation 2 2 3 2 2 4 8" xfId="772"/>
    <cellStyle name="Calculation 2 2 3 2 2 5" xfId="773"/>
    <cellStyle name="Calculation 2 2 3 2 2 5 2" xfId="774"/>
    <cellStyle name="Calculation 2 2 3 2 2 6" xfId="775"/>
    <cellStyle name="Calculation 2 2 3 2 2 6 2" xfId="776"/>
    <cellStyle name="Calculation 2 2 3 2 2 7" xfId="777"/>
    <cellStyle name="Calculation 2 2 3 2 2 7 2" xfId="778"/>
    <cellStyle name="Calculation 2 2 3 2 2 8" xfId="779"/>
    <cellStyle name="Calculation 2 2 3 2 2 8 2" xfId="780"/>
    <cellStyle name="Calculation 2 2 3 2 2 9" xfId="781"/>
    <cellStyle name="Calculation 2 2 3 2 2 9 2" xfId="782"/>
    <cellStyle name="Calculation 2 2 3 2 3" xfId="783"/>
    <cellStyle name="Calculation 2 2 3 2 3 2" xfId="784"/>
    <cellStyle name="Calculation 2 2 3 2 3 2 2" xfId="785"/>
    <cellStyle name="Calculation 2 2 3 2 3 2 2 2" xfId="786"/>
    <cellStyle name="Calculation 2 2 3 2 3 2 3" xfId="787"/>
    <cellStyle name="Calculation 2 2 3 2 3 2 3 2" xfId="788"/>
    <cellStyle name="Calculation 2 2 3 2 3 2 4" xfId="789"/>
    <cellStyle name="Calculation 2 2 3 2 3 2 4 2" xfId="790"/>
    <cellStyle name="Calculation 2 2 3 2 3 2 5" xfId="791"/>
    <cellStyle name="Calculation 2 2 3 2 3 2 5 2" xfId="792"/>
    <cellStyle name="Calculation 2 2 3 2 3 2 6" xfId="793"/>
    <cellStyle name="Calculation 2 2 3 2 3 2 6 2" xfId="794"/>
    <cellStyle name="Calculation 2 2 3 2 3 2 7" xfId="795"/>
    <cellStyle name="Calculation 2 2 3 2 3 2 7 2" xfId="796"/>
    <cellStyle name="Calculation 2 2 3 2 3 2 8" xfId="797"/>
    <cellStyle name="Calculation 2 2 3 2 3 3" xfId="798"/>
    <cellStyle name="Calculation 2 2 3 2 3 3 2" xfId="799"/>
    <cellStyle name="Calculation 2 2 3 2 3 4" xfId="800"/>
    <cellStyle name="Calculation 2 2 3 2 3 4 2" xfId="801"/>
    <cellStyle name="Calculation 2 2 3 2 3 5" xfId="802"/>
    <cellStyle name="Calculation 2 2 3 2 3 5 2" xfId="803"/>
    <cellStyle name="Calculation 2 2 3 2 3 6" xfId="804"/>
    <cellStyle name="Calculation 2 2 3 2 3 6 2" xfId="805"/>
    <cellStyle name="Calculation 2 2 3 2 3 7" xfId="806"/>
    <cellStyle name="Calculation 2 2 3 2 3 7 2" xfId="807"/>
    <cellStyle name="Calculation 2 2 3 2 3 8" xfId="808"/>
    <cellStyle name="Calculation 2 2 3 2 4" xfId="809"/>
    <cellStyle name="Calculation 2 2 3 2 4 2" xfId="810"/>
    <cellStyle name="Calculation 2 2 3 2 4 2 2" xfId="811"/>
    <cellStyle name="Calculation 2 2 3 2 4 3" xfId="812"/>
    <cellStyle name="Calculation 2 2 3 2 4 3 2" xfId="813"/>
    <cellStyle name="Calculation 2 2 3 2 4 4" xfId="814"/>
    <cellStyle name="Calculation 2 2 3 2 4 4 2" xfId="815"/>
    <cellStyle name="Calculation 2 2 3 2 4 5" xfId="816"/>
    <cellStyle name="Calculation 2 2 3 2 4 5 2" xfId="817"/>
    <cellStyle name="Calculation 2 2 3 2 4 6" xfId="818"/>
    <cellStyle name="Calculation 2 2 3 2 4 6 2" xfId="819"/>
    <cellStyle name="Calculation 2 2 3 2 4 7" xfId="820"/>
    <cellStyle name="Calculation 2 2 3 2 4 7 2" xfId="821"/>
    <cellStyle name="Calculation 2 2 3 2 4 8" xfId="822"/>
    <cellStyle name="Calculation 2 2 3 2 5" xfId="823"/>
    <cellStyle name="Calculation 2 2 3 2 5 2" xfId="824"/>
    <cellStyle name="Calculation 2 2 3 2 6" xfId="825"/>
    <cellStyle name="Calculation 2 2 3 2 6 2" xfId="826"/>
    <cellStyle name="Calculation 2 2 3 2 7" xfId="827"/>
    <cellStyle name="Calculation 2 2 3 2 7 2" xfId="828"/>
    <cellStyle name="Calculation 2 2 3 2 8" xfId="829"/>
    <cellStyle name="Calculation 2 2 3 2 8 2" xfId="830"/>
    <cellStyle name="Calculation 2 2 3 2 9" xfId="831"/>
    <cellStyle name="Calculation 2 2 3 2 9 2" xfId="832"/>
    <cellStyle name="Calculation 2 2 3 3" xfId="833"/>
    <cellStyle name="Calculation 2 2 3 3 2" xfId="834"/>
    <cellStyle name="Calculation 2 2 3 3 2 2" xfId="835"/>
    <cellStyle name="Calculation 2 2 3 3 2 2 2" xfId="836"/>
    <cellStyle name="Calculation 2 2 3 3 2 2 2 2" xfId="837"/>
    <cellStyle name="Calculation 2 2 3 3 2 2 2 2 2" xfId="838"/>
    <cellStyle name="Calculation 2 2 3 3 2 2 2 3" xfId="839"/>
    <cellStyle name="Calculation 2 2 3 3 2 2 2 3 2" xfId="840"/>
    <cellStyle name="Calculation 2 2 3 3 2 2 2 4" xfId="841"/>
    <cellStyle name="Calculation 2 2 3 3 2 2 2 4 2" xfId="842"/>
    <cellStyle name="Calculation 2 2 3 3 2 2 2 5" xfId="843"/>
    <cellStyle name="Calculation 2 2 3 3 2 2 2 5 2" xfId="844"/>
    <cellStyle name="Calculation 2 2 3 3 2 2 2 6" xfId="845"/>
    <cellStyle name="Calculation 2 2 3 3 2 2 2 6 2" xfId="846"/>
    <cellStyle name="Calculation 2 2 3 3 2 2 2 7" xfId="847"/>
    <cellStyle name="Calculation 2 2 3 3 2 2 2 7 2" xfId="848"/>
    <cellStyle name="Calculation 2 2 3 3 2 2 2 8" xfId="849"/>
    <cellStyle name="Calculation 2 2 3 3 2 2 3" xfId="850"/>
    <cellStyle name="Calculation 2 2 3 3 2 2 3 2" xfId="851"/>
    <cellStyle name="Calculation 2 2 3 3 2 2 4" xfId="852"/>
    <cellStyle name="Calculation 2 2 3 3 2 2 4 2" xfId="853"/>
    <cellStyle name="Calculation 2 2 3 3 2 2 5" xfId="854"/>
    <cellStyle name="Calculation 2 2 3 3 2 2 5 2" xfId="855"/>
    <cellStyle name="Calculation 2 2 3 3 2 2 6" xfId="856"/>
    <cellStyle name="Calculation 2 2 3 3 2 2 6 2" xfId="857"/>
    <cellStyle name="Calculation 2 2 3 3 2 2 7" xfId="858"/>
    <cellStyle name="Calculation 2 2 3 3 2 2 7 2" xfId="859"/>
    <cellStyle name="Calculation 2 2 3 3 2 2 8" xfId="860"/>
    <cellStyle name="Calculation 2 2 3 3 2 3" xfId="861"/>
    <cellStyle name="Calculation 2 2 3 3 2 3 2" xfId="862"/>
    <cellStyle name="Calculation 2 2 3 3 2 3 2 2" xfId="863"/>
    <cellStyle name="Calculation 2 2 3 3 2 3 3" xfId="864"/>
    <cellStyle name="Calculation 2 2 3 3 2 3 3 2" xfId="865"/>
    <cellStyle name="Calculation 2 2 3 3 2 3 4" xfId="866"/>
    <cellStyle name="Calculation 2 2 3 3 2 3 4 2" xfId="867"/>
    <cellStyle name="Calculation 2 2 3 3 2 3 5" xfId="868"/>
    <cellStyle name="Calculation 2 2 3 3 2 3 5 2" xfId="869"/>
    <cellStyle name="Calculation 2 2 3 3 2 3 6" xfId="870"/>
    <cellStyle name="Calculation 2 2 3 3 2 3 6 2" xfId="871"/>
    <cellStyle name="Calculation 2 2 3 3 2 3 7" xfId="872"/>
    <cellStyle name="Calculation 2 2 3 3 2 4" xfId="873"/>
    <cellStyle name="Calculation 2 2 3 3 2 4 2" xfId="874"/>
    <cellStyle name="Calculation 2 2 3 3 2 4 2 2" xfId="875"/>
    <cellStyle name="Calculation 2 2 3 3 2 4 3" xfId="876"/>
    <cellStyle name="Calculation 2 2 3 3 2 4 3 2" xfId="877"/>
    <cellStyle name="Calculation 2 2 3 3 2 4 4" xfId="878"/>
    <cellStyle name="Calculation 2 2 3 3 2 4 4 2" xfId="879"/>
    <cellStyle name="Calculation 2 2 3 3 2 4 5" xfId="880"/>
    <cellStyle name="Calculation 2 2 3 3 2 4 5 2" xfId="881"/>
    <cellStyle name="Calculation 2 2 3 3 2 4 6" xfId="882"/>
    <cellStyle name="Calculation 2 2 3 3 2 4 6 2" xfId="883"/>
    <cellStyle name="Calculation 2 2 3 3 2 4 7" xfId="884"/>
    <cellStyle name="Calculation 2 2 3 3 2 4 7 2" xfId="885"/>
    <cellStyle name="Calculation 2 2 3 3 2 4 8" xfId="886"/>
    <cellStyle name="Calculation 2 2 3 3 2 5" xfId="887"/>
    <cellStyle name="Calculation 2 2 3 3 2 5 2" xfId="888"/>
    <cellStyle name="Calculation 2 2 3 3 2 6" xfId="889"/>
    <cellStyle name="Calculation 2 2 3 3 2 6 2" xfId="890"/>
    <cellStyle name="Calculation 2 2 3 3 2 7" xfId="891"/>
    <cellStyle name="Calculation 2 2 3 3 2 7 2" xfId="892"/>
    <cellStyle name="Calculation 2 2 3 3 2 8" xfId="893"/>
    <cellStyle name="Calculation 2 2 3 3 2 8 2" xfId="894"/>
    <cellStyle name="Calculation 2 2 3 3 2 9" xfId="895"/>
    <cellStyle name="Calculation 2 2 3 3 2 9 2" xfId="896"/>
    <cellStyle name="Calculation 2 2 3 3 3" xfId="897"/>
    <cellStyle name="Calculation 2 2 3 3 3 2" xfId="898"/>
    <cellStyle name="Calculation 2 2 3 3 3 2 2" xfId="899"/>
    <cellStyle name="Calculation 2 2 3 3 3 2 2 2" xfId="900"/>
    <cellStyle name="Calculation 2 2 3 3 3 2 3" xfId="901"/>
    <cellStyle name="Calculation 2 2 3 3 3 2 3 2" xfId="902"/>
    <cellStyle name="Calculation 2 2 3 3 3 2 4" xfId="903"/>
    <cellStyle name="Calculation 2 2 3 3 3 2 4 2" xfId="904"/>
    <cellStyle name="Calculation 2 2 3 3 3 2 5" xfId="905"/>
    <cellStyle name="Calculation 2 2 3 3 3 2 5 2" xfId="906"/>
    <cellStyle name="Calculation 2 2 3 3 3 2 6" xfId="907"/>
    <cellStyle name="Calculation 2 2 3 3 3 2 6 2" xfId="908"/>
    <cellStyle name="Calculation 2 2 3 3 3 2 7" xfId="909"/>
    <cellStyle name="Calculation 2 2 3 3 3 2 7 2" xfId="910"/>
    <cellStyle name="Calculation 2 2 3 3 3 2 8" xfId="911"/>
    <cellStyle name="Calculation 2 2 3 3 3 3" xfId="912"/>
    <cellStyle name="Calculation 2 2 3 3 3 3 2" xfId="913"/>
    <cellStyle name="Calculation 2 2 3 3 3 4" xfId="914"/>
    <cellStyle name="Calculation 2 2 3 3 3 4 2" xfId="915"/>
    <cellStyle name="Calculation 2 2 3 3 3 5" xfId="916"/>
    <cellStyle name="Calculation 2 2 3 3 3 5 2" xfId="917"/>
    <cellStyle name="Calculation 2 2 3 3 3 6" xfId="918"/>
    <cellStyle name="Calculation 2 2 3 3 3 6 2" xfId="919"/>
    <cellStyle name="Calculation 2 2 3 3 3 7" xfId="920"/>
    <cellStyle name="Calculation 2 2 3 3 3 7 2" xfId="921"/>
    <cellStyle name="Calculation 2 2 3 3 3 8" xfId="922"/>
    <cellStyle name="Calculation 2 2 3 3 4" xfId="923"/>
    <cellStyle name="Calculation 2 2 3 3 4 2" xfId="924"/>
    <cellStyle name="Calculation 2 2 3 3 4 2 2" xfId="925"/>
    <cellStyle name="Calculation 2 2 3 3 4 3" xfId="926"/>
    <cellStyle name="Calculation 2 2 3 3 4 3 2" xfId="927"/>
    <cellStyle name="Calculation 2 2 3 3 4 4" xfId="928"/>
    <cellStyle name="Calculation 2 2 3 3 4 4 2" xfId="929"/>
    <cellStyle name="Calculation 2 2 3 3 4 5" xfId="930"/>
    <cellStyle name="Calculation 2 2 3 3 4 5 2" xfId="931"/>
    <cellStyle name="Calculation 2 2 3 3 4 6" xfId="932"/>
    <cellStyle name="Calculation 2 2 3 3 4 6 2" xfId="933"/>
    <cellStyle name="Calculation 2 2 3 3 4 7" xfId="934"/>
    <cellStyle name="Calculation 2 2 3 3 4 7 2" xfId="935"/>
    <cellStyle name="Calculation 2 2 3 3 4 8" xfId="936"/>
    <cellStyle name="Calculation 2 2 3 3 5" xfId="937"/>
    <cellStyle name="Calculation 2 2 3 3 5 2" xfId="938"/>
    <cellStyle name="Calculation 2 2 3 3 6" xfId="939"/>
    <cellStyle name="Calculation 2 2 3 3 6 2" xfId="940"/>
    <cellStyle name="Calculation 2 2 3 3 7" xfId="941"/>
    <cellStyle name="Calculation 2 2 3 3 7 2" xfId="942"/>
    <cellStyle name="Calculation 2 2 3 3 8" xfId="943"/>
    <cellStyle name="Calculation 2 2 3 3 8 2" xfId="944"/>
    <cellStyle name="Calculation 2 2 3 3 9" xfId="945"/>
    <cellStyle name="Calculation 2 2 3 3 9 2" xfId="946"/>
    <cellStyle name="Calculation 2 2 3 4" xfId="947"/>
    <cellStyle name="Calculation 2 2 3 4 10" xfId="948"/>
    <cellStyle name="Calculation 2 2 3 4 10 2" xfId="949"/>
    <cellStyle name="Calculation 2 2 3 4 11" xfId="950"/>
    <cellStyle name="Calculation 2 2 3 4 2" xfId="951"/>
    <cellStyle name="Calculation 2 2 3 4 2 2" xfId="952"/>
    <cellStyle name="Calculation 2 2 3 4 2 2 2" xfId="953"/>
    <cellStyle name="Calculation 2 2 3 4 2 2 2 2" xfId="954"/>
    <cellStyle name="Calculation 2 2 3 4 2 2 3" xfId="955"/>
    <cellStyle name="Calculation 2 2 3 4 2 2 3 2" xfId="956"/>
    <cellStyle name="Calculation 2 2 3 4 2 2 4" xfId="957"/>
    <cellStyle name="Calculation 2 2 3 4 2 2 4 2" xfId="958"/>
    <cellStyle name="Calculation 2 2 3 4 2 2 5" xfId="959"/>
    <cellStyle name="Calculation 2 2 3 4 2 2 5 2" xfId="960"/>
    <cellStyle name="Calculation 2 2 3 4 2 2 6" xfId="961"/>
    <cellStyle name="Calculation 2 2 3 4 2 2 6 2" xfId="962"/>
    <cellStyle name="Calculation 2 2 3 4 2 2 7" xfId="963"/>
    <cellStyle name="Calculation 2 2 3 4 2 2 7 2" xfId="964"/>
    <cellStyle name="Calculation 2 2 3 4 2 2 8" xfId="965"/>
    <cellStyle name="Calculation 2 2 3 4 2 3" xfId="966"/>
    <cellStyle name="Calculation 2 2 3 4 2 3 2" xfId="967"/>
    <cellStyle name="Calculation 2 2 3 4 2 4" xfId="968"/>
    <cellStyle name="Calculation 2 2 3 4 2 4 2" xfId="969"/>
    <cellStyle name="Calculation 2 2 3 4 2 5" xfId="970"/>
    <cellStyle name="Calculation 2 2 3 4 2 5 2" xfId="971"/>
    <cellStyle name="Calculation 2 2 3 4 2 6" xfId="972"/>
    <cellStyle name="Calculation 2 2 3 4 2 6 2" xfId="973"/>
    <cellStyle name="Calculation 2 2 3 4 2 7" xfId="974"/>
    <cellStyle name="Calculation 2 2 3 4 2 7 2" xfId="975"/>
    <cellStyle name="Calculation 2 2 3 4 2 8" xfId="976"/>
    <cellStyle name="Calculation 2 2 3 4 3" xfId="977"/>
    <cellStyle name="Calculation 2 2 3 4 3 2" xfId="978"/>
    <cellStyle name="Calculation 2 2 3 4 3 2 2" xfId="979"/>
    <cellStyle name="Calculation 2 2 3 4 3 2 2 2" xfId="980"/>
    <cellStyle name="Calculation 2 2 3 4 3 2 3" xfId="981"/>
    <cellStyle name="Calculation 2 2 3 4 3 2 3 2" xfId="982"/>
    <cellStyle name="Calculation 2 2 3 4 3 2 4" xfId="983"/>
    <cellStyle name="Calculation 2 2 3 4 3 2 4 2" xfId="984"/>
    <cellStyle name="Calculation 2 2 3 4 3 2 5" xfId="985"/>
    <cellStyle name="Calculation 2 2 3 4 3 2 5 2" xfId="986"/>
    <cellStyle name="Calculation 2 2 3 4 3 2 6" xfId="987"/>
    <cellStyle name="Calculation 2 2 3 4 3 2 6 2" xfId="988"/>
    <cellStyle name="Calculation 2 2 3 4 3 2 7" xfId="989"/>
    <cellStyle name="Calculation 2 2 3 4 3 2 7 2" xfId="990"/>
    <cellStyle name="Calculation 2 2 3 4 3 2 8" xfId="991"/>
    <cellStyle name="Calculation 2 2 3 4 3 3" xfId="992"/>
    <cellStyle name="Calculation 2 2 3 4 3 3 2" xfId="993"/>
    <cellStyle name="Calculation 2 2 3 4 3 4" xfId="994"/>
    <cellStyle name="Calculation 2 2 3 4 3 4 2" xfId="995"/>
    <cellStyle name="Calculation 2 2 3 4 3 5" xfId="996"/>
    <cellStyle name="Calculation 2 2 3 4 3 5 2" xfId="997"/>
    <cellStyle name="Calculation 2 2 3 4 3 6" xfId="998"/>
    <cellStyle name="Calculation 2 2 3 4 3 6 2" xfId="999"/>
    <cellStyle name="Calculation 2 2 3 4 3 7" xfId="1000"/>
    <cellStyle name="Calculation 2 2 3 4 3 7 2" xfId="1001"/>
    <cellStyle name="Calculation 2 2 3 4 3 8" xfId="1002"/>
    <cellStyle name="Calculation 2 2 3 4 4" xfId="1003"/>
    <cellStyle name="Calculation 2 2 3 4 4 2" xfId="1004"/>
    <cellStyle name="Calculation 2 2 3 4 4 2 2" xfId="1005"/>
    <cellStyle name="Calculation 2 2 3 4 4 2 2 2" xfId="1006"/>
    <cellStyle name="Calculation 2 2 3 4 4 2 3" xfId="1007"/>
    <cellStyle name="Calculation 2 2 3 4 4 2 3 2" xfId="1008"/>
    <cellStyle name="Calculation 2 2 3 4 4 2 4" xfId="1009"/>
    <cellStyle name="Calculation 2 2 3 4 4 2 4 2" xfId="1010"/>
    <cellStyle name="Calculation 2 2 3 4 4 2 5" xfId="1011"/>
    <cellStyle name="Calculation 2 2 3 4 4 2 5 2" xfId="1012"/>
    <cellStyle name="Calculation 2 2 3 4 4 2 6" xfId="1013"/>
    <cellStyle name="Calculation 2 2 3 4 4 2 6 2" xfId="1014"/>
    <cellStyle name="Calculation 2 2 3 4 4 2 7" xfId="1015"/>
    <cellStyle name="Calculation 2 2 3 4 4 2 7 2" xfId="1016"/>
    <cellStyle name="Calculation 2 2 3 4 4 2 8" xfId="1017"/>
    <cellStyle name="Calculation 2 2 3 4 4 3" xfId="1018"/>
    <cellStyle name="Calculation 2 2 3 4 4 3 2" xfId="1019"/>
    <cellStyle name="Calculation 2 2 3 4 4 4" xfId="1020"/>
    <cellStyle name="Calculation 2 2 3 4 4 4 2" xfId="1021"/>
    <cellStyle name="Calculation 2 2 3 4 4 5" xfId="1022"/>
    <cellStyle name="Calculation 2 2 3 4 4 5 2" xfId="1023"/>
    <cellStyle name="Calculation 2 2 3 4 4 6" xfId="1024"/>
    <cellStyle name="Calculation 2 2 3 4 4 6 2" xfId="1025"/>
    <cellStyle name="Calculation 2 2 3 4 4 7" xfId="1026"/>
    <cellStyle name="Calculation 2 2 3 4 4 7 2" xfId="1027"/>
    <cellStyle name="Calculation 2 2 3 4 4 8" xfId="1028"/>
    <cellStyle name="Calculation 2 2 3 4 5" xfId="1029"/>
    <cellStyle name="Calculation 2 2 3 4 5 2" xfId="1030"/>
    <cellStyle name="Calculation 2 2 3 4 5 2 2" xfId="1031"/>
    <cellStyle name="Calculation 2 2 3 4 5 3" xfId="1032"/>
    <cellStyle name="Calculation 2 2 3 4 5 3 2" xfId="1033"/>
    <cellStyle name="Calculation 2 2 3 4 5 4" xfId="1034"/>
    <cellStyle name="Calculation 2 2 3 4 5 4 2" xfId="1035"/>
    <cellStyle name="Calculation 2 2 3 4 5 5" xfId="1036"/>
    <cellStyle name="Calculation 2 2 3 4 5 5 2" xfId="1037"/>
    <cellStyle name="Calculation 2 2 3 4 5 6" xfId="1038"/>
    <cellStyle name="Calculation 2 2 3 4 5 6 2" xfId="1039"/>
    <cellStyle name="Calculation 2 2 3 4 5 7" xfId="1040"/>
    <cellStyle name="Calculation 2 2 3 4 5 7 2" xfId="1041"/>
    <cellStyle name="Calculation 2 2 3 4 5 8" xfId="1042"/>
    <cellStyle name="Calculation 2 2 3 4 6" xfId="1043"/>
    <cellStyle name="Calculation 2 2 3 4 6 2" xfId="1044"/>
    <cellStyle name="Calculation 2 2 3 4 7" xfId="1045"/>
    <cellStyle name="Calculation 2 2 3 4 7 2" xfId="1046"/>
    <cellStyle name="Calculation 2 2 3 4 8" xfId="1047"/>
    <cellStyle name="Calculation 2 2 3 4 8 2" xfId="1048"/>
    <cellStyle name="Calculation 2 2 3 4 9" xfId="1049"/>
    <cellStyle name="Calculation 2 2 3 4 9 2" xfId="1050"/>
    <cellStyle name="Calculation 2 2 3 5" xfId="1051"/>
    <cellStyle name="Calculation 2 2 3 5 2" xfId="1052"/>
    <cellStyle name="Calculation 2 2 3 6" xfId="1053"/>
    <cellStyle name="Calculation 2 2 3 6 2" xfId="1054"/>
    <cellStyle name="Calculation 2 2 3 7" xfId="1055"/>
    <cellStyle name="Calculation 2 2 3 7 2" xfId="1056"/>
    <cellStyle name="Calculation 2 2 3 8" xfId="1057"/>
    <cellStyle name="Calculation 2 2 3 8 2" xfId="1058"/>
    <cellStyle name="Calculation 2 2 4" xfId="1059"/>
    <cellStyle name="Calculation 2 2 4 2" xfId="1060"/>
    <cellStyle name="Calculation 2 2 4 2 2" xfId="1061"/>
    <cellStyle name="Calculation 2 2 4 2 2 2" xfId="1062"/>
    <cellStyle name="Calculation 2 2 4 2 2 2 2" xfId="1063"/>
    <cellStyle name="Calculation 2 2 4 2 2 2 2 2" xfId="1064"/>
    <cellStyle name="Calculation 2 2 4 2 2 2 3" xfId="1065"/>
    <cellStyle name="Calculation 2 2 4 2 2 2 3 2" xfId="1066"/>
    <cellStyle name="Calculation 2 2 4 2 2 2 4" xfId="1067"/>
    <cellStyle name="Calculation 2 2 4 2 2 2 4 2" xfId="1068"/>
    <cellStyle name="Calculation 2 2 4 2 2 2 5" xfId="1069"/>
    <cellStyle name="Calculation 2 2 4 2 2 2 5 2" xfId="1070"/>
    <cellStyle name="Calculation 2 2 4 2 2 2 6" xfId="1071"/>
    <cellStyle name="Calculation 2 2 4 2 2 2 6 2" xfId="1072"/>
    <cellStyle name="Calculation 2 2 4 2 2 2 7" xfId="1073"/>
    <cellStyle name="Calculation 2 2 4 2 2 2 7 2" xfId="1074"/>
    <cellStyle name="Calculation 2 2 4 2 2 2 8" xfId="1075"/>
    <cellStyle name="Calculation 2 2 4 2 2 3" xfId="1076"/>
    <cellStyle name="Calculation 2 2 4 2 2 3 2" xfId="1077"/>
    <cellStyle name="Calculation 2 2 4 2 2 4" xfId="1078"/>
    <cellStyle name="Calculation 2 2 4 2 2 4 2" xfId="1079"/>
    <cellStyle name="Calculation 2 2 4 2 2 5" xfId="1080"/>
    <cellStyle name="Calculation 2 2 4 2 2 5 2" xfId="1081"/>
    <cellStyle name="Calculation 2 2 4 2 2 6" xfId="1082"/>
    <cellStyle name="Calculation 2 2 4 2 2 6 2" xfId="1083"/>
    <cellStyle name="Calculation 2 2 4 2 2 7" xfId="1084"/>
    <cellStyle name="Calculation 2 2 4 2 2 7 2" xfId="1085"/>
    <cellStyle name="Calculation 2 2 4 2 2 8" xfId="1086"/>
    <cellStyle name="Calculation 2 2 4 2 3" xfId="1087"/>
    <cellStyle name="Calculation 2 2 4 2 3 2" xfId="1088"/>
    <cellStyle name="Calculation 2 2 4 2 3 2 2" xfId="1089"/>
    <cellStyle name="Calculation 2 2 4 2 3 3" xfId="1090"/>
    <cellStyle name="Calculation 2 2 4 2 3 3 2" xfId="1091"/>
    <cellStyle name="Calculation 2 2 4 2 3 4" xfId="1092"/>
    <cellStyle name="Calculation 2 2 4 2 3 4 2" xfId="1093"/>
    <cellStyle name="Calculation 2 2 4 2 3 5" xfId="1094"/>
    <cellStyle name="Calculation 2 2 4 2 3 5 2" xfId="1095"/>
    <cellStyle name="Calculation 2 2 4 2 3 6" xfId="1096"/>
    <cellStyle name="Calculation 2 2 4 2 3 6 2" xfId="1097"/>
    <cellStyle name="Calculation 2 2 4 2 3 7" xfId="1098"/>
    <cellStyle name="Calculation 2 2 4 2 4" xfId="1099"/>
    <cellStyle name="Calculation 2 2 4 2 4 2" xfId="1100"/>
    <cellStyle name="Calculation 2 2 4 2 4 2 2" xfId="1101"/>
    <cellStyle name="Calculation 2 2 4 2 4 3" xfId="1102"/>
    <cellStyle name="Calculation 2 2 4 2 4 3 2" xfId="1103"/>
    <cellStyle name="Calculation 2 2 4 2 4 4" xfId="1104"/>
    <cellStyle name="Calculation 2 2 4 2 4 4 2" xfId="1105"/>
    <cellStyle name="Calculation 2 2 4 2 4 5" xfId="1106"/>
    <cellStyle name="Calculation 2 2 4 2 4 5 2" xfId="1107"/>
    <cellStyle name="Calculation 2 2 4 2 4 6" xfId="1108"/>
    <cellStyle name="Calculation 2 2 4 2 4 6 2" xfId="1109"/>
    <cellStyle name="Calculation 2 2 4 2 4 7" xfId="1110"/>
    <cellStyle name="Calculation 2 2 4 2 4 7 2" xfId="1111"/>
    <cellStyle name="Calculation 2 2 4 2 4 8" xfId="1112"/>
    <cellStyle name="Calculation 2 2 4 2 5" xfId="1113"/>
    <cellStyle name="Calculation 2 2 4 2 5 2" xfId="1114"/>
    <cellStyle name="Calculation 2 2 4 2 6" xfId="1115"/>
    <cellStyle name="Calculation 2 2 4 2 6 2" xfId="1116"/>
    <cellStyle name="Calculation 2 2 4 2 7" xfId="1117"/>
    <cellStyle name="Calculation 2 2 4 2 7 2" xfId="1118"/>
    <cellStyle name="Calculation 2 2 4 2 8" xfId="1119"/>
    <cellStyle name="Calculation 2 2 4 2 8 2" xfId="1120"/>
    <cellStyle name="Calculation 2 2 4 2 9" xfId="1121"/>
    <cellStyle name="Calculation 2 2 4 2 9 2" xfId="1122"/>
    <cellStyle name="Calculation 2 2 4 3" xfId="1123"/>
    <cellStyle name="Calculation 2 2 4 3 2" xfId="1124"/>
    <cellStyle name="Calculation 2 2 4 3 2 2" xfId="1125"/>
    <cellStyle name="Calculation 2 2 4 3 2 2 2" xfId="1126"/>
    <cellStyle name="Calculation 2 2 4 3 2 3" xfId="1127"/>
    <cellStyle name="Calculation 2 2 4 3 2 3 2" xfId="1128"/>
    <cellStyle name="Calculation 2 2 4 3 2 4" xfId="1129"/>
    <cellStyle name="Calculation 2 2 4 3 2 4 2" xfId="1130"/>
    <cellStyle name="Calculation 2 2 4 3 2 5" xfId="1131"/>
    <cellStyle name="Calculation 2 2 4 3 2 5 2" xfId="1132"/>
    <cellStyle name="Calculation 2 2 4 3 2 6" xfId="1133"/>
    <cellStyle name="Calculation 2 2 4 3 2 6 2" xfId="1134"/>
    <cellStyle name="Calculation 2 2 4 3 2 7" xfId="1135"/>
    <cellStyle name="Calculation 2 2 4 3 2 7 2" xfId="1136"/>
    <cellStyle name="Calculation 2 2 4 3 2 8" xfId="1137"/>
    <cellStyle name="Calculation 2 2 4 3 3" xfId="1138"/>
    <cellStyle name="Calculation 2 2 4 3 3 2" xfId="1139"/>
    <cellStyle name="Calculation 2 2 4 3 4" xfId="1140"/>
    <cellStyle name="Calculation 2 2 4 3 4 2" xfId="1141"/>
    <cellStyle name="Calculation 2 2 4 3 5" xfId="1142"/>
    <cellStyle name="Calculation 2 2 4 3 5 2" xfId="1143"/>
    <cellStyle name="Calculation 2 2 4 3 6" xfId="1144"/>
    <cellStyle name="Calculation 2 2 4 3 6 2" xfId="1145"/>
    <cellStyle name="Calculation 2 2 4 3 7" xfId="1146"/>
    <cellStyle name="Calculation 2 2 4 3 7 2" xfId="1147"/>
    <cellStyle name="Calculation 2 2 4 3 8" xfId="1148"/>
    <cellStyle name="Calculation 2 2 4 4" xfId="1149"/>
    <cellStyle name="Calculation 2 2 4 4 2" xfId="1150"/>
    <cellStyle name="Calculation 2 2 4 4 2 2" xfId="1151"/>
    <cellStyle name="Calculation 2 2 4 4 3" xfId="1152"/>
    <cellStyle name="Calculation 2 2 4 4 3 2" xfId="1153"/>
    <cellStyle name="Calculation 2 2 4 4 4" xfId="1154"/>
    <cellStyle name="Calculation 2 2 4 4 4 2" xfId="1155"/>
    <cellStyle name="Calculation 2 2 4 4 5" xfId="1156"/>
    <cellStyle name="Calculation 2 2 4 4 5 2" xfId="1157"/>
    <cellStyle name="Calculation 2 2 4 4 6" xfId="1158"/>
    <cellStyle name="Calculation 2 2 4 4 6 2" xfId="1159"/>
    <cellStyle name="Calculation 2 2 4 4 7" xfId="1160"/>
    <cellStyle name="Calculation 2 2 4 4 7 2" xfId="1161"/>
    <cellStyle name="Calculation 2 2 4 4 8" xfId="1162"/>
    <cellStyle name="Calculation 2 2 4 5" xfId="1163"/>
    <cellStyle name="Calculation 2 2 4 5 2" xfId="1164"/>
    <cellStyle name="Calculation 2 2 4 6" xfId="1165"/>
    <cellStyle name="Calculation 2 2 4 6 2" xfId="1166"/>
    <cellStyle name="Calculation 2 2 4 7" xfId="1167"/>
    <cellStyle name="Calculation 2 2 4 7 2" xfId="1168"/>
    <cellStyle name="Calculation 2 2 4 8" xfId="1169"/>
    <cellStyle name="Calculation 2 2 4 8 2" xfId="1170"/>
    <cellStyle name="Calculation 2 2 4 9" xfId="1171"/>
    <cellStyle name="Calculation 2 2 4 9 2" xfId="1172"/>
    <cellStyle name="Calculation 2 2 5" xfId="1173"/>
    <cellStyle name="Calculation 2 2 5 2" xfId="1174"/>
    <cellStyle name="Calculation 2 2 5 2 2" xfId="1175"/>
    <cellStyle name="Calculation 2 2 5 2 2 2" xfId="1176"/>
    <cellStyle name="Calculation 2 2 5 2 2 2 2" xfId="1177"/>
    <cellStyle name="Calculation 2 2 5 2 2 2 2 2" xfId="1178"/>
    <cellStyle name="Calculation 2 2 5 2 2 2 3" xfId="1179"/>
    <cellStyle name="Calculation 2 2 5 2 2 2 3 2" xfId="1180"/>
    <cellStyle name="Calculation 2 2 5 2 2 2 4" xfId="1181"/>
    <cellStyle name="Calculation 2 2 5 2 2 2 4 2" xfId="1182"/>
    <cellStyle name="Calculation 2 2 5 2 2 2 5" xfId="1183"/>
    <cellStyle name="Calculation 2 2 5 2 2 2 5 2" xfId="1184"/>
    <cellStyle name="Calculation 2 2 5 2 2 2 6" xfId="1185"/>
    <cellStyle name="Calculation 2 2 5 2 2 2 6 2" xfId="1186"/>
    <cellStyle name="Calculation 2 2 5 2 2 2 7" xfId="1187"/>
    <cellStyle name="Calculation 2 2 5 2 2 2 7 2" xfId="1188"/>
    <cellStyle name="Calculation 2 2 5 2 2 2 8" xfId="1189"/>
    <cellStyle name="Calculation 2 2 5 2 2 3" xfId="1190"/>
    <cellStyle name="Calculation 2 2 5 2 2 3 2" xfId="1191"/>
    <cellStyle name="Calculation 2 2 5 2 2 4" xfId="1192"/>
    <cellStyle name="Calculation 2 2 5 2 2 4 2" xfId="1193"/>
    <cellStyle name="Calculation 2 2 5 2 2 5" xfId="1194"/>
    <cellStyle name="Calculation 2 2 5 2 2 5 2" xfId="1195"/>
    <cellStyle name="Calculation 2 2 5 2 2 6" xfId="1196"/>
    <cellStyle name="Calculation 2 2 5 2 2 6 2" xfId="1197"/>
    <cellStyle name="Calculation 2 2 5 2 2 7" xfId="1198"/>
    <cellStyle name="Calculation 2 2 5 2 2 7 2" xfId="1199"/>
    <cellStyle name="Calculation 2 2 5 2 2 8" xfId="1200"/>
    <cellStyle name="Calculation 2 2 5 2 3" xfId="1201"/>
    <cellStyle name="Calculation 2 2 5 2 3 2" xfId="1202"/>
    <cellStyle name="Calculation 2 2 5 2 3 2 2" xfId="1203"/>
    <cellStyle name="Calculation 2 2 5 2 3 3" xfId="1204"/>
    <cellStyle name="Calculation 2 2 5 2 3 3 2" xfId="1205"/>
    <cellStyle name="Calculation 2 2 5 2 3 4" xfId="1206"/>
    <cellStyle name="Calculation 2 2 5 2 3 4 2" xfId="1207"/>
    <cellStyle name="Calculation 2 2 5 2 3 5" xfId="1208"/>
    <cellStyle name="Calculation 2 2 5 2 3 5 2" xfId="1209"/>
    <cellStyle name="Calculation 2 2 5 2 3 6" xfId="1210"/>
    <cellStyle name="Calculation 2 2 5 2 3 6 2" xfId="1211"/>
    <cellStyle name="Calculation 2 2 5 2 3 7" xfId="1212"/>
    <cellStyle name="Calculation 2 2 5 2 4" xfId="1213"/>
    <cellStyle name="Calculation 2 2 5 2 4 2" xfId="1214"/>
    <cellStyle name="Calculation 2 2 5 2 4 2 2" xfId="1215"/>
    <cellStyle name="Calculation 2 2 5 2 4 3" xfId="1216"/>
    <cellStyle name="Calculation 2 2 5 2 4 3 2" xfId="1217"/>
    <cellStyle name="Calculation 2 2 5 2 4 4" xfId="1218"/>
    <cellStyle name="Calculation 2 2 5 2 4 4 2" xfId="1219"/>
    <cellStyle name="Calculation 2 2 5 2 4 5" xfId="1220"/>
    <cellStyle name="Calculation 2 2 5 2 4 5 2" xfId="1221"/>
    <cellStyle name="Calculation 2 2 5 2 4 6" xfId="1222"/>
    <cellStyle name="Calculation 2 2 5 2 4 6 2" xfId="1223"/>
    <cellStyle name="Calculation 2 2 5 2 4 7" xfId="1224"/>
    <cellStyle name="Calculation 2 2 5 2 4 7 2" xfId="1225"/>
    <cellStyle name="Calculation 2 2 5 2 4 8" xfId="1226"/>
    <cellStyle name="Calculation 2 2 5 2 5" xfId="1227"/>
    <cellStyle name="Calculation 2 2 5 2 5 2" xfId="1228"/>
    <cellStyle name="Calculation 2 2 5 2 6" xfId="1229"/>
    <cellStyle name="Calculation 2 2 5 2 6 2" xfId="1230"/>
    <cellStyle name="Calculation 2 2 5 2 7" xfId="1231"/>
    <cellStyle name="Calculation 2 2 5 2 7 2" xfId="1232"/>
    <cellStyle name="Calculation 2 2 5 2 8" xfId="1233"/>
    <cellStyle name="Calculation 2 2 5 2 8 2" xfId="1234"/>
    <cellStyle name="Calculation 2 2 5 2 9" xfId="1235"/>
    <cellStyle name="Calculation 2 2 5 2 9 2" xfId="1236"/>
    <cellStyle name="Calculation 2 2 5 3" xfId="1237"/>
    <cellStyle name="Calculation 2 2 5 3 2" xfId="1238"/>
    <cellStyle name="Calculation 2 2 5 3 2 2" xfId="1239"/>
    <cellStyle name="Calculation 2 2 5 3 2 2 2" xfId="1240"/>
    <cellStyle name="Calculation 2 2 5 3 2 3" xfId="1241"/>
    <cellStyle name="Calculation 2 2 5 3 2 3 2" xfId="1242"/>
    <cellStyle name="Calculation 2 2 5 3 2 4" xfId="1243"/>
    <cellStyle name="Calculation 2 2 5 3 2 4 2" xfId="1244"/>
    <cellStyle name="Calculation 2 2 5 3 2 5" xfId="1245"/>
    <cellStyle name="Calculation 2 2 5 3 2 5 2" xfId="1246"/>
    <cellStyle name="Calculation 2 2 5 3 2 6" xfId="1247"/>
    <cellStyle name="Calculation 2 2 5 3 2 6 2" xfId="1248"/>
    <cellStyle name="Calculation 2 2 5 3 2 7" xfId="1249"/>
    <cellStyle name="Calculation 2 2 5 3 2 7 2" xfId="1250"/>
    <cellStyle name="Calculation 2 2 5 3 2 8" xfId="1251"/>
    <cellStyle name="Calculation 2 2 5 3 3" xfId="1252"/>
    <cellStyle name="Calculation 2 2 5 3 3 2" xfId="1253"/>
    <cellStyle name="Calculation 2 2 5 3 4" xfId="1254"/>
    <cellStyle name="Calculation 2 2 5 3 4 2" xfId="1255"/>
    <cellStyle name="Calculation 2 2 5 3 5" xfId="1256"/>
    <cellStyle name="Calculation 2 2 5 3 5 2" xfId="1257"/>
    <cellStyle name="Calculation 2 2 5 3 6" xfId="1258"/>
    <cellStyle name="Calculation 2 2 5 3 6 2" xfId="1259"/>
    <cellStyle name="Calculation 2 2 5 3 7" xfId="1260"/>
    <cellStyle name="Calculation 2 2 5 3 7 2" xfId="1261"/>
    <cellStyle name="Calculation 2 2 5 3 8" xfId="1262"/>
    <cellStyle name="Calculation 2 2 5 4" xfId="1263"/>
    <cellStyle name="Calculation 2 2 5 4 2" xfId="1264"/>
    <cellStyle name="Calculation 2 2 5 4 2 2" xfId="1265"/>
    <cellStyle name="Calculation 2 2 5 4 3" xfId="1266"/>
    <cellStyle name="Calculation 2 2 5 4 3 2" xfId="1267"/>
    <cellStyle name="Calculation 2 2 5 4 4" xfId="1268"/>
    <cellStyle name="Calculation 2 2 5 4 4 2" xfId="1269"/>
    <cellStyle name="Calculation 2 2 5 4 5" xfId="1270"/>
    <cellStyle name="Calculation 2 2 5 4 5 2" xfId="1271"/>
    <cellStyle name="Calculation 2 2 5 4 6" xfId="1272"/>
    <cellStyle name="Calculation 2 2 5 4 6 2" xfId="1273"/>
    <cellStyle name="Calculation 2 2 5 4 7" xfId="1274"/>
    <cellStyle name="Calculation 2 2 5 4 7 2" xfId="1275"/>
    <cellStyle name="Calculation 2 2 5 4 8" xfId="1276"/>
    <cellStyle name="Calculation 2 2 5 5" xfId="1277"/>
    <cellStyle name="Calculation 2 2 5 5 2" xfId="1278"/>
    <cellStyle name="Calculation 2 2 5 6" xfId="1279"/>
    <cellStyle name="Calculation 2 2 5 6 2" xfId="1280"/>
    <cellStyle name="Calculation 2 2 5 7" xfId="1281"/>
    <cellStyle name="Calculation 2 2 5 7 2" xfId="1282"/>
    <cellStyle name="Calculation 2 2 5 8" xfId="1283"/>
    <cellStyle name="Calculation 2 2 5 8 2" xfId="1284"/>
    <cellStyle name="Calculation 2 2 5 9" xfId="1285"/>
    <cellStyle name="Calculation 2 2 5 9 2" xfId="1286"/>
    <cellStyle name="Calculation 2 2 6" xfId="1287"/>
    <cellStyle name="Calculation 2 2 6 10" xfId="1288"/>
    <cellStyle name="Calculation 2 2 6 10 2" xfId="1289"/>
    <cellStyle name="Calculation 2 2 6 11" xfId="1290"/>
    <cellStyle name="Calculation 2 2 6 2" xfId="1291"/>
    <cellStyle name="Calculation 2 2 6 2 2" xfId="1292"/>
    <cellStyle name="Calculation 2 2 6 2 2 2" xfId="1293"/>
    <cellStyle name="Calculation 2 2 6 2 2 2 2" xfId="1294"/>
    <cellStyle name="Calculation 2 2 6 2 2 3" xfId="1295"/>
    <cellStyle name="Calculation 2 2 6 2 2 3 2" xfId="1296"/>
    <cellStyle name="Calculation 2 2 6 2 2 4" xfId="1297"/>
    <cellStyle name="Calculation 2 2 6 2 2 4 2" xfId="1298"/>
    <cellStyle name="Calculation 2 2 6 2 2 5" xfId="1299"/>
    <cellStyle name="Calculation 2 2 6 2 2 5 2" xfId="1300"/>
    <cellStyle name="Calculation 2 2 6 2 2 6" xfId="1301"/>
    <cellStyle name="Calculation 2 2 6 2 2 6 2" xfId="1302"/>
    <cellStyle name="Calculation 2 2 6 2 2 7" xfId="1303"/>
    <cellStyle name="Calculation 2 2 6 2 2 7 2" xfId="1304"/>
    <cellStyle name="Calculation 2 2 6 2 2 8" xfId="1305"/>
    <cellStyle name="Calculation 2 2 6 2 3" xfId="1306"/>
    <cellStyle name="Calculation 2 2 6 2 3 2" xfId="1307"/>
    <cellStyle name="Calculation 2 2 6 2 4" xfId="1308"/>
    <cellStyle name="Calculation 2 2 6 2 4 2" xfId="1309"/>
    <cellStyle name="Calculation 2 2 6 2 5" xfId="1310"/>
    <cellStyle name="Calculation 2 2 6 2 5 2" xfId="1311"/>
    <cellStyle name="Calculation 2 2 6 2 6" xfId="1312"/>
    <cellStyle name="Calculation 2 2 6 2 6 2" xfId="1313"/>
    <cellStyle name="Calculation 2 2 6 2 7" xfId="1314"/>
    <cellStyle name="Calculation 2 2 6 2 7 2" xfId="1315"/>
    <cellStyle name="Calculation 2 2 6 2 8" xfId="1316"/>
    <cellStyle name="Calculation 2 2 6 3" xfId="1317"/>
    <cellStyle name="Calculation 2 2 6 3 2" xfId="1318"/>
    <cellStyle name="Calculation 2 2 6 3 2 2" xfId="1319"/>
    <cellStyle name="Calculation 2 2 6 3 2 2 2" xfId="1320"/>
    <cellStyle name="Calculation 2 2 6 3 2 3" xfId="1321"/>
    <cellStyle name="Calculation 2 2 6 3 2 3 2" xfId="1322"/>
    <cellStyle name="Calculation 2 2 6 3 2 4" xfId="1323"/>
    <cellStyle name="Calculation 2 2 6 3 2 4 2" xfId="1324"/>
    <cellStyle name="Calculation 2 2 6 3 2 5" xfId="1325"/>
    <cellStyle name="Calculation 2 2 6 3 2 5 2" xfId="1326"/>
    <cellStyle name="Calculation 2 2 6 3 2 6" xfId="1327"/>
    <cellStyle name="Calculation 2 2 6 3 2 6 2" xfId="1328"/>
    <cellStyle name="Calculation 2 2 6 3 2 7" xfId="1329"/>
    <cellStyle name="Calculation 2 2 6 3 2 7 2" xfId="1330"/>
    <cellStyle name="Calculation 2 2 6 3 2 8" xfId="1331"/>
    <cellStyle name="Calculation 2 2 6 3 3" xfId="1332"/>
    <cellStyle name="Calculation 2 2 6 3 3 2" xfId="1333"/>
    <cellStyle name="Calculation 2 2 6 3 4" xfId="1334"/>
    <cellStyle name="Calculation 2 2 6 3 4 2" xfId="1335"/>
    <cellStyle name="Calculation 2 2 6 3 5" xfId="1336"/>
    <cellStyle name="Calculation 2 2 6 3 5 2" xfId="1337"/>
    <cellStyle name="Calculation 2 2 6 3 6" xfId="1338"/>
    <cellStyle name="Calculation 2 2 6 3 6 2" xfId="1339"/>
    <cellStyle name="Calculation 2 2 6 3 7" xfId="1340"/>
    <cellStyle name="Calculation 2 2 6 3 7 2" xfId="1341"/>
    <cellStyle name="Calculation 2 2 6 3 8" xfId="1342"/>
    <cellStyle name="Calculation 2 2 6 4" xfId="1343"/>
    <cellStyle name="Calculation 2 2 6 4 2" xfId="1344"/>
    <cellStyle name="Calculation 2 2 6 4 2 2" xfId="1345"/>
    <cellStyle name="Calculation 2 2 6 4 2 2 2" xfId="1346"/>
    <cellStyle name="Calculation 2 2 6 4 2 3" xfId="1347"/>
    <cellStyle name="Calculation 2 2 6 4 2 3 2" xfId="1348"/>
    <cellStyle name="Calculation 2 2 6 4 2 4" xfId="1349"/>
    <cellStyle name="Calculation 2 2 6 4 2 4 2" xfId="1350"/>
    <cellStyle name="Calculation 2 2 6 4 2 5" xfId="1351"/>
    <cellStyle name="Calculation 2 2 6 4 2 5 2" xfId="1352"/>
    <cellStyle name="Calculation 2 2 6 4 2 6" xfId="1353"/>
    <cellStyle name="Calculation 2 2 6 4 2 6 2" xfId="1354"/>
    <cellStyle name="Calculation 2 2 6 4 2 7" xfId="1355"/>
    <cellStyle name="Calculation 2 2 6 4 2 7 2" xfId="1356"/>
    <cellStyle name="Calculation 2 2 6 4 2 8" xfId="1357"/>
    <cellStyle name="Calculation 2 2 6 4 3" xfId="1358"/>
    <cellStyle name="Calculation 2 2 6 4 3 2" xfId="1359"/>
    <cellStyle name="Calculation 2 2 6 4 4" xfId="1360"/>
    <cellStyle name="Calculation 2 2 6 4 4 2" xfId="1361"/>
    <cellStyle name="Calculation 2 2 6 4 5" xfId="1362"/>
    <cellStyle name="Calculation 2 2 6 4 5 2" xfId="1363"/>
    <cellStyle name="Calculation 2 2 6 4 6" xfId="1364"/>
    <cellStyle name="Calculation 2 2 6 4 6 2" xfId="1365"/>
    <cellStyle name="Calculation 2 2 6 4 7" xfId="1366"/>
    <cellStyle name="Calculation 2 2 6 4 7 2" xfId="1367"/>
    <cellStyle name="Calculation 2 2 6 4 8" xfId="1368"/>
    <cellStyle name="Calculation 2 2 6 5" xfId="1369"/>
    <cellStyle name="Calculation 2 2 6 5 2" xfId="1370"/>
    <cellStyle name="Calculation 2 2 6 5 2 2" xfId="1371"/>
    <cellStyle name="Calculation 2 2 6 5 3" xfId="1372"/>
    <cellStyle name="Calculation 2 2 6 5 3 2" xfId="1373"/>
    <cellStyle name="Calculation 2 2 6 5 4" xfId="1374"/>
    <cellStyle name="Calculation 2 2 6 5 4 2" xfId="1375"/>
    <cellStyle name="Calculation 2 2 6 5 5" xfId="1376"/>
    <cellStyle name="Calculation 2 2 6 5 5 2" xfId="1377"/>
    <cellStyle name="Calculation 2 2 6 5 6" xfId="1378"/>
    <cellStyle name="Calculation 2 2 6 5 6 2" xfId="1379"/>
    <cellStyle name="Calculation 2 2 6 5 7" xfId="1380"/>
    <cellStyle name="Calculation 2 2 6 5 7 2" xfId="1381"/>
    <cellStyle name="Calculation 2 2 6 5 8" xfId="1382"/>
    <cellStyle name="Calculation 2 2 6 6" xfId="1383"/>
    <cellStyle name="Calculation 2 2 6 6 2" xfId="1384"/>
    <cellStyle name="Calculation 2 2 6 7" xfId="1385"/>
    <cellStyle name="Calculation 2 2 6 7 2" xfId="1386"/>
    <cellStyle name="Calculation 2 2 6 8" xfId="1387"/>
    <cellStyle name="Calculation 2 2 6 8 2" xfId="1388"/>
    <cellStyle name="Calculation 2 2 6 9" xfId="1389"/>
    <cellStyle name="Calculation 2 2 6 9 2" xfId="1390"/>
    <cellStyle name="Calculation 2 2 7" xfId="1391"/>
    <cellStyle name="Calculation 2 2 7 2" xfId="1392"/>
    <cellStyle name="Calculation 2 2 8" xfId="1393"/>
    <cellStyle name="Calculation 2 2 8 2" xfId="1394"/>
    <cellStyle name="Calculation 2 2 9" xfId="1395"/>
    <cellStyle name="Calculation 2 2 9 2" xfId="1396"/>
    <cellStyle name="Calculation 2 3" xfId="1397"/>
    <cellStyle name="Calculation 2 3 2" xfId="1398"/>
    <cellStyle name="Calculation 2 3 2 2" xfId="1399"/>
    <cellStyle name="Calculation 2 3 2 2 2" xfId="1400"/>
    <cellStyle name="Calculation 2 3 2 2 2 2" xfId="1401"/>
    <cellStyle name="Calculation 2 3 2 2 2 2 2" xfId="1402"/>
    <cellStyle name="Calculation 2 3 2 2 2 2 2 2" xfId="1403"/>
    <cellStyle name="Calculation 2 3 2 2 2 2 2 2 2" xfId="1404"/>
    <cellStyle name="Calculation 2 3 2 2 2 2 2 3" xfId="1405"/>
    <cellStyle name="Calculation 2 3 2 2 2 2 2 3 2" xfId="1406"/>
    <cellStyle name="Calculation 2 3 2 2 2 2 2 4" xfId="1407"/>
    <cellStyle name="Calculation 2 3 2 2 2 2 2 4 2" xfId="1408"/>
    <cellStyle name="Calculation 2 3 2 2 2 2 2 5" xfId="1409"/>
    <cellStyle name="Calculation 2 3 2 2 2 2 2 5 2" xfId="1410"/>
    <cellStyle name="Calculation 2 3 2 2 2 2 2 6" xfId="1411"/>
    <cellStyle name="Calculation 2 3 2 2 2 2 2 6 2" xfId="1412"/>
    <cellStyle name="Calculation 2 3 2 2 2 2 2 7" xfId="1413"/>
    <cellStyle name="Calculation 2 3 2 2 2 2 2 7 2" xfId="1414"/>
    <cellStyle name="Calculation 2 3 2 2 2 2 2 8" xfId="1415"/>
    <cellStyle name="Calculation 2 3 2 2 2 2 3" xfId="1416"/>
    <cellStyle name="Calculation 2 3 2 2 2 2 3 2" xfId="1417"/>
    <cellStyle name="Calculation 2 3 2 2 2 2 4" xfId="1418"/>
    <cellStyle name="Calculation 2 3 2 2 2 2 4 2" xfId="1419"/>
    <cellStyle name="Calculation 2 3 2 2 2 2 5" xfId="1420"/>
    <cellStyle name="Calculation 2 3 2 2 2 2 5 2" xfId="1421"/>
    <cellStyle name="Calculation 2 3 2 2 2 2 6" xfId="1422"/>
    <cellStyle name="Calculation 2 3 2 2 2 2 6 2" xfId="1423"/>
    <cellStyle name="Calculation 2 3 2 2 2 2 7" xfId="1424"/>
    <cellStyle name="Calculation 2 3 2 2 2 2 7 2" xfId="1425"/>
    <cellStyle name="Calculation 2 3 2 2 2 2 8" xfId="1426"/>
    <cellStyle name="Calculation 2 3 2 2 2 3" xfId="1427"/>
    <cellStyle name="Calculation 2 3 2 2 2 3 2" xfId="1428"/>
    <cellStyle name="Calculation 2 3 2 2 2 3 2 2" xfId="1429"/>
    <cellStyle name="Calculation 2 3 2 2 2 3 3" xfId="1430"/>
    <cellStyle name="Calculation 2 3 2 2 2 3 3 2" xfId="1431"/>
    <cellStyle name="Calculation 2 3 2 2 2 3 4" xfId="1432"/>
    <cellStyle name="Calculation 2 3 2 2 2 3 4 2" xfId="1433"/>
    <cellStyle name="Calculation 2 3 2 2 2 3 5" xfId="1434"/>
    <cellStyle name="Calculation 2 3 2 2 2 3 5 2" xfId="1435"/>
    <cellStyle name="Calculation 2 3 2 2 2 3 6" xfId="1436"/>
    <cellStyle name="Calculation 2 3 2 2 2 3 6 2" xfId="1437"/>
    <cellStyle name="Calculation 2 3 2 2 2 3 7" xfId="1438"/>
    <cellStyle name="Calculation 2 3 2 2 2 4" xfId="1439"/>
    <cellStyle name="Calculation 2 3 2 2 2 4 2" xfId="1440"/>
    <cellStyle name="Calculation 2 3 2 2 2 4 2 2" xfId="1441"/>
    <cellStyle name="Calculation 2 3 2 2 2 4 3" xfId="1442"/>
    <cellStyle name="Calculation 2 3 2 2 2 4 3 2" xfId="1443"/>
    <cellStyle name="Calculation 2 3 2 2 2 4 4" xfId="1444"/>
    <cellStyle name="Calculation 2 3 2 2 2 4 4 2" xfId="1445"/>
    <cellStyle name="Calculation 2 3 2 2 2 4 5" xfId="1446"/>
    <cellStyle name="Calculation 2 3 2 2 2 4 5 2" xfId="1447"/>
    <cellStyle name="Calculation 2 3 2 2 2 4 6" xfId="1448"/>
    <cellStyle name="Calculation 2 3 2 2 2 4 6 2" xfId="1449"/>
    <cellStyle name="Calculation 2 3 2 2 2 4 7" xfId="1450"/>
    <cellStyle name="Calculation 2 3 2 2 2 4 7 2" xfId="1451"/>
    <cellStyle name="Calculation 2 3 2 2 2 4 8" xfId="1452"/>
    <cellStyle name="Calculation 2 3 2 2 2 5" xfId="1453"/>
    <cellStyle name="Calculation 2 3 2 2 2 5 2" xfId="1454"/>
    <cellStyle name="Calculation 2 3 2 2 2 6" xfId="1455"/>
    <cellStyle name="Calculation 2 3 2 2 2 6 2" xfId="1456"/>
    <cellStyle name="Calculation 2 3 2 2 2 7" xfId="1457"/>
    <cellStyle name="Calculation 2 3 2 2 2 7 2" xfId="1458"/>
    <cellStyle name="Calculation 2 3 2 2 2 8" xfId="1459"/>
    <cellStyle name="Calculation 2 3 2 2 2 8 2" xfId="1460"/>
    <cellStyle name="Calculation 2 3 2 2 2 9" xfId="1461"/>
    <cellStyle name="Calculation 2 3 2 2 2 9 2" xfId="1462"/>
    <cellStyle name="Calculation 2 3 2 2 3" xfId="1463"/>
    <cellStyle name="Calculation 2 3 2 2 3 2" xfId="1464"/>
    <cellStyle name="Calculation 2 3 2 2 3 2 2" xfId="1465"/>
    <cellStyle name="Calculation 2 3 2 2 3 2 2 2" xfId="1466"/>
    <cellStyle name="Calculation 2 3 2 2 3 2 3" xfId="1467"/>
    <cellStyle name="Calculation 2 3 2 2 3 2 3 2" xfId="1468"/>
    <cellStyle name="Calculation 2 3 2 2 3 2 4" xfId="1469"/>
    <cellStyle name="Calculation 2 3 2 2 3 2 4 2" xfId="1470"/>
    <cellStyle name="Calculation 2 3 2 2 3 2 5" xfId="1471"/>
    <cellStyle name="Calculation 2 3 2 2 3 2 5 2" xfId="1472"/>
    <cellStyle name="Calculation 2 3 2 2 3 2 6" xfId="1473"/>
    <cellStyle name="Calculation 2 3 2 2 3 2 6 2" xfId="1474"/>
    <cellStyle name="Calculation 2 3 2 2 3 2 7" xfId="1475"/>
    <cellStyle name="Calculation 2 3 2 2 3 2 7 2" xfId="1476"/>
    <cellStyle name="Calculation 2 3 2 2 3 2 8" xfId="1477"/>
    <cellStyle name="Calculation 2 3 2 2 3 3" xfId="1478"/>
    <cellStyle name="Calculation 2 3 2 2 3 3 2" xfId="1479"/>
    <cellStyle name="Calculation 2 3 2 2 3 4" xfId="1480"/>
    <cellStyle name="Calculation 2 3 2 2 3 4 2" xfId="1481"/>
    <cellStyle name="Calculation 2 3 2 2 3 5" xfId="1482"/>
    <cellStyle name="Calculation 2 3 2 2 3 5 2" xfId="1483"/>
    <cellStyle name="Calculation 2 3 2 2 3 6" xfId="1484"/>
    <cellStyle name="Calculation 2 3 2 2 3 6 2" xfId="1485"/>
    <cellStyle name="Calculation 2 3 2 2 3 7" xfId="1486"/>
    <cellStyle name="Calculation 2 3 2 2 3 7 2" xfId="1487"/>
    <cellStyle name="Calculation 2 3 2 2 3 8" xfId="1488"/>
    <cellStyle name="Calculation 2 3 2 2 4" xfId="1489"/>
    <cellStyle name="Calculation 2 3 2 2 4 2" xfId="1490"/>
    <cellStyle name="Calculation 2 3 2 2 4 2 2" xfId="1491"/>
    <cellStyle name="Calculation 2 3 2 2 4 3" xfId="1492"/>
    <cellStyle name="Calculation 2 3 2 2 4 3 2" xfId="1493"/>
    <cellStyle name="Calculation 2 3 2 2 4 4" xfId="1494"/>
    <cellStyle name="Calculation 2 3 2 2 4 4 2" xfId="1495"/>
    <cellStyle name="Calculation 2 3 2 2 4 5" xfId="1496"/>
    <cellStyle name="Calculation 2 3 2 2 4 5 2" xfId="1497"/>
    <cellStyle name="Calculation 2 3 2 2 4 6" xfId="1498"/>
    <cellStyle name="Calculation 2 3 2 2 4 6 2" xfId="1499"/>
    <cellStyle name="Calculation 2 3 2 2 4 7" xfId="1500"/>
    <cellStyle name="Calculation 2 3 2 2 4 7 2" xfId="1501"/>
    <cellStyle name="Calculation 2 3 2 2 4 8" xfId="1502"/>
    <cellStyle name="Calculation 2 3 2 2 5" xfId="1503"/>
    <cellStyle name="Calculation 2 3 2 2 5 2" xfId="1504"/>
    <cellStyle name="Calculation 2 3 2 2 6" xfId="1505"/>
    <cellStyle name="Calculation 2 3 2 2 6 2" xfId="1506"/>
    <cellStyle name="Calculation 2 3 2 2 7" xfId="1507"/>
    <cellStyle name="Calculation 2 3 2 2 7 2" xfId="1508"/>
    <cellStyle name="Calculation 2 3 2 2 8" xfId="1509"/>
    <cellStyle name="Calculation 2 3 2 2 8 2" xfId="1510"/>
    <cellStyle name="Calculation 2 3 2 2 9" xfId="1511"/>
    <cellStyle name="Calculation 2 3 2 2 9 2" xfId="1512"/>
    <cellStyle name="Calculation 2 3 2 3" xfId="1513"/>
    <cellStyle name="Calculation 2 3 2 3 2" xfId="1514"/>
    <cellStyle name="Calculation 2 3 2 3 2 2" xfId="1515"/>
    <cellStyle name="Calculation 2 3 2 3 2 2 2" xfId="1516"/>
    <cellStyle name="Calculation 2 3 2 3 2 2 2 2" xfId="1517"/>
    <cellStyle name="Calculation 2 3 2 3 2 2 2 2 2" xfId="1518"/>
    <cellStyle name="Calculation 2 3 2 3 2 2 2 3" xfId="1519"/>
    <cellStyle name="Calculation 2 3 2 3 2 2 2 3 2" xfId="1520"/>
    <cellStyle name="Calculation 2 3 2 3 2 2 2 4" xfId="1521"/>
    <cellStyle name="Calculation 2 3 2 3 2 2 2 4 2" xfId="1522"/>
    <cellStyle name="Calculation 2 3 2 3 2 2 2 5" xfId="1523"/>
    <cellStyle name="Calculation 2 3 2 3 2 2 2 5 2" xfId="1524"/>
    <cellStyle name="Calculation 2 3 2 3 2 2 2 6" xfId="1525"/>
    <cellStyle name="Calculation 2 3 2 3 2 2 2 6 2" xfId="1526"/>
    <cellStyle name="Calculation 2 3 2 3 2 2 2 7" xfId="1527"/>
    <cellStyle name="Calculation 2 3 2 3 2 2 2 7 2" xfId="1528"/>
    <cellStyle name="Calculation 2 3 2 3 2 2 2 8" xfId="1529"/>
    <cellStyle name="Calculation 2 3 2 3 2 2 3" xfId="1530"/>
    <cellStyle name="Calculation 2 3 2 3 2 2 3 2" xfId="1531"/>
    <cellStyle name="Calculation 2 3 2 3 2 2 4" xfId="1532"/>
    <cellStyle name="Calculation 2 3 2 3 2 2 4 2" xfId="1533"/>
    <cellStyle name="Calculation 2 3 2 3 2 2 5" xfId="1534"/>
    <cellStyle name="Calculation 2 3 2 3 2 2 5 2" xfId="1535"/>
    <cellStyle name="Calculation 2 3 2 3 2 2 6" xfId="1536"/>
    <cellStyle name="Calculation 2 3 2 3 2 2 6 2" xfId="1537"/>
    <cellStyle name="Calculation 2 3 2 3 2 2 7" xfId="1538"/>
    <cellStyle name="Calculation 2 3 2 3 2 2 7 2" xfId="1539"/>
    <cellStyle name="Calculation 2 3 2 3 2 2 8" xfId="1540"/>
    <cellStyle name="Calculation 2 3 2 3 2 3" xfId="1541"/>
    <cellStyle name="Calculation 2 3 2 3 2 3 2" xfId="1542"/>
    <cellStyle name="Calculation 2 3 2 3 2 3 2 2" xfId="1543"/>
    <cellStyle name="Calculation 2 3 2 3 2 3 3" xfId="1544"/>
    <cellStyle name="Calculation 2 3 2 3 2 3 3 2" xfId="1545"/>
    <cellStyle name="Calculation 2 3 2 3 2 3 4" xfId="1546"/>
    <cellStyle name="Calculation 2 3 2 3 2 3 4 2" xfId="1547"/>
    <cellStyle name="Calculation 2 3 2 3 2 3 5" xfId="1548"/>
    <cellStyle name="Calculation 2 3 2 3 2 3 5 2" xfId="1549"/>
    <cellStyle name="Calculation 2 3 2 3 2 3 6" xfId="1550"/>
    <cellStyle name="Calculation 2 3 2 3 2 3 6 2" xfId="1551"/>
    <cellStyle name="Calculation 2 3 2 3 2 3 7" xfId="1552"/>
    <cellStyle name="Calculation 2 3 2 3 2 4" xfId="1553"/>
    <cellStyle name="Calculation 2 3 2 3 2 4 2" xfId="1554"/>
    <cellStyle name="Calculation 2 3 2 3 2 4 2 2" xfId="1555"/>
    <cellStyle name="Calculation 2 3 2 3 2 4 3" xfId="1556"/>
    <cellStyle name="Calculation 2 3 2 3 2 4 3 2" xfId="1557"/>
    <cellStyle name="Calculation 2 3 2 3 2 4 4" xfId="1558"/>
    <cellStyle name="Calculation 2 3 2 3 2 4 4 2" xfId="1559"/>
    <cellStyle name="Calculation 2 3 2 3 2 4 5" xfId="1560"/>
    <cellStyle name="Calculation 2 3 2 3 2 4 5 2" xfId="1561"/>
    <cellStyle name="Calculation 2 3 2 3 2 4 6" xfId="1562"/>
    <cellStyle name="Calculation 2 3 2 3 2 4 6 2" xfId="1563"/>
    <cellStyle name="Calculation 2 3 2 3 2 4 7" xfId="1564"/>
    <cellStyle name="Calculation 2 3 2 3 2 4 7 2" xfId="1565"/>
    <cellStyle name="Calculation 2 3 2 3 2 4 8" xfId="1566"/>
    <cellStyle name="Calculation 2 3 2 3 2 5" xfId="1567"/>
    <cellStyle name="Calculation 2 3 2 3 2 5 2" xfId="1568"/>
    <cellStyle name="Calculation 2 3 2 3 2 6" xfId="1569"/>
    <cellStyle name="Calculation 2 3 2 3 2 6 2" xfId="1570"/>
    <cellStyle name="Calculation 2 3 2 3 2 7" xfId="1571"/>
    <cellStyle name="Calculation 2 3 2 3 2 7 2" xfId="1572"/>
    <cellStyle name="Calculation 2 3 2 3 2 8" xfId="1573"/>
    <cellStyle name="Calculation 2 3 2 3 2 8 2" xfId="1574"/>
    <cellStyle name="Calculation 2 3 2 3 2 9" xfId="1575"/>
    <cellStyle name="Calculation 2 3 2 3 2 9 2" xfId="1576"/>
    <cellStyle name="Calculation 2 3 2 3 3" xfId="1577"/>
    <cellStyle name="Calculation 2 3 2 3 3 2" xfId="1578"/>
    <cellStyle name="Calculation 2 3 2 3 3 2 2" xfId="1579"/>
    <cellStyle name="Calculation 2 3 2 3 3 2 2 2" xfId="1580"/>
    <cellStyle name="Calculation 2 3 2 3 3 2 3" xfId="1581"/>
    <cellStyle name="Calculation 2 3 2 3 3 2 3 2" xfId="1582"/>
    <cellStyle name="Calculation 2 3 2 3 3 2 4" xfId="1583"/>
    <cellStyle name="Calculation 2 3 2 3 3 2 4 2" xfId="1584"/>
    <cellStyle name="Calculation 2 3 2 3 3 2 5" xfId="1585"/>
    <cellStyle name="Calculation 2 3 2 3 3 2 5 2" xfId="1586"/>
    <cellStyle name="Calculation 2 3 2 3 3 2 6" xfId="1587"/>
    <cellStyle name="Calculation 2 3 2 3 3 2 6 2" xfId="1588"/>
    <cellStyle name="Calculation 2 3 2 3 3 2 7" xfId="1589"/>
    <cellStyle name="Calculation 2 3 2 3 3 2 7 2" xfId="1590"/>
    <cellStyle name="Calculation 2 3 2 3 3 2 8" xfId="1591"/>
    <cellStyle name="Calculation 2 3 2 3 3 3" xfId="1592"/>
    <cellStyle name="Calculation 2 3 2 3 3 3 2" xfId="1593"/>
    <cellStyle name="Calculation 2 3 2 3 3 4" xfId="1594"/>
    <cellStyle name="Calculation 2 3 2 3 3 4 2" xfId="1595"/>
    <cellStyle name="Calculation 2 3 2 3 3 5" xfId="1596"/>
    <cellStyle name="Calculation 2 3 2 3 3 5 2" xfId="1597"/>
    <cellStyle name="Calculation 2 3 2 3 3 6" xfId="1598"/>
    <cellStyle name="Calculation 2 3 2 3 3 6 2" xfId="1599"/>
    <cellStyle name="Calculation 2 3 2 3 3 7" xfId="1600"/>
    <cellStyle name="Calculation 2 3 2 3 3 7 2" xfId="1601"/>
    <cellStyle name="Calculation 2 3 2 3 3 8" xfId="1602"/>
    <cellStyle name="Calculation 2 3 2 3 4" xfId="1603"/>
    <cellStyle name="Calculation 2 3 2 3 4 2" xfId="1604"/>
    <cellStyle name="Calculation 2 3 2 3 4 2 2" xfId="1605"/>
    <cellStyle name="Calculation 2 3 2 3 4 3" xfId="1606"/>
    <cellStyle name="Calculation 2 3 2 3 4 3 2" xfId="1607"/>
    <cellStyle name="Calculation 2 3 2 3 4 4" xfId="1608"/>
    <cellStyle name="Calculation 2 3 2 3 4 4 2" xfId="1609"/>
    <cellStyle name="Calculation 2 3 2 3 4 5" xfId="1610"/>
    <cellStyle name="Calculation 2 3 2 3 4 5 2" xfId="1611"/>
    <cellStyle name="Calculation 2 3 2 3 4 6" xfId="1612"/>
    <cellStyle name="Calculation 2 3 2 3 4 6 2" xfId="1613"/>
    <cellStyle name="Calculation 2 3 2 3 4 7" xfId="1614"/>
    <cellStyle name="Calculation 2 3 2 3 4 7 2" xfId="1615"/>
    <cellStyle name="Calculation 2 3 2 3 4 8" xfId="1616"/>
    <cellStyle name="Calculation 2 3 2 3 5" xfId="1617"/>
    <cellStyle name="Calculation 2 3 2 3 5 2" xfId="1618"/>
    <cellStyle name="Calculation 2 3 2 3 6" xfId="1619"/>
    <cellStyle name="Calculation 2 3 2 3 6 2" xfId="1620"/>
    <cellStyle name="Calculation 2 3 2 3 7" xfId="1621"/>
    <cellStyle name="Calculation 2 3 2 3 7 2" xfId="1622"/>
    <cellStyle name="Calculation 2 3 2 3 8" xfId="1623"/>
    <cellStyle name="Calculation 2 3 2 3 8 2" xfId="1624"/>
    <cellStyle name="Calculation 2 3 2 3 9" xfId="1625"/>
    <cellStyle name="Calculation 2 3 2 3 9 2" xfId="1626"/>
    <cellStyle name="Calculation 2 3 2 4" xfId="1627"/>
    <cellStyle name="Calculation 2 3 2 4 10" xfId="1628"/>
    <cellStyle name="Calculation 2 3 2 4 10 2" xfId="1629"/>
    <cellStyle name="Calculation 2 3 2 4 11" xfId="1630"/>
    <cellStyle name="Calculation 2 3 2 4 2" xfId="1631"/>
    <cellStyle name="Calculation 2 3 2 4 2 2" xfId="1632"/>
    <cellStyle name="Calculation 2 3 2 4 2 2 2" xfId="1633"/>
    <cellStyle name="Calculation 2 3 2 4 2 2 2 2" xfId="1634"/>
    <cellStyle name="Calculation 2 3 2 4 2 2 3" xfId="1635"/>
    <cellStyle name="Calculation 2 3 2 4 2 2 3 2" xfId="1636"/>
    <cellStyle name="Calculation 2 3 2 4 2 2 4" xfId="1637"/>
    <cellStyle name="Calculation 2 3 2 4 2 2 4 2" xfId="1638"/>
    <cellStyle name="Calculation 2 3 2 4 2 2 5" xfId="1639"/>
    <cellStyle name="Calculation 2 3 2 4 2 2 5 2" xfId="1640"/>
    <cellStyle name="Calculation 2 3 2 4 2 2 6" xfId="1641"/>
    <cellStyle name="Calculation 2 3 2 4 2 2 6 2" xfId="1642"/>
    <cellStyle name="Calculation 2 3 2 4 2 2 7" xfId="1643"/>
    <cellStyle name="Calculation 2 3 2 4 2 2 7 2" xfId="1644"/>
    <cellStyle name="Calculation 2 3 2 4 2 2 8" xfId="1645"/>
    <cellStyle name="Calculation 2 3 2 4 2 3" xfId="1646"/>
    <cellStyle name="Calculation 2 3 2 4 2 3 2" xfId="1647"/>
    <cellStyle name="Calculation 2 3 2 4 2 4" xfId="1648"/>
    <cellStyle name="Calculation 2 3 2 4 2 4 2" xfId="1649"/>
    <cellStyle name="Calculation 2 3 2 4 2 5" xfId="1650"/>
    <cellStyle name="Calculation 2 3 2 4 2 5 2" xfId="1651"/>
    <cellStyle name="Calculation 2 3 2 4 2 6" xfId="1652"/>
    <cellStyle name="Calculation 2 3 2 4 2 6 2" xfId="1653"/>
    <cellStyle name="Calculation 2 3 2 4 2 7" xfId="1654"/>
    <cellStyle name="Calculation 2 3 2 4 2 7 2" xfId="1655"/>
    <cellStyle name="Calculation 2 3 2 4 2 8" xfId="1656"/>
    <cellStyle name="Calculation 2 3 2 4 3" xfId="1657"/>
    <cellStyle name="Calculation 2 3 2 4 3 2" xfId="1658"/>
    <cellStyle name="Calculation 2 3 2 4 3 2 2" xfId="1659"/>
    <cellStyle name="Calculation 2 3 2 4 3 2 2 2" xfId="1660"/>
    <cellStyle name="Calculation 2 3 2 4 3 2 3" xfId="1661"/>
    <cellStyle name="Calculation 2 3 2 4 3 2 3 2" xfId="1662"/>
    <cellStyle name="Calculation 2 3 2 4 3 2 4" xfId="1663"/>
    <cellStyle name="Calculation 2 3 2 4 3 2 4 2" xfId="1664"/>
    <cellStyle name="Calculation 2 3 2 4 3 2 5" xfId="1665"/>
    <cellStyle name="Calculation 2 3 2 4 3 2 5 2" xfId="1666"/>
    <cellStyle name="Calculation 2 3 2 4 3 2 6" xfId="1667"/>
    <cellStyle name="Calculation 2 3 2 4 3 2 6 2" xfId="1668"/>
    <cellStyle name="Calculation 2 3 2 4 3 2 7" xfId="1669"/>
    <cellStyle name="Calculation 2 3 2 4 3 2 7 2" xfId="1670"/>
    <cellStyle name="Calculation 2 3 2 4 3 2 8" xfId="1671"/>
    <cellStyle name="Calculation 2 3 2 4 3 3" xfId="1672"/>
    <cellStyle name="Calculation 2 3 2 4 3 3 2" xfId="1673"/>
    <cellStyle name="Calculation 2 3 2 4 3 4" xfId="1674"/>
    <cellStyle name="Calculation 2 3 2 4 3 4 2" xfId="1675"/>
    <cellStyle name="Calculation 2 3 2 4 3 5" xfId="1676"/>
    <cellStyle name="Calculation 2 3 2 4 3 5 2" xfId="1677"/>
    <cellStyle name="Calculation 2 3 2 4 3 6" xfId="1678"/>
    <cellStyle name="Calculation 2 3 2 4 3 6 2" xfId="1679"/>
    <cellStyle name="Calculation 2 3 2 4 3 7" xfId="1680"/>
    <cellStyle name="Calculation 2 3 2 4 3 7 2" xfId="1681"/>
    <cellStyle name="Calculation 2 3 2 4 3 8" xfId="1682"/>
    <cellStyle name="Calculation 2 3 2 4 4" xfId="1683"/>
    <cellStyle name="Calculation 2 3 2 4 4 2" xfId="1684"/>
    <cellStyle name="Calculation 2 3 2 4 4 2 2" xfId="1685"/>
    <cellStyle name="Calculation 2 3 2 4 4 2 2 2" xfId="1686"/>
    <cellStyle name="Calculation 2 3 2 4 4 2 3" xfId="1687"/>
    <cellStyle name="Calculation 2 3 2 4 4 2 3 2" xfId="1688"/>
    <cellStyle name="Calculation 2 3 2 4 4 2 4" xfId="1689"/>
    <cellStyle name="Calculation 2 3 2 4 4 2 4 2" xfId="1690"/>
    <cellStyle name="Calculation 2 3 2 4 4 2 5" xfId="1691"/>
    <cellStyle name="Calculation 2 3 2 4 4 2 5 2" xfId="1692"/>
    <cellStyle name="Calculation 2 3 2 4 4 2 6" xfId="1693"/>
    <cellStyle name="Calculation 2 3 2 4 4 2 6 2" xfId="1694"/>
    <cellStyle name="Calculation 2 3 2 4 4 2 7" xfId="1695"/>
    <cellStyle name="Calculation 2 3 2 4 4 2 7 2" xfId="1696"/>
    <cellStyle name="Calculation 2 3 2 4 4 2 8" xfId="1697"/>
    <cellStyle name="Calculation 2 3 2 4 4 3" xfId="1698"/>
    <cellStyle name="Calculation 2 3 2 4 4 3 2" xfId="1699"/>
    <cellStyle name="Calculation 2 3 2 4 4 4" xfId="1700"/>
    <cellStyle name="Calculation 2 3 2 4 4 4 2" xfId="1701"/>
    <cellStyle name="Calculation 2 3 2 4 4 5" xfId="1702"/>
    <cellStyle name="Calculation 2 3 2 4 4 5 2" xfId="1703"/>
    <cellStyle name="Calculation 2 3 2 4 4 6" xfId="1704"/>
    <cellStyle name="Calculation 2 3 2 4 4 6 2" xfId="1705"/>
    <cellStyle name="Calculation 2 3 2 4 4 7" xfId="1706"/>
    <cellStyle name="Calculation 2 3 2 4 4 7 2" xfId="1707"/>
    <cellStyle name="Calculation 2 3 2 4 4 8" xfId="1708"/>
    <cellStyle name="Calculation 2 3 2 4 5" xfId="1709"/>
    <cellStyle name="Calculation 2 3 2 4 5 2" xfId="1710"/>
    <cellStyle name="Calculation 2 3 2 4 5 2 2" xfId="1711"/>
    <cellStyle name="Calculation 2 3 2 4 5 3" xfId="1712"/>
    <cellStyle name="Calculation 2 3 2 4 5 3 2" xfId="1713"/>
    <cellStyle name="Calculation 2 3 2 4 5 4" xfId="1714"/>
    <cellStyle name="Calculation 2 3 2 4 5 4 2" xfId="1715"/>
    <cellStyle name="Calculation 2 3 2 4 5 5" xfId="1716"/>
    <cellStyle name="Calculation 2 3 2 4 5 5 2" xfId="1717"/>
    <cellStyle name="Calculation 2 3 2 4 5 6" xfId="1718"/>
    <cellStyle name="Calculation 2 3 2 4 5 6 2" xfId="1719"/>
    <cellStyle name="Calculation 2 3 2 4 5 7" xfId="1720"/>
    <cellStyle name="Calculation 2 3 2 4 5 7 2" xfId="1721"/>
    <cellStyle name="Calculation 2 3 2 4 5 8" xfId="1722"/>
    <cellStyle name="Calculation 2 3 2 4 6" xfId="1723"/>
    <cellStyle name="Calculation 2 3 2 4 6 2" xfId="1724"/>
    <cellStyle name="Calculation 2 3 2 4 7" xfId="1725"/>
    <cellStyle name="Calculation 2 3 2 4 7 2" xfId="1726"/>
    <cellStyle name="Calculation 2 3 2 4 8" xfId="1727"/>
    <cellStyle name="Calculation 2 3 2 4 8 2" xfId="1728"/>
    <cellStyle name="Calculation 2 3 2 4 9" xfId="1729"/>
    <cellStyle name="Calculation 2 3 2 4 9 2" xfId="1730"/>
    <cellStyle name="Calculation 2 3 2 5" xfId="1731"/>
    <cellStyle name="Calculation 2 3 2 5 2" xfId="1732"/>
    <cellStyle name="Calculation 2 3 2 6" xfId="1733"/>
    <cellStyle name="Calculation 2 3 2 6 2" xfId="1734"/>
    <cellStyle name="Calculation 2 3 2 7" xfId="1735"/>
    <cellStyle name="Calculation 2 3 2 7 2" xfId="1736"/>
    <cellStyle name="Calculation 2 3 2 8" xfId="1737"/>
    <cellStyle name="Calculation 2 3 2 8 2" xfId="1738"/>
    <cellStyle name="Calculation 2 3 3" xfId="1739"/>
    <cellStyle name="Calculation 2 3 3 2" xfId="1740"/>
    <cellStyle name="Calculation 2 3 3 2 2" xfId="1741"/>
    <cellStyle name="Calculation 2 3 3 2 2 2" xfId="1742"/>
    <cellStyle name="Calculation 2 3 3 2 2 2 2" xfId="1743"/>
    <cellStyle name="Calculation 2 3 3 2 2 2 2 2" xfId="1744"/>
    <cellStyle name="Calculation 2 3 3 2 2 2 3" xfId="1745"/>
    <cellStyle name="Calculation 2 3 3 2 2 2 3 2" xfId="1746"/>
    <cellStyle name="Calculation 2 3 3 2 2 2 4" xfId="1747"/>
    <cellStyle name="Calculation 2 3 3 2 2 2 4 2" xfId="1748"/>
    <cellStyle name="Calculation 2 3 3 2 2 2 5" xfId="1749"/>
    <cellStyle name="Calculation 2 3 3 2 2 2 5 2" xfId="1750"/>
    <cellStyle name="Calculation 2 3 3 2 2 2 6" xfId="1751"/>
    <cellStyle name="Calculation 2 3 3 2 2 2 6 2" xfId="1752"/>
    <cellStyle name="Calculation 2 3 3 2 2 2 7" xfId="1753"/>
    <cellStyle name="Calculation 2 3 3 2 2 2 7 2" xfId="1754"/>
    <cellStyle name="Calculation 2 3 3 2 2 2 8" xfId="1755"/>
    <cellStyle name="Calculation 2 3 3 2 2 3" xfId="1756"/>
    <cellStyle name="Calculation 2 3 3 2 2 3 2" xfId="1757"/>
    <cellStyle name="Calculation 2 3 3 2 2 4" xfId="1758"/>
    <cellStyle name="Calculation 2 3 3 2 2 4 2" xfId="1759"/>
    <cellStyle name="Calculation 2 3 3 2 2 5" xfId="1760"/>
    <cellStyle name="Calculation 2 3 3 2 2 5 2" xfId="1761"/>
    <cellStyle name="Calculation 2 3 3 2 2 6" xfId="1762"/>
    <cellStyle name="Calculation 2 3 3 2 2 6 2" xfId="1763"/>
    <cellStyle name="Calculation 2 3 3 2 2 7" xfId="1764"/>
    <cellStyle name="Calculation 2 3 3 2 2 7 2" xfId="1765"/>
    <cellStyle name="Calculation 2 3 3 2 2 8" xfId="1766"/>
    <cellStyle name="Calculation 2 3 3 2 3" xfId="1767"/>
    <cellStyle name="Calculation 2 3 3 2 3 2" xfId="1768"/>
    <cellStyle name="Calculation 2 3 3 2 3 2 2" xfId="1769"/>
    <cellStyle name="Calculation 2 3 3 2 3 3" xfId="1770"/>
    <cellStyle name="Calculation 2 3 3 2 3 3 2" xfId="1771"/>
    <cellStyle name="Calculation 2 3 3 2 3 4" xfId="1772"/>
    <cellStyle name="Calculation 2 3 3 2 3 4 2" xfId="1773"/>
    <cellStyle name="Calculation 2 3 3 2 3 5" xfId="1774"/>
    <cellStyle name="Calculation 2 3 3 2 3 5 2" xfId="1775"/>
    <cellStyle name="Calculation 2 3 3 2 3 6" xfId="1776"/>
    <cellStyle name="Calculation 2 3 3 2 3 6 2" xfId="1777"/>
    <cellStyle name="Calculation 2 3 3 2 3 7" xfId="1778"/>
    <cellStyle name="Calculation 2 3 3 2 4" xfId="1779"/>
    <cellStyle name="Calculation 2 3 3 2 4 2" xfId="1780"/>
    <cellStyle name="Calculation 2 3 3 2 4 2 2" xfId="1781"/>
    <cellStyle name="Calculation 2 3 3 2 4 3" xfId="1782"/>
    <cellStyle name="Calculation 2 3 3 2 4 3 2" xfId="1783"/>
    <cellStyle name="Calculation 2 3 3 2 4 4" xfId="1784"/>
    <cellStyle name="Calculation 2 3 3 2 4 4 2" xfId="1785"/>
    <cellStyle name="Calculation 2 3 3 2 4 5" xfId="1786"/>
    <cellStyle name="Calculation 2 3 3 2 4 5 2" xfId="1787"/>
    <cellStyle name="Calculation 2 3 3 2 4 6" xfId="1788"/>
    <cellStyle name="Calculation 2 3 3 2 4 6 2" xfId="1789"/>
    <cellStyle name="Calculation 2 3 3 2 4 7" xfId="1790"/>
    <cellStyle name="Calculation 2 3 3 2 4 7 2" xfId="1791"/>
    <cellStyle name="Calculation 2 3 3 2 4 8" xfId="1792"/>
    <cellStyle name="Calculation 2 3 3 2 5" xfId="1793"/>
    <cellStyle name="Calculation 2 3 3 2 5 2" xfId="1794"/>
    <cellStyle name="Calculation 2 3 3 2 6" xfId="1795"/>
    <cellStyle name="Calculation 2 3 3 2 6 2" xfId="1796"/>
    <cellStyle name="Calculation 2 3 3 2 7" xfId="1797"/>
    <cellStyle name="Calculation 2 3 3 2 7 2" xfId="1798"/>
    <cellStyle name="Calculation 2 3 3 2 8" xfId="1799"/>
    <cellStyle name="Calculation 2 3 3 2 8 2" xfId="1800"/>
    <cellStyle name="Calculation 2 3 3 2 9" xfId="1801"/>
    <cellStyle name="Calculation 2 3 3 2 9 2" xfId="1802"/>
    <cellStyle name="Calculation 2 3 3 3" xfId="1803"/>
    <cellStyle name="Calculation 2 3 3 3 2" xfId="1804"/>
    <cellStyle name="Calculation 2 3 3 3 2 2" xfId="1805"/>
    <cellStyle name="Calculation 2 3 3 3 2 2 2" xfId="1806"/>
    <cellStyle name="Calculation 2 3 3 3 2 3" xfId="1807"/>
    <cellStyle name="Calculation 2 3 3 3 2 3 2" xfId="1808"/>
    <cellStyle name="Calculation 2 3 3 3 2 4" xfId="1809"/>
    <cellStyle name="Calculation 2 3 3 3 2 4 2" xfId="1810"/>
    <cellStyle name="Calculation 2 3 3 3 2 5" xfId="1811"/>
    <cellStyle name="Calculation 2 3 3 3 2 5 2" xfId="1812"/>
    <cellStyle name="Calculation 2 3 3 3 2 6" xfId="1813"/>
    <cellStyle name="Calculation 2 3 3 3 2 6 2" xfId="1814"/>
    <cellStyle name="Calculation 2 3 3 3 2 7" xfId="1815"/>
    <cellStyle name="Calculation 2 3 3 3 2 7 2" xfId="1816"/>
    <cellStyle name="Calculation 2 3 3 3 2 8" xfId="1817"/>
    <cellStyle name="Calculation 2 3 3 3 3" xfId="1818"/>
    <cellStyle name="Calculation 2 3 3 3 3 2" xfId="1819"/>
    <cellStyle name="Calculation 2 3 3 3 4" xfId="1820"/>
    <cellStyle name="Calculation 2 3 3 3 4 2" xfId="1821"/>
    <cellStyle name="Calculation 2 3 3 3 5" xfId="1822"/>
    <cellStyle name="Calculation 2 3 3 3 5 2" xfId="1823"/>
    <cellStyle name="Calculation 2 3 3 3 6" xfId="1824"/>
    <cellStyle name="Calculation 2 3 3 3 6 2" xfId="1825"/>
    <cellStyle name="Calculation 2 3 3 3 7" xfId="1826"/>
    <cellStyle name="Calculation 2 3 3 3 7 2" xfId="1827"/>
    <cellStyle name="Calculation 2 3 3 3 8" xfId="1828"/>
    <cellStyle name="Calculation 2 3 3 4" xfId="1829"/>
    <cellStyle name="Calculation 2 3 3 4 2" xfId="1830"/>
    <cellStyle name="Calculation 2 3 3 4 2 2" xfId="1831"/>
    <cellStyle name="Calculation 2 3 3 4 3" xfId="1832"/>
    <cellStyle name="Calculation 2 3 3 4 3 2" xfId="1833"/>
    <cellStyle name="Calculation 2 3 3 4 4" xfId="1834"/>
    <cellStyle name="Calculation 2 3 3 4 4 2" xfId="1835"/>
    <cellStyle name="Calculation 2 3 3 4 5" xfId="1836"/>
    <cellStyle name="Calculation 2 3 3 4 5 2" xfId="1837"/>
    <cellStyle name="Calculation 2 3 3 4 6" xfId="1838"/>
    <cellStyle name="Calculation 2 3 3 4 6 2" xfId="1839"/>
    <cellStyle name="Calculation 2 3 3 4 7" xfId="1840"/>
    <cellStyle name="Calculation 2 3 3 4 7 2" xfId="1841"/>
    <cellStyle name="Calculation 2 3 3 4 8" xfId="1842"/>
    <cellStyle name="Calculation 2 3 3 5" xfId="1843"/>
    <cellStyle name="Calculation 2 3 3 5 2" xfId="1844"/>
    <cellStyle name="Calculation 2 3 3 6" xfId="1845"/>
    <cellStyle name="Calculation 2 3 3 6 2" xfId="1846"/>
    <cellStyle name="Calculation 2 3 3 7" xfId="1847"/>
    <cellStyle name="Calculation 2 3 3 7 2" xfId="1848"/>
    <cellStyle name="Calculation 2 3 3 8" xfId="1849"/>
    <cellStyle name="Calculation 2 3 3 8 2" xfId="1850"/>
    <cellStyle name="Calculation 2 3 3 9" xfId="1851"/>
    <cellStyle name="Calculation 2 3 3 9 2" xfId="1852"/>
    <cellStyle name="Calculation 2 3 4" xfId="1853"/>
    <cellStyle name="Calculation 2 3 4 2" xfId="1854"/>
    <cellStyle name="Calculation 2 3 4 2 2" xfId="1855"/>
    <cellStyle name="Calculation 2 3 4 2 2 2" xfId="1856"/>
    <cellStyle name="Calculation 2 3 4 2 2 2 2" xfId="1857"/>
    <cellStyle name="Calculation 2 3 4 2 2 2 2 2" xfId="1858"/>
    <cellStyle name="Calculation 2 3 4 2 2 2 3" xfId="1859"/>
    <cellStyle name="Calculation 2 3 4 2 2 2 3 2" xfId="1860"/>
    <cellStyle name="Calculation 2 3 4 2 2 2 4" xfId="1861"/>
    <cellStyle name="Calculation 2 3 4 2 2 2 4 2" xfId="1862"/>
    <cellStyle name="Calculation 2 3 4 2 2 2 5" xfId="1863"/>
    <cellStyle name="Calculation 2 3 4 2 2 2 5 2" xfId="1864"/>
    <cellStyle name="Calculation 2 3 4 2 2 2 6" xfId="1865"/>
    <cellStyle name="Calculation 2 3 4 2 2 2 6 2" xfId="1866"/>
    <cellStyle name="Calculation 2 3 4 2 2 2 7" xfId="1867"/>
    <cellStyle name="Calculation 2 3 4 2 2 2 7 2" xfId="1868"/>
    <cellStyle name="Calculation 2 3 4 2 2 2 8" xfId="1869"/>
    <cellStyle name="Calculation 2 3 4 2 2 3" xfId="1870"/>
    <cellStyle name="Calculation 2 3 4 2 2 3 2" xfId="1871"/>
    <cellStyle name="Calculation 2 3 4 2 2 4" xfId="1872"/>
    <cellStyle name="Calculation 2 3 4 2 2 4 2" xfId="1873"/>
    <cellStyle name="Calculation 2 3 4 2 2 5" xfId="1874"/>
    <cellStyle name="Calculation 2 3 4 2 2 5 2" xfId="1875"/>
    <cellStyle name="Calculation 2 3 4 2 2 6" xfId="1876"/>
    <cellStyle name="Calculation 2 3 4 2 2 6 2" xfId="1877"/>
    <cellStyle name="Calculation 2 3 4 2 2 7" xfId="1878"/>
    <cellStyle name="Calculation 2 3 4 2 2 7 2" xfId="1879"/>
    <cellStyle name="Calculation 2 3 4 2 2 8" xfId="1880"/>
    <cellStyle name="Calculation 2 3 4 2 3" xfId="1881"/>
    <cellStyle name="Calculation 2 3 4 2 3 2" xfId="1882"/>
    <cellStyle name="Calculation 2 3 4 2 3 2 2" xfId="1883"/>
    <cellStyle name="Calculation 2 3 4 2 3 3" xfId="1884"/>
    <cellStyle name="Calculation 2 3 4 2 3 3 2" xfId="1885"/>
    <cellStyle name="Calculation 2 3 4 2 3 4" xfId="1886"/>
    <cellStyle name="Calculation 2 3 4 2 3 4 2" xfId="1887"/>
    <cellStyle name="Calculation 2 3 4 2 3 5" xfId="1888"/>
    <cellStyle name="Calculation 2 3 4 2 3 5 2" xfId="1889"/>
    <cellStyle name="Calculation 2 3 4 2 3 6" xfId="1890"/>
    <cellStyle name="Calculation 2 3 4 2 3 6 2" xfId="1891"/>
    <cellStyle name="Calculation 2 3 4 2 3 7" xfId="1892"/>
    <cellStyle name="Calculation 2 3 4 2 4" xfId="1893"/>
    <cellStyle name="Calculation 2 3 4 2 4 2" xfId="1894"/>
    <cellStyle name="Calculation 2 3 4 2 4 2 2" xfId="1895"/>
    <cellStyle name="Calculation 2 3 4 2 4 3" xfId="1896"/>
    <cellStyle name="Calculation 2 3 4 2 4 3 2" xfId="1897"/>
    <cellStyle name="Calculation 2 3 4 2 4 4" xfId="1898"/>
    <cellStyle name="Calculation 2 3 4 2 4 4 2" xfId="1899"/>
    <cellStyle name="Calculation 2 3 4 2 4 5" xfId="1900"/>
    <cellStyle name="Calculation 2 3 4 2 4 5 2" xfId="1901"/>
    <cellStyle name="Calculation 2 3 4 2 4 6" xfId="1902"/>
    <cellStyle name="Calculation 2 3 4 2 4 6 2" xfId="1903"/>
    <cellStyle name="Calculation 2 3 4 2 4 7" xfId="1904"/>
    <cellStyle name="Calculation 2 3 4 2 4 7 2" xfId="1905"/>
    <cellStyle name="Calculation 2 3 4 2 4 8" xfId="1906"/>
    <cellStyle name="Calculation 2 3 4 2 5" xfId="1907"/>
    <cellStyle name="Calculation 2 3 4 2 5 2" xfId="1908"/>
    <cellStyle name="Calculation 2 3 4 2 6" xfId="1909"/>
    <cellStyle name="Calculation 2 3 4 2 6 2" xfId="1910"/>
    <cellStyle name="Calculation 2 3 4 2 7" xfId="1911"/>
    <cellStyle name="Calculation 2 3 4 2 7 2" xfId="1912"/>
    <cellStyle name="Calculation 2 3 4 2 8" xfId="1913"/>
    <cellStyle name="Calculation 2 3 4 2 8 2" xfId="1914"/>
    <cellStyle name="Calculation 2 3 4 2 9" xfId="1915"/>
    <cellStyle name="Calculation 2 3 4 2 9 2" xfId="1916"/>
    <cellStyle name="Calculation 2 3 4 3" xfId="1917"/>
    <cellStyle name="Calculation 2 3 4 3 2" xfId="1918"/>
    <cellStyle name="Calculation 2 3 4 3 2 2" xfId="1919"/>
    <cellStyle name="Calculation 2 3 4 3 2 2 2" xfId="1920"/>
    <cellStyle name="Calculation 2 3 4 3 2 3" xfId="1921"/>
    <cellStyle name="Calculation 2 3 4 3 2 3 2" xfId="1922"/>
    <cellStyle name="Calculation 2 3 4 3 2 4" xfId="1923"/>
    <cellStyle name="Calculation 2 3 4 3 2 4 2" xfId="1924"/>
    <cellStyle name="Calculation 2 3 4 3 2 5" xfId="1925"/>
    <cellStyle name="Calculation 2 3 4 3 2 5 2" xfId="1926"/>
    <cellStyle name="Calculation 2 3 4 3 2 6" xfId="1927"/>
    <cellStyle name="Calculation 2 3 4 3 2 6 2" xfId="1928"/>
    <cellStyle name="Calculation 2 3 4 3 2 7" xfId="1929"/>
    <cellStyle name="Calculation 2 3 4 3 2 7 2" xfId="1930"/>
    <cellStyle name="Calculation 2 3 4 3 2 8" xfId="1931"/>
    <cellStyle name="Calculation 2 3 4 3 3" xfId="1932"/>
    <cellStyle name="Calculation 2 3 4 3 3 2" xfId="1933"/>
    <cellStyle name="Calculation 2 3 4 3 4" xfId="1934"/>
    <cellStyle name="Calculation 2 3 4 3 4 2" xfId="1935"/>
    <cellStyle name="Calculation 2 3 4 3 5" xfId="1936"/>
    <cellStyle name="Calculation 2 3 4 3 5 2" xfId="1937"/>
    <cellStyle name="Calculation 2 3 4 3 6" xfId="1938"/>
    <cellStyle name="Calculation 2 3 4 3 6 2" xfId="1939"/>
    <cellStyle name="Calculation 2 3 4 3 7" xfId="1940"/>
    <cellStyle name="Calculation 2 3 4 3 7 2" xfId="1941"/>
    <cellStyle name="Calculation 2 3 4 3 8" xfId="1942"/>
    <cellStyle name="Calculation 2 3 4 4" xfId="1943"/>
    <cellStyle name="Calculation 2 3 4 4 2" xfId="1944"/>
    <cellStyle name="Calculation 2 3 4 4 2 2" xfId="1945"/>
    <cellStyle name="Calculation 2 3 4 4 3" xfId="1946"/>
    <cellStyle name="Calculation 2 3 4 4 3 2" xfId="1947"/>
    <cellStyle name="Calculation 2 3 4 4 4" xfId="1948"/>
    <cellStyle name="Calculation 2 3 4 4 4 2" xfId="1949"/>
    <cellStyle name="Calculation 2 3 4 4 5" xfId="1950"/>
    <cellStyle name="Calculation 2 3 4 4 5 2" xfId="1951"/>
    <cellStyle name="Calculation 2 3 4 4 6" xfId="1952"/>
    <cellStyle name="Calculation 2 3 4 4 6 2" xfId="1953"/>
    <cellStyle name="Calculation 2 3 4 4 7" xfId="1954"/>
    <cellStyle name="Calculation 2 3 4 4 7 2" xfId="1955"/>
    <cellStyle name="Calculation 2 3 4 4 8" xfId="1956"/>
    <cellStyle name="Calculation 2 3 4 5" xfId="1957"/>
    <cellStyle name="Calculation 2 3 4 5 2" xfId="1958"/>
    <cellStyle name="Calculation 2 3 4 6" xfId="1959"/>
    <cellStyle name="Calculation 2 3 4 6 2" xfId="1960"/>
    <cellStyle name="Calculation 2 3 4 7" xfId="1961"/>
    <cellStyle name="Calculation 2 3 4 7 2" xfId="1962"/>
    <cellStyle name="Calculation 2 3 4 8" xfId="1963"/>
    <cellStyle name="Calculation 2 3 4 8 2" xfId="1964"/>
    <cellStyle name="Calculation 2 3 4 9" xfId="1965"/>
    <cellStyle name="Calculation 2 3 4 9 2" xfId="1966"/>
    <cellStyle name="Calculation 2 3 5" xfId="1967"/>
    <cellStyle name="Calculation 2 3 5 10" xfId="1968"/>
    <cellStyle name="Calculation 2 3 5 10 2" xfId="1969"/>
    <cellStyle name="Calculation 2 3 5 11" xfId="1970"/>
    <cellStyle name="Calculation 2 3 5 2" xfId="1971"/>
    <cellStyle name="Calculation 2 3 5 2 2" xfId="1972"/>
    <cellStyle name="Calculation 2 3 5 2 2 2" xfId="1973"/>
    <cellStyle name="Calculation 2 3 5 2 2 2 2" xfId="1974"/>
    <cellStyle name="Calculation 2 3 5 2 2 3" xfId="1975"/>
    <cellStyle name="Calculation 2 3 5 2 2 3 2" xfId="1976"/>
    <cellStyle name="Calculation 2 3 5 2 2 4" xfId="1977"/>
    <cellStyle name="Calculation 2 3 5 2 2 4 2" xfId="1978"/>
    <cellStyle name="Calculation 2 3 5 2 2 5" xfId="1979"/>
    <cellStyle name="Calculation 2 3 5 2 2 5 2" xfId="1980"/>
    <cellStyle name="Calculation 2 3 5 2 2 6" xfId="1981"/>
    <cellStyle name="Calculation 2 3 5 2 2 6 2" xfId="1982"/>
    <cellStyle name="Calculation 2 3 5 2 2 7" xfId="1983"/>
    <cellStyle name="Calculation 2 3 5 2 2 7 2" xfId="1984"/>
    <cellStyle name="Calculation 2 3 5 2 2 8" xfId="1985"/>
    <cellStyle name="Calculation 2 3 5 2 3" xfId="1986"/>
    <cellStyle name="Calculation 2 3 5 2 3 2" xfId="1987"/>
    <cellStyle name="Calculation 2 3 5 2 4" xfId="1988"/>
    <cellStyle name="Calculation 2 3 5 2 4 2" xfId="1989"/>
    <cellStyle name="Calculation 2 3 5 2 5" xfId="1990"/>
    <cellStyle name="Calculation 2 3 5 2 5 2" xfId="1991"/>
    <cellStyle name="Calculation 2 3 5 2 6" xfId="1992"/>
    <cellStyle name="Calculation 2 3 5 2 6 2" xfId="1993"/>
    <cellStyle name="Calculation 2 3 5 2 7" xfId="1994"/>
    <cellStyle name="Calculation 2 3 5 2 7 2" xfId="1995"/>
    <cellStyle name="Calculation 2 3 5 2 8" xfId="1996"/>
    <cellStyle name="Calculation 2 3 5 3" xfId="1997"/>
    <cellStyle name="Calculation 2 3 5 3 2" xfId="1998"/>
    <cellStyle name="Calculation 2 3 5 3 2 2" xfId="1999"/>
    <cellStyle name="Calculation 2 3 5 3 2 2 2" xfId="2000"/>
    <cellStyle name="Calculation 2 3 5 3 2 3" xfId="2001"/>
    <cellStyle name="Calculation 2 3 5 3 2 3 2" xfId="2002"/>
    <cellStyle name="Calculation 2 3 5 3 2 4" xfId="2003"/>
    <cellStyle name="Calculation 2 3 5 3 2 4 2" xfId="2004"/>
    <cellStyle name="Calculation 2 3 5 3 2 5" xfId="2005"/>
    <cellStyle name="Calculation 2 3 5 3 2 5 2" xfId="2006"/>
    <cellStyle name="Calculation 2 3 5 3 2 6" xfId="2007"/>
    <cellStyle name="Calculation 2 3 5 3 2 6 2" xfId="2008"/>
    <cellStyle name="Calculation 2 3 5 3 2 7" xfId="2009"/>
    <cellStyle name="Calculation 2 3 5 3 2 7 2" xfId="2010"/>
    <cellStyle name="Calculation 2 3 5 3 2 8" xfId="2011"/>
    <cellStyle name="Calculation 2 3 5 3 3" xfId="2012"/>
    <cellStyle name="Calculation 2 3 5 3 3 2" xfId="2013"/>
    <cellStyle name="Calculation 2 3 5 3 4" xfId="2014"/>
    <cellStyle name="Calculation 2 3 5 3 4 2" xfId="2015"/>
    <cellStyle name="Calculation 2 3 5 3 5" xfId="2016"/>
    <cellStyle name="Calculation 2 3 5 3 5 2" xfId="2017"/>
    <cellStyle name="Calculation 2 3 5 3 6" xfId="2018"/>
    <cellStyle name="Calculation 2 3 5 3 6 2" xfId="2019"/>
    <cellStyle name="Calculation 2 3 5 3 7" xfId="2020"/>
    <cellStyle name="Calculation 2 3 5 3 7 2" xfId="2021"/>
    <cellStyle name="Calculation 2 3 5 3 8" xfId="2022"/>
    <cellStyle name="Calculation 2 3 5 4" xfId="2023"/>
    <cellStyle name="Calculation 2 3 5 4 2" xfId="2024"/>
    <cellStyle name="Calculation 2 3 5 4 2 2" xfId="2025"/>
    <cellStyle name="Calculation 2 3 5 4 2 2 2" xfId="2026"/>
    <cellStyle name="Calculation 2 3 5 4 2 3" xfId="2027"/>
    <cellStyle name="Calculation 2 3 5 4 2 3 2" xfId="2028"/>
    <cellStyle name="Calculation 2 3 5 4 2 4" xfId="2029"/>
    <cellStyle name="Calculation 2 3 5 4 2 4 2" xfId="2030"/>
    <cellStyle name="Calculation 2 3 5 4 2 5" xfId="2031"/>
    <cellStyle name="Calculation 2 3 5 4 2 5 2" xfId="2032"/>
    <cellStyle name="Calculation 2 3 5 4 2 6" xfId="2033"/>
    <cellStyle name="Calculation 2 3 5 4 2 6 2" xfId="2034"/>
    <cellStyle name="Calculation 2 3 5 4 2 7" xfId="2035"/>
    <cellStyle name="Calculation 2 3 5 4 2 7 2" xfId="2036"/>
    <cellStyle name="Calculation 2 3 5 4 2 8" xfId="2037"/>
    <cellStyle name="Calculation 2 3 5 4 3" xfId="2038"/>
    <cellStyle name="Calculation 2 3 5 4 3 2" xfId="2039"/>
    <cellStyle name="Calculation 2 3 5 4 4" xfId="2040"/>
    <cellStyle name="Calculation 2 3 5 4 4 2" xfId="2041"/>
    <cellStyle name="Calculation 2 3 5 4 5" xfId="2042"/>
    <cellStyle name="Calculation 2 3 5 4 5 2" xfId="2043"/>
    <cellStyle name="Calculation 2 3 5 4 6" xfId="2044"/>
    <cellStyle name="Calculation 2 3 5 4 6 2" xfId="2045"/>
    <cellStyle name="Calculation 2 3 5 4 7" xfId="2046"/>
    <cellStyle name="Calculation 2 3 5 4 7 2" xfId="2047"/>
    <cellStyle name="Calculation 2 3 5 4 8" xfId="2048"/>
    <cellStyle name="Calculation 2 3 5 5" xfId="2049"/>
    <cellStyle name="Calculation 2 3 5 5 2" xfId="2050"/>
    <cellStyle name="Calculation 2 3 5 5 2 2" xfId="2051"/>
    <cellStyle name="Calculation 2 3 5 5 3" xfId="2052"/>
    <cellStyle name="Calculation 2 3 5 5 3 2" xfId="2053"/>
    <cellStyle name="Calculation 2 3 5 5 4" xfId="2054"/>
    <cellStyle name="Calculation 2 3 5 5 4 2" xfId="2055"/>
    <cellStyle name="Calculation 2 3 5 5 5" xfId="2056"/>
    <cellStyle name="Calculation 2 3 5 5 5 2" xfId="2057"/>
    <cellStyle name="Calculation 2 3 5 5 6" xfId="2058"/>
    <cellStyle name="Calculation 2 3 5 5 6 2" xfId="2059"/>
    <cellStyle name="Calculation 2 3 5 5 7" xfId="2060"/>
    <cellStyle name="Calculation 2 3 5 5 7 2" xfId="2061"/>
    <cellStyle name="Calculation 2 3 5 5 8" xfId="2062"/>
    <cellStyle name="Calculation 2 3 5 6" xfId="2063"/>
    <cellStyle name="Calculation 2 3 5 6 2" xfId="2064"/>
    <cellStyle name="Calculation 2 3 5 7" xfId="2065"/>
    <cellStyle name="Calculation 2 3 5 7 2" xfId="2066"/>
    <cellStyle name="Calculation 2 3 5 8" xfId="2067"/>
    <cellStyle name="Calculation 2 3 5 8 2" xfId="2068"/>
    <cellStyle name="Calculation 2 3 5 9" xfId="2069"/>
    <cellStyle name="Calculation 2 3 5 9 2" xfId="2070"/>
    <cellStyle name="Calculation 2 3 6" xfId="2071"/>
    <cellStyle name="Calculation 2 3 6 2" xfId="2072"/>
    <cellStyle name="Calculation 2 3 7" xfId="2073"/>
    <cellStyle name="Calculation 2 3 7 2" xfId="2074"/>
    <cellStyle name="Calculation 2 3 8" xfId="2075"/>
    <cellStyle name="Calculation 2 3 8 2" xfId="2076"/>
    <cellStyle name="Calculation 2 3 9" xfId="2077"/>
    <cellStyle name="Calculation 2 3 9 2" xfId="2078"/>
    <cellStyle name="Calculation 2 4" xfId="2079"/>
    <cellStyle name="Calculation 2 4 2" xfId="2080"/>
    <cellStyle name="Calculation 2 4 2 2" xfId="2081"/>
    <cellStyle name="Calculation 2 4 2 2 2" xfId="2082"/>
    <cellStyle name="Calculation 2 4 2 2 2 2" xfId="2083"/>
    <cellStyle name="Calculation 2 4 2 2 2 2 2" xfId="2084"/>
    <cellStyle name="Calculation 2 4 2 2 2 3" xfId="2085"/>
    <cellStyle name="Calculation 2 4 2 2 2 3 2" xfId="2086"/>
    <cellStyle name="Calculation 2 4 2 2 2 4" xfId="2087"/>
    <cellStyle name="Calculation 2 4 2 2 2 4 2" xfId="2088"/>
    <cellStyle name="Calculation 2 4 2 2 2 5" xfId="2089"/>
    <cellStyle name="Calculation 2 4 2 2 2 5 2" xfId="2090"/>
    <cellStyle name="Calculation 2 4 2 2 2 6" xfId="2091"/>
    <cellStyle name="Calculation 2 4 2 2 2 6 2" xfId="2092"/>
    <cellStyle name="Calculation 2 4 2 2 2 7" xfId="2093"/>
    <cellStyle name="Calculation 2 4 2 2 2 7 2" xfId="2094"/>
    <cellStyle name="Calculation 2 4 2 2 2 8" xfId="2095"/>
    <cellStyle name="Calculation 2 4 2 2 3" xfId="2096"/>
    <cellStyle name="Calculation 2 4 2 2 3 2" xfId="2097"/>
    <cellStyle name="Calculation 2 4 2 2 4" xfId="2098"/>
    <cellStyle name="Calculation 2 4 2 2 4 2" xfId="2099"/>
    <cellStyle name="Calculation 2 4 2 2 5" xfId="2100"/>
    <cellStyle name="Calculation 2 4 2 2 5 2" xfId="2101"/>
    <cellStyle name="Calculation 2 4 2 2 6" xfId="2102"/>
    <cellStyle name="Calculation 2 4 2 2 6 2" xfId="2103"/>
    <cellStyle name="Calculation 2 4 2 2 7" xfId="2104"/>
    <cellStyle name="Calculation 2 4 2 2 7 2" xfId="2105"/>
    <cellStyle name="Calculation 2 4 2 2 8" xfId="2106"/>
    <cellStyle name="Calculation 2 4 2 3" xfId="2107"/>
    <cellStyle name="Calculation 2 4 2 3 2" xfId="2108"/>
    <cellStyle name="Calculation 2 4 2 3 2 2" xfId="2109"/>
    <cellStyle name="Calculation 2 4 2 3 3" xfId="2110"/>
    <cellStyle name="Calculation 2 4 2 3 3 2" xfId="2111"/>
    <cellStyle name="Calculation 2 4 2 3 4" xfId="2112"/>
    <cellStyle name="Calculation 2 4 2 3 4 2" xfId="2113"/>
    <cellStyle name="Calculation 2 4 2 3 5" xfId="2114"/>
    <cellStyle name="Calculation 2 4 2 3 5 2" xfId="2115"/>
    <cellStyle name="Calculation 2 4 2 3 6" xfId="2116"/>
    <cellStyle name="Calculation 2 4 2 3 6 2" xfId="2117"/>
    <cellStyle name="Calculation 2 4 2 3 7" xfId="2118"/>
    <cellStyle name="Calculation 2 4 2 4" xfId="2119"/>
    <cellStyle name="Calculation 2 4 2 4 2" xfId="2120"/>
    <cellStyle name="Calculation 2 4 2 4 2 2" xfId="2121"/>
    <cellStyle name="Calculation 2 4 2 4 3" xfId="2122"/>
    <cellStyle name="Calculation 2 4 2 4 3 2" xfId="2123"/>
    <cellStyle name="Calculation 2 4 2 4 4" xfId="2124"/>
    <cellStyle name="Calculation 2 4 2 4 4 2" xfId="2125"/>
    <cellStyle name="Calculation 2 4 2 4 5" xfId="2126"/>
    <cellStyle name="Calculation 2 4 2 4 5 2" xfId="2127"/>
    <cellStyle name="Calculation 2 4 2 4 6" xfId="2128"/>
    <cellStyle name="Calculation 2 4 2 4 6 2" xfId="2129"/>
    <cellStyle name="Calculation 2 4 2 4 7" xfId="2130"/>
    <cellStyle name="Calculation 2 4 2 4 7 2" xfId="2131"/>
    <cellStyle name="Calculation 2 4 2 4 8" xfId="2132"/>
    <cellStyle name="Calculation 2 4 2 5" xfId="2133"/>
    <cellStyle name="Calculation 2 4 2 5 2" xfId="2134"/>
    <cellStyle name="Calculation 2 4 2 6" xfId="2135"/>
    <cellStyle name="Calculation 2 4 2 6 2" xfId="2136"/>
    <cellStyle name="Calculation 2 4 2 7" xfId="2137"/>
    <cellStyle name="Calculation 2 4 2 7 2" xfId="2138"/>
    <cellStyle name="Calculation 2 4 2 8" xfId="2139"/>
    <cellStyle name="Calculation 2 4 2 8 2" xfId="2140"/>
    <cellStyle name="Calculation 2 4 2 9" xfId="2141"/>
    <cellStyle name="Calculation 2 4 2 9 2" xfId="2142"/>
    <cellStyle name="Calculation 2 4 3" xfId="2143"/>
    <cellStyle name="Calculation 2 4 3 2" xfId="2144"/>
    <cellStyle name="Calculation 2 4 3 2 2" xfId="2145"/>
    <cellStyle name="Calculation 2 4 3 2 2 2" xfId="2146"/>
    <cellStyle name="Calculation 2 4 3 2 3" xfId="2147"/>
    <cellStyle name="Calculation 2 4 3 2 3 2" xfId="2148"/>
    <cellStyle name="Calculation 2 4 3 2 4" xfId="2149"/>
    <cellStyle name="Calculation 2 4 3 2 4 2" xfId="2150"/>
    <cellStyle name="Calculation 2 4 3 2 5" xfId="2151"/>
    <cellStyle name="Calculation 2 4 3 2 5 2" xfId="2152"/>
    <cellStyle name="Calculation 2 4 3 2 6" xfId="2153"/>
    <cellStyle name="Calculation 2 4 3 2 6 2" xfId="2154"/>
    <cellStyle name="Calculation 2 4 3 2 7" xfId="2155"/>
    <cellStyle name="Calculation 2 4 3 2 7 2" xfId="2156"/>
    <cellStyle name="Calculation 2 4 3 2 8" xfId="2157"/>
    <cellStyle name="Calculation 2 4 3 3" xfId="2158"/>
    <cellStyle name="Calculation 2 4 3 3 2" xfId="2159"/>
    <cellStyle name="Calculation 2 4 3 4" xfId="2160"/>
    <cellStyle name="Calculation 2 4 3 4 2" xfId="2161"/>
    <cellStyle name="Calculation 2 4 3 5" xfId="2162"/>
    <cellStyle name="Calculation 2 4 3 5 2" xfId="2163"/>
    <cellStyle name="Calculation 2 4 3 6" xfId="2164"/>
    <cellStyle name="Calculation 2 4 3 6 2" xfId="2165"/>
    <cellStyle name="Calculation 2 4 3 7" xfId="2166"/>
    <cellStyle name="Calculation 2 4 3 7 2" xfId="2167"/>
    <cellStyle name="Calculation 2 4 3 8" xfId="2168"/>
    <cellStyle name="Calculation 2 4 4" xfId="2169"/>
    <cellStyle name="Calculation 2 4 4 2" xfId="2170"/>
    <cellStyle name="Calculation 2 4 4 2 2" xfId="2171"/>
    <cellStyle name="Calculation 2 4 4 3" xfId="2172"/>
    <cellStyle name="Calculation 2 4 4 3 2" xfId="2173"/>
    <cellStyle name="Calculation 2 4 4 4" xfId="2174"/>
    <cellStyle name="Calculation 2 4 4 4 2" xfId="2175"/>
    <cellStyle name="Calculation 2 4 4 5" xfId="2176"/>
    <cellStyle name="Calculation 2 4 4 5 2" xfId="2177"/>
    <cellStyle name="Calculation 2 4 4 6" xfId="2178"/>
    <cellStyle name="Calculation 2 4 4 6 2" xfId="2179"/>
    <cellStyle name="Calculation 2 4 4 7" xfId="2180"/>
    <cellStyle name="Calculation 2 4 4 7 2" xfId="2181"/>
    <cellStyle name="Calculation 2 4 4 8" xfId="2182"/>
    <cellStyle name="Calculation 2 4 5" xfId="2183"/>
    <cellStyle name="Calculation 2 4 5 2" xfId="2184"/>
    <cellStyle name="Calculation 2 4 6" xfId="2185"/>
    <cellStyle name="Calculation 2 4 6 2" xfId="2186"/>
    <cellStyle name="Calculation 2 4 7" xfId="2187"/>
    <cellStyle name="Calculation 2 4 7 2" xfId="2188"/>
    <cellStyle name="Calculation 2 4 8" xfId="2189"/>
    <cellStyle name="Calculation 2 4 8 2" xfId="2190"/>
    <cellStyle name="Calculation 2 4 9" xfId="2191"/>
    <cellStyle name="Calculation 2 4 9 2" xfId="2192"/>
    <cellStyle name="Calculation 2 5" xfId="2193"/>
    <cellStyle name="Calculation 2 5 2" xfId="2194"/>
    <cellStyle name="Calculation 2 5 2 2" xfId="2195"/>
    <cellStyle name="Calculation 2 5 2 2 2" xfId="2196"/>
    <cellStyle name="Calculation 2 5 2 2 2 2" xfId="2197"/>
    <cellStyle name="Calculation 2 5 2 2 2 2 2" xfId="2198"/>
    <cellStyle name="Calculation 2 5 2 2 2 3" xfId="2199"/>
    <cellStyle name="Calculation 2 5 2 2 2 3 2" xfId="2200"/>
    <cellStyle name="Calculation 2 5 2 2 2 4" xfId="2201"/>
    <cellStyle name="Calculation 2 5 2 2 2 4 2" xfId="2202"/>
    <cellStyle name="Calculation 2 5 2 2 2 5" xfId="2203"/>
    <cellStyle name="Calculation 2 5 2 2 2 5 2" xfId="2204"/>
    <cellStyle name="Calculation 2 5 2 2 2 6" xfId="2205"/>
    <cellStyle name="Calculation 2 5 2 2 2 6 2" xfId="2206"/>
    <cellStyle name="Calculation 2 5 2 2 2 7" xfId="2207"/>
    <cellStyle name="Calculation 2 5 2 2 2 7 2" xfId="2208"/>
    <cellStyle name="Calculation 2 5 2 2 2 8" xfId="2209"/>
    <cellStyle name="Calculation 2 5 2 2 3" xfId="2210"/>
    <cellStyle name="Calculation 2 5 2 2 3 2" xfId="2211"/>
    <cellStyle name="Calculation 2 5 2 2 4" xfId="2212"/>
    <cellStyle name="Calculation 2 5 2 2 4 2" xfId="2213"/>
    <cellStyle name="Calculation 2 5 2 2 5" xfId="2214"/>
    <cellStyle name="Calculation 2 5 2 2 5 2" xfId="2215"/>
    <cellStyle name="Calculation 2 5 2 2 6" xfId="2216"/>
    <cellStyle name="Calculation 2 5 2 2 6 2" xfId="2217"/>
    <cellStyle name="Calculation 2 5 2 2 7" xfId="2218"/>
    <cellStyle name="Calculation 2 5 2 2 7 2" xfId="2219"/>
    <cellStyle name="Calculation 2 5 2 2 8" xfId="2220"/>
    <cellStyle name="Calculation 2 5 2 3" xfId="2221"/>
    <cellStyle name="Calculation 2 5 2 3 2" xfId="2222"/>
    <cellStyle name="Calculation 2 5 2 3 2 2" xfId="2223"/>
    <cellStyle name="Calculation 2 5 2 3 3" xfId="2224"/>
    <cellStyle name="Calculation 2 5 2 3 3 2" xfId="2225"/>
    <cellStyle name="Calculation 2 5 2 3 4" xfId="2226"/>
    <cellStyle name="Calculation 2 5 2 3 4 2" xfId="2227"/>
    <cellStyle name="Calculation 2 5 2 3 5" xfId="2228"/>
    <cellStyle name="Calculation 2 5 2 3 5 2" xfId="2229"/>
    <cellStyle name="Calculation 2 5 2 3 6" xfId="2230"/>
    <cellStyle name="Calculation 2 5 2 3 6 2" xfId="2231"/>
    <cellStyle name="Calculation 2 5 2 3 7" xfId="2232"/>
    <cellStyle name="Calculation 2 5 2 4" xfId="2233"/>
    <cellStyle name="Calculation 2 5 2 4 2" xfId="2234"/>
    <cellStyle name="Calculation 2 5 2 4 2 2" xfId="2235"/>
    <cellStyle name="Calculation 2 5 2 4 3" xfId="2236"/>
    <cellStyle name="Calculation 2 5 2 4 3 2" xfId="2237"/>
    <cellStyle name="Calculation 2 5 2 4 4" xfId="2238"/>
    <cellStyle name="Calculation 2 5 2 4 4 2" xfId="2239"/>
    <cellStyle name="Calculation 2 5 2 4 5" xfId="2240"/>
    <cellStyle name="Calculation 2 5 2 4 5 2" xfId="2241"/>
    <cellStyle name="Calculation 2 5 2 4 6" xfId="2242"/>
    <cellStyle name="Calculation 2 5 2 4 6 2" xfId="2243"/>
    <cellStyle name="Calculation 2 5 2 4 7" xfId="2244"/>
    <cellStyle name="Calculation 2 5 2 4 7 2" xfId="2245"/>
    <cellStyle name="Calculation 2 5 2 4 8" xfId="2246"/>
    <cellStyle name="Calculation 2 5 2 5" xfId="2247"/>
    <cellStyle name="Calculation 2 5 2 5 2" xfId="2248"/>
    <cellStyle name="Calculation 2 5 2 6" xfId="2249"/>
    <cellStyle name="Calculation 2 5 2 6 2" xfId="2250"/>
    <cellStyle name="Calculation 2 5 2 7" xfId="2251"/>
    <cellStyle name="Calculation 2 5 2 7 2" xfId="2252"/>
    <cellStyle name="Calculation 2 5 2 8" xfId="2253"/>
    <cellStyle name="Calculation 2 5 2 8 2" xfId="2254"/>
    <cellStyle name="Calculation 2 5 2 9" xfId="2255"/>
    <cellStyle name="Calculation 2 5 2 9 2" xfId="2256"/>
    <cellStyle name="Calculation 2 5 3" xfId="2257"/>
    <cellStyle name="Calculation 2 5 3 2" xfId="2258"/>
    <cellStyle name="Calculation 2 5 3 2 2" xfId="2259"/>
    <cellStyle name="Calculation 2 5 3 2 2 2" xfId="2260"/>
    <cellStyle name="Calculation 2 5 3 2 3" xfId="2261"/>
    <cellStyle name="Calculation 2 5 3 2 3 2" xfId="2262"/>
    <cellStyle name="Calculation 2 5 3 2 4" xfId="2263"/>
    <cellStyle name="Calculation 2 5 3 2 4 2" xfId="2264"/>
    <cellStyle name="Calculation 2 5 3 2 5" xfId="2265"/>
    <cellStyle name="Calculation 2 5 3 2 5 2" xfId="2266"/>
    <cellStyle name="Calculation 2 5 3 2 6" xfId="2267"/>
    <cellStyle name="Calculation 2 5 3 2 6 2" xfId="2268"/>
    <cellStyle name="Calculation 2 5 3 2 7" xfId="2269"/>
    <cellStyle name="Calculation 2 5 3 2 7 2" xfId="2270"/>
    <cellStyle name="Calculation 2 5 3 2 8" xfId="2271"/>
    <cellStyle name="Calculation 2 5 3 3" xfId="2272"/>
    <cellStyle name="Calculation 2 5 3 3 2" xfId="2273"/>
    <cellStyle name="Calculation 2 5 3 4" xfId="2274"/>
    <cellStyle name="Calculation 2 5 3 4 2" xfId="2275"/>
    <cellStyle name="Calculation 2 5 3 5" xfId="2276"/>
    <cellStyle name="Calculation 2 5 3 5 2" xfId="2277"/>
    <cellStyle name="Calculation 2 5 3 6" xfId="2278"/>
    <cellStyle name="Calculation 2 5 3 6 2" xfId="2279"/>
    <cellStyle name="Calculation 2 5 3 7" xfId="2280"/>
    <cellStyle name="Calculation 2 5 3 7 2" xfId="2281"/>
    <cellStyle name="Calculation 2 5 3 8" xfId="2282"/>
    <cellStyle name="Calculation 2 5 4" xfId="2283"/>
    <cellStyle name="Calculation 2 5 4 2" xfId="2284"/>
    <cellStyle name="Calculation 2 5 4 2 2" xfId="2285"/>
    <cellStyle name="Calculation 2 5 4 3" xfId="2286"/>
    <cellStyle name="Calculation 2 5 4 3 2" xfId="2287"/>
    <cellStyle name="Calculation 2 5 4 4" xfId="2288"/>
    <cellStyle name="Calculation 2 5 4 4 2" xfId="2289"/>
    <cellStyle name="Calculation 2 5 4 5" xfId="2290"/>
    <cellStyle name="Calculation 2 5 4 5 2" xfId="2291"/>
    <cellStyle name="Calculation 2 5 4 6" xfId="2292"/>
    <cellStyle name="Calculation 2 5 4 6 2" xfId="2293"/>
    <cellStyle name="Calculation 2 5 4 7" xfId="2294"/>
    <cellStyle name="Calculation 2 5 4 7 2" xfId="2295"/>
    <cellStyle name="Calculation 2 5 4 8" xfId="2296"/>
    <cellStyle name="Calculation 2 5 5" xfId="2297"/>
    <cellStyle name="Calculation 2 5 5 2" xfId="2298"/>
    <cellStyle name="Calculation 2 5 6" xfId="2299"/>
    <cellStyle name="Calculation 2 5 6 2" xfId="2300"/>
    <cellStyle name="Calculation 2 5 7" xfId="2301"/>
    <cellStyle name="Calculation 2 5 7 2" xfId="2302"/>
    <cellStyle name="Calculation 2 5 8" xfId="2303"/>
    <cellStyle name="Calculation 2 5 8 2" xfId="2304"/>
    <cellStyle name="Calculation 2 5 9" xfId="2305"/>
    <cellStyle name="Calculation 2 5 9 2" xfId="2306"/>
    <cellStyle name="Calculation 2 6" xfId="2307"/>
    <cellStyle name="Calculation 2 6 10" xfId="2308"/>
    <cellStyle name="Calculation 2 6 10 2" xfId="2309"/>
    <cellStyle name="Calculation 2 6 11" xfId="2310"/>
    <cellStyle name="Calculation 2 6 2" xfId="2311"/>
    <cellStyle name="Calculation 2 6 2 2" xfId="2312"/>
    <cellStyle name="Calculation 2 6 2 2 2" xfId="2313"/>
    <cellStyle name="Calculation 2 6 2 2 2 2" xfId="2314"/>
    <cellStyle name="Calculation 2 6 2 2 3" xfId="2315"/>
    <cellStyle name="Calculation 2 6 2 2 3 2" xfId="2316"/>
    <cellStyle name="Calculation 2 6 2 2 4" xfId="2317"/>
    <cellStyle name="Calculation 2 6 2 2 4 2" xfId="2318"/>
    <cellStyle name="Calculation 2 6 2 2 5" xfId="2319"/>
    <cellStyle name="Calculation 2 6 2 2 5 2" xfId="2320"/>
    <cellStyle name="Calculation 2 6 2 2 6" xfId="2321"/>
    <cellStyle name="Calculation 2 6 2 2 6 2" xfId="2322"/>
    <cellStyle name="Calculation 2 6 2 2 7" xfId="2323"/>
    <cellStyle name="Calculation 2 6 2 2 7 2" xfId="2324"/>
    <cellStyle name="Calculation 2 6 2 2 8" xfId="2325"/>
    <cellStyle name="Calculation 2 6 2 3" xfId="2326"/>
    <cellStyle name="Calculation 2 6 2 3 2" xfId="2327"/>
    <cellStyle name="Calculation 2 6 2 4" xfId="2328"/>
    <cellStyle name="Calculation 2 6 2 4 2" xfId="2329"/>
    <cellStyle name="Calculation 2 6 2 5" xfId="2330"/>
    <cellStyle name="Calculation 2 6 2 5 2" xfId="2331"/>
    <cellStyle name="Calculation 2 6 2 6" xfId="2332"/>
    <cellStyle name="Calculation 2 6 2 6 2" xfId="2333"/>
    <cellStyle name="Calculation 2 6 2 7" xfId="2334"/>
    <cellStyle name="Calculation 2 6 2 7 2" xfId="2335"/>
    <cellStyle name="Calculation 2 6 2 8" xfId="2336"/>
    <cellStyle name="Calculation 2 6 3" xfId="2337"/>
    <cellStyle name="Calculation 2 6 3 2" xfId="2338"/>
    <cellStyle name="Calculation 2 6 3 2 2" xfId="2339"/>
    <cellStyle name="Calculation 2 6 3 2 2 2" xfId="2340"/>
    <cellStyle name="Calculation 2 6 3 2 3" xfId="2341"/>
    <cellStyle name="Calculation 2 6 3 2 3 2" xfId="2342"/>
    <cellStyle name="Calculation 2 6 3 2 4" xfId="2343"/>
    <cellStyle name="Calculation 2 6 3 2 4 2" xfId="2344"/>
    <cellStyle name="Calculation 2 6 3 2 5" xfId="2345"/>
    <cellStyle name="Calculation 2 6 3 2 5 2" xfId="2346"/>
    <cellStyle name="Calculation 2 6 3 2 6" xfId="2347"/>
    <cellStyle name="Calculation 2 6 3 2 6 2" xfId="2348"/>
    <cellStyle name="Calculation 2 6 3 2 7" xfId="2349"/>
    <cellStyle name="Calculation 2 6 3 2 7 2" xfId="2350"/>
    <cellStyle name="Calculation 2 6 3 2 8" xfId="2351"/>
    <cellStyle name="Calculation 2 6 3 3" xfId="2352"/>
    <cellStyle name="Calculation 2 6 3 3 2" xfId="2353"/>
    <cellStyle name="Calculation 2 6 3 4" xfId="2354"/>
    <cellStyle name="Calculation 2 6 3 4 2" xfId="2355"/>
    <cellStyle name="Calculation 2 6 3 5" xfId="2356"/>
    <cellStyle name="Calculation 2 6 3 5 2" xfId="2357"/>
    <cellStyle name="Calculation 2 6 3 6" xfId="2358"/>
    <cellStyle name="Calculation 2 6 3 6 2" xfId="2359"/>
    <cellStyle name="Calculation 2 6 3 7" xfId="2360"/>
    <cellStyle name="Calculation 2 6 3 7 2" xfId="2361"/>
    <cellStyle name="Calculation 2 6 3 8" xfId="2362"/>
    <cellStyle name="Calculation 2 6 4" xfId="2363"/>
    <cellStyle name="Calculation 2 6 4 2" xfId="2364"/>
    <cellStyle name="Calculation 2 6 4 2 2" xfId="2365"/>
    <cellStyle name="Calculation 2 6 4 2 2 2" xfId="2366"/>
    <cellStyle name="Calculation 2 6 4 2 3" xfId="2367"/>
    <cellStyle name="Calculation 2 6 4 2 3 2" xfId="2368"/>
    <cellStyle name="Calculation 2 6 4 2 4" xfId="2369"/>
    <cellStyle name="Calculation 2 6 4 2 4 2" xfId="2370"/>
    <cellStyle name="Calculation 2 6 4 2 5" xfId="2371"/>
    <cellStyle name="Calculation 2 6 4 2 5 2" xfId="2372"/>
    <cellStyle name="Calculation 2 6 4 2 6" xfId="2373"/>
    <cellStyle name="Calculation 2 6 4 2 6 2" xfId="2374"/>
    <cellStyle name="Calculation 2 6 4 2 7" xfId="2375"/>
    <cellStyle name="Calculation 2 6 4 2 7 2" xfId="2376"/>
    <cellStyle name="Calculation 2 6 4 2 8" xfId="2377"/>
    <cellStyle name="Calculation 2 6 4 3" xfId="2378"/>
    <cellStyle name="Calculation 2 6 4 3 2" xfId="2379"/>
    <cellStyle name="Calculation 2 6 4 4" xfId="2380"/>
    <cellStyle name="Calculation 2 6 4 4 2" xfId="2381"/>
    <cellStyle name="Calculation 2 6 4 5" xfId="2382"/>
    <cellStyle name="Calculation 2 6 4 5 2" xfId="2383"/>
    <cellStyle name="Calculation 2 6 4 6" xfId="2384"/>
    <cellStyle name="Calculation 2 6 4 6 2" xfId="2385"/>
    <cellStyle name="Calculation 2 6 4 7" xfId="2386"/>
    <cellStyle name="Calculation 2 6 4 7 2" xfId="2387"/>
    <cellStyle name="Calculation 2 6 4 8" xfId="2388"/>
    <cellStyle name="Calculation 2 6 5" xfId="2389"/>
    <cellStyle name="Calculation 2 6 5 2" xfId="2390"/>
    <cellStyle name="Calculation 2 6 5 2 2" xfId="2391"/>
    <cellStyle name="Calculation 2 6 5 3" xfId="2392"/>
    <cellStyle name="Calculation 2 6 5 3 2" xfId="2393"/>
    <cellStyle name="Calculation 2 6 5 4" xfId="2394"/>
    <cellStyle name="Calculation 2 6 5 4 2" xfId="2395"/>
    <cellStyle name="Calculation 2 6 5 5" xfId="2396"/>
    <cellStyle name="Calculation 2 6 5 5 2" xfId="2397"/>
    <cellStyle name="Calculation 2 6 5 6" xfId="2398"/>
    <cellStyle name="Calculation 2 6 5 6 2" xfId="2399"/>
    <cellStyle name="Calculation 2 6 5 7" xfId="2400"/>
    <cellStyle name="Calculation 2 6 5 7 2" xfId="2401"/>
    <cellStyle name="Calculation 2 6 5 8" xfId="2402"/>
    <cellStyle name="Calculation 2 6 6" xfId="2403"/>
    <cellStyle name="Calculation 2 6 6 2" xfId="2404"/>
    <cellStyle name="Calculation 2 6 7" xfId="2405"/>
    <cellStyle name="Calculation 2 6 7 2" xfId="2406"/>
    <cellStyle name="Calculation 2 6 8" xfId="2407"/>
    <cellStyle name="Calculation 2 6 8 2" xfId="2408"/>
    <cellStyle name="Calculation 2 6 9" xfId="2409"/>
    <cellStyle name="Calculation 2 6 9 2" xfId="2410"/>
    <cellStyle name="Calculation 2 7" xfId="2411"/>
    <cellStyle name="Calculation 2 7 2" xfId="2412"/>
    <cellStyle name="Calculation 2 8" xfId="2413"/>
    <cellStyle name="Calculation 2 8 2" xfId="2414"/>
    <cellStyle name="Calculation 2 9" xfId="2415"/>
    <cellStyle name="Calculation 2 9 2" xfId="2416"/>
    <cellStyle name="Check Cell 2" xfId="2417"/>
    <cellStyle name="Comma 10" xfId="2418"/>
    <cellStyle name="Comma 10 3" xfId="2419"/>
    <cellStyle name="Comma 2" xfId="2420"/>
    <cellStyle name="Comma 2 10" xfId="2421"/>
    <cellStyle name="Comma 2 10 2" xfId="2422"/>
    <cellStyle name="Comma 2 10 2 2" xfId="2423"/>
    <cellStyle name="Comma 2 10 3" xfId="2424"/>
    <cellStyle name="Comma 2 11" xfId="2425"/>
    <cellStyle name="Comma 2 11 2" xfId="2426"/>
    <cellStyle name="Comma 2 11 2 2" xfId="2427"/>
    <cellStyle name="Comma 2 11 3" xfId="2428"/>
    <cellStyle name="Comma 2 12" xfId="2429"/>
    <cellStyle name="Comma 2 12 2" xfId="2430"/>
    <cellStyle name="Comma 2 12 2 2" xfId="2431"/>
    <cellStyle name="Comma 2 12 3" xfId="2432"/>
    <cellStyle name="Comma 2 13" xfId="2433"/>
    <cellStyle name="Comma 2 13 2" xfId="2434"/>
    <cellStyle name="Comma 2 13 2 2" xfId="2435"/>
    <cellStyle name="Comma 2 13 3" xfId="2436"/>
    <cellStyle name="Comma 2 14" xfId="2437"/>
    <cellStyle name="Comma 2 14 2" xfId="2438"/>
    <cellStyle name="Comma 2 14 2 2" xfId="2439"/>
    <cellStyle name="Comma 2 14 3" xfId="2440"/>
    <cellStyle name="Comma 2 15" xfId="2441"/>
    <cellStyle name="Comma 2 15 2" xfId="2442"/>
    <cellStyle name="Comma 2 16" xfId="2443"/>
    <cellStyle name="Comma 2 2" xfId="2444"/>
    <cellStyle name="Comma 2 2 10" xfId="2445"/>
    <cellStyle name="Comma 2 2 10 2" xfId="2446"/>
    <cellStyle name="Comma 2 2 10 2 2" xfId="2447"/>
    <cellStyle name="Comma 2 2 10 3" xfId="2448"/>
    <cellStyle name="Comma 2 2 11" xfId="2449"/>
    <cellStyle name="Comma 2 2 11 2" xfId="2450"/>
    <cellStyle name="Comma 2 2 11 2 2" xfId="2451"/>
    <cellStyle name="Comma 2 2 11 3" xfId="2452"/>
    <cellStyle name="Comma 2 2 12" xfId="2453"/>
    <cellStyle name="Comma 2 2 12 2" xfId="2454"/>
    <cellStyle name="Comma 2 2 12 2 2" xfId="2455"/>
    <cellStyle name="Comma 2 2 12 3" xfId="2456"/>
    <cellStyle name="Comma 2 2 13" xfId="2457"/>
    <cellStyle name="Comma 2 2 13 2" xfId="2458"/>
    <cellStyle name="Comma 2 2 14" xfId="2459"/>
    <cellStyle name="Comma 2 2 2" xfId="2460"/>
    <cellStyle name="Comma 2 2 2 10" xfId="2461"/>
    <cellStyle name="Comma 2 2 2 10 2" xfId="2462"/>
    <cellStyle name="Comma 2 2 2 10 2 2" xfId="2463"/>
    <cellStyle name="Comma 2 2 2 10 3" xfId="2464"/>
    <cellStyle name="Comma 2 2 2 11" xfId="2465"/>
    <cellStyle name="Comma 2 2 2 11 2" xfId="2466"/>
    <cellStyle name="Comma 2 2 2 11 2 2" xfId="2467"/>
    <cellStyle name="Comma 2 2 2 11 3" xfId="2468"/>
    <cellStyle name="Comma 2 2 2 12" xfId="2469"/>
    <cellStyle name="Comma 2 2 2 12 2" xfId="2470"/>
    <cellStyle name="Comma 2 2 2 13" xfId="2471"/>
    <cellStyle name="Comma 2 2 2 2" xfId="2472"/>
    <cellStyle name="Comma 2 2 2 2 10" xfId="2473"/>
    <cellStyle name="Comma 2 2 2 2 2" xfId="2474"/>
    <cellStyle name="Comma 2 2 2 2 2 2" xfId="2475"/>
    <cellStyle name="Comma 2 2 2 2 2 2 2" xfId="2476"/>
    <cellStyle name="Comma 2 2 2 2 2 2 2 2" xfId="2477"/>
    <cellStyle name="Comma 2 2 2 2 2 2 2 2 2" xfId="2478"/>
    <cellStyle name="Comma 2 2 2 2 2 2 2 3" xfId="2479"/>
    <cellStyle name="Comma 2 2 2 2 2 2 3" xfId="2480"/>
    <cellStyle name="Comma 2 2 2 2 2 2 3 2" xfId="2481"/>
    <cellStyle name="Comma 2 2 2 2 2 2 3 2 2" xfId="2482"/>
    <cellStyle name="Comma 2 2 2 2 2 2 3 3" xfId="2483"/>
    <cellStyle name="Comma 2 2 2 2 2 2 4" xfId="2484"/>
    <cellStyle name="Comma 2 2 2 2 2 2 4 2" xfId="2485"/>
    <cellStyle name="Comma 2 2 2 2 2 2 4 2 2" xfId="2486"/>
    <cellStyle name="Comma 2 2 2 2 2 2 4 3" xfId="2487"/>
    <cellStyle name="Comma 2 2 2 2 2 2 5" xfId="2488"/>
    <cellStyle name="Comma 2 2 2 2 2 2 5 2" xfId="2489"/>
    <cellStyle name="Comma 2 2 2 2 2 2 6" xfId="2490"/>
    <cellStyle name="Comma 2 2 2 2 2 3" xfId="2491"/>
    <cellStyle name="Comma 2 2 2 2 2 3 2" xfId="2492"/>
    <cellStyle name="Comma 2 2 2 2 2 3 2 2" xfId="2493"/>
    <cellStyle name="Comma 2 2 2 2 2 3 3" xfId="2494"/>
    <cellStyle name="Comma 2 2 2 2 2 4" xfId="2495"/>
    <cellStyle name="Comma 2 2 2 2 2 4 2" xfId="2496"/>
    <cellStyle name="Comma 2 2 2 2 2 4 2 2" xfId="2497"/>
    <cellStyle name="Comma 2 2 2 2 2 4 3" xfId="2498"/>
    <cellStyle name="Comma 2 2 2 2 2 5" xfId="2499"/>
    <cellStyle name="Comma 2 2 2 2 2 5 2" xfId="2500"/>
    <cellStyle name="Comma 2 2 2 2 2 5 2 2" xfId="2501"/>
    <cellStyle name="Comma 2 2 2 2 2 5 3" xfId="2502"/>
    <cellStyle name="Comma 2 2 2 2 2 6" xfId="2503"/>
    <cellStyle name="Comma 2 2 2 2 2 6 2" xfId="2504"/>
    <cellStyle name="Comma 2 2 2 2 2 6 2 2" xfId="2505"/>
    <cellStyle name="Comma 2 2 2 2 2 6 3" xfId="2506"/>
    <cellStyle name="Comma 2 2 2 2 2 7" xfId="2507"/>
    <cellStyle name="Comma 2 2 2 2 2 7 2" xfId="2508"/>
    <cellStyle name="Comma 2 2 2 2 2 7 2 2" xfId="2509"/>
    <cellStyle name="Comma 2 2 2 2 2 7 3" xfId="2510"/>
    <cellStyle name="Comma 2 2 2 2 2 8" xfId="2511"/>
    <cellStyle name="Comma 2 2 2 2 2 8 2" xfId="2512"/>
    <cellStyle name="Comma 2 2 2 2 2 9" xfId="2513"/>
    <cellStyle name="Comma 2 2 2 2 3" xfId="2514"/>
    <cellStyle name="Comma 2 2 2 2 3 2" xfId="2515"/>
    <cellStyle name="Comma 2 2 2 2 3 2 2" xfId="2516"/>
    <cellStyle name="Comma 2 2 2 2 3 2 2 2" xfId="2517"/>
    <cellStyle name="Comma 2 2 2 2 3 2 3" xfId="2518"/>
    <cellStyle name="Comma 2 2 2 2 3 3" xfId="2519"/>
    <cellStyle name="Comma 2 2 2 2 3 3 2" xfId="2520"/>
    <cellStyle name="Comma 2 2 2 2 3 3 2 2" xfId="2521"/>
    <cellStyle name="Comma 2 2 2 2 3 3 3" xfId="2522"/>
    <cellStyle name="Comma 2 2 2 2 3 4" xfId="2523"/>
    <cellStyle name="Comma 2 2 2 2 3 4 2" xfId="2524"/>
    <cellStyle name="Comma 2 2 2 2 3 4 2 2" xfId="2525"/>
    <cellStyle name="Comma 2 2 2 2 3 4 3" xfId="2526"/>
    <cellStyle name="Comma 2 2 2 2 3 5" xfId="2527"/>
    <cellStyle name="Comma 2 2 2 2 3 5 2" xfId="2528"/>
    <cellStyle name="Comma 2 2 2 2 3 6" xfId="2529"/>
    <cellStyle name="Comma 2 2 2 2 4" xfId="2530"/>
    <cellStyle name="Comma 2 2 2 2 4 2" xfId="2531"/>
    <cellStyle name="Comma 2 2 2 2 4 2 2" xfId="2532"/>
    <cellStyle name="Comma 2 2 2 2 4 3" xfId="2533"/>
    <cellStyle name="Comma 2 2 2 2 5" xfId="2534"/>
    <cellStyle name="Comma 2 2 2 2 5 2" xfId="2535"/>
    <cellStyle name="Comma 2 2 2 2 5 2 2" xfId="2536"/>
    <cellStyle name="Comma 2 2 2 2 5 3" xfId="2537"/>
    <cellStyle name="Comma 2 2 2 2 6" xfId="2538"/>
    <cellStyle name="Comma 2 2 2 2 6 2" xfId="2539"/>
    <cellStyle name="Comma 2 2 2 2 6 2 2" xfId="2540"/>
    <cellStyle name="Comma 2 2 2 2 6 3" xfId="2541"/>
    <cellStyle name="Comma 2 2 2 2 7" xfId="2542"/>
    <cellStyle name="Comma 2 2 2 2 7 2" xfId="2543"/>
    <cellStyle name="Comma 2 2 2 2 7 2 2" xfId="2544"/>
    <cellStyle name="Comma 2 2 2 2 7 3" xfId="2545"/>
    <cellStyle name="Comma 2 2 2 2 8" xfId="2546"/>
    <cellStyle name="Comma 2 2 2 2 8 2" xfId="2547"/>
    <cellStyle name="Comma 2 2 2 2 8 2 2" xfId="2548"/>
    <cellStyle name="Comma 2 2 2 2 8 3" xfId="2549"/>
    <cellStyle name="Comma 2 2 2 2 9" xfId="2550"/>
    <cellStyle name="Comma 2 2 2 2 9 2" xfId="2551"/>
    <cellStyle name="Comma 2 2 2 3" xfId="2552"/>
    <cellStyle name="Comma 2 2 2 3 10" xfId="2553"/>
    <cellStyle name="Comma 2 2 2 3 2" xfId="2554"/>
    <cellStyle name="Comma 2 2 2 3 2 2" xfId="2555"/>
    <cellStyle name="Comma 2 2 2 3 2 2 2" xfId="2556"/>
    <cellStyle name="Comma 2 2 2 3 2 2 2 2" xfId="2557"/>
    <cellStyle name="Comma 2 2 2 3 2 2 2 2 2" xfId="2558"/>
    <cellStyle name="Comma 2 2 2 3 2 2 2 3" xfId="2559"/>
    <cellStyle name="Comma 2 2 2 3 2 2 3" xfId="2560"/>
    <cellStyle name="Comma 2 2 2 3 2 2 3 2" xfId="2561"/>
    <cellStyle name="Comma 2 2 2 3 2 2 3 2 2" xfId="2562"/>
    <cellStyle name="Comma 2 2 2 3 2 2 3 3" xfId="2563"/>
    <cellStyle name="Comma 2 2 2 3 2 2 4" xfId="2564"/>
    <cellStyle name="Comma 2 2 2 3 2 2 4 2" xfId="2565"/>
    <cellStyle name="Comma 2 2 2 3 2 2 4 2 2" xfId="2566"/>
    <cellStyle name="Comma 2 2 2 3 2 2 4 3" xfId="2567"/>
    <cellStyle name="Comma 2 2 2 3 2 2 5" xfId="2568"/>
    <cellStyle name="Comma 2 2 2 3 2 2 5 2" xfId="2569"/>
    <cellStyle name="Comma 2 2 2 3 2 2 6" xfId="2570"/>
    <cellStyle name="Comma 2 2 2 3 2 3" xfId="2571"/>
    <cellStyle name="Comma 2 2 2 3 2 3 2" xfId="2572"/>
    <cellStyle name="Comma 2 2 2 3 2 3 2 2" xfId="2573"/>
    <cellStyle name="Comma 2 2 2 3 2 3 3" xfId="2574"/>
    <cellStyle name="Comma 2 2 2 3 2 4" xfId="2575"/>
    <cellStyle name="Comma 2 2 2 3 2 4 2" xfId="2576"/>
    <cellStyle name="Comma 2 2 2 3 2 4 2 2" xfId="2577"/>
    <cellStyle name="Comma 2 2 2 3 2 4 3" xfId="2578"/>
    <cellStyle name="Comma 2 2 2 3 2 5" xfId="2579"/>
    <cellStyle name="Comma 2 2 2 3 2 5 2" xfId="2580"/>
    <cellStyle name="Comma 2 2 2 3 2 5 2 2" xfId="2581"/>
    <cellStyle name="Comma 2 2 2 3 2 5 3" xfId="2582"/>
    <cellStyle name="Comma 2 2 2 3 2 6" xfId="2583"/>
    <cellStyle name="Comma 2 2 2 3 2 6 2" xfId="2584"/>
    <cellStyle name="Comma 2 2 2 3 2 6 2 2" xfId="2585"/>
    <cellStyle name="Comma 2 2 2 3 2 6 3" xfId="2586"/>
    <cellStyle name="Comma 2 2 2 3 2 7" xfId="2587"/>
    <cellStyle name="Comma 2 2 2 3 2 7 2" xfId="2588"/>
    <cellStyle name="Comma 2 2 2 3 2 7 2 2" xfId="2589"/>
    <cellStyle name="Comma 2 2 2 3 2 7 3" xfId="2590"/>
    <cellStyle name="Comma 2 2 2 3 2 8" xfId="2591"/>
    <cellStyle name="Comma 2 2 2 3 2 8 2" xfId="2592"/>
    <cellStyle name="Comma 2 2 2 3 2 9" xfId="2593"/>
    <cellStyle name="Comma 2 2 2 3 3" xfId="2594"/>
    <cellStyle name="Comma 2 2 2 3 3 2" xfId="2595"/>
    <cellStyle name="Comma 2 2 2 3 3 2 2" xfId="2596"/>
    <cellStyle name="Comma 2 2 2 3 3 2 2 2" xfId="2597"/>
    <cellStyle name="Comma 2 2 2 3 3 2 3" xfId="2598"/>
    <cellStyle name="Comma 2 2 2 3 3 3" xfId="2599"/>
    <cellStyle name="Comma 2 2 2 3 3 3 2" xfId="2600"/>
    <cellStyle name="Comma 2 2 2 3 3 3 2 2" xfId="2601"/>
    <cellStyle name="Comma 2 2 2 3 3 3 3" xfId="2602"/>
    <cellStyle name="Comma 2 2 2 3 3 4" xfId="2603"/>
    <cellStyle name="Comma 2 2 2 3 3 4 2" xfId="2604"/>
    <cellStyle name="Comma 2 2 2 3 3 4 2 2" xfId="2605"/>
    <cellStyle name="Comma 2 2 2 3 3 4 3" xfId="2606"/>
    <cellStyle name="Comma 2 2 2 3 3 5" xfId="2607"/>
    <cellStyle name="Comma 2 2 2 3 3 5 2" xfId="2608"/>
    <cellStyle name="Comma 2 2 2 3 3 6" xfId="2609"/>
    <cellStyle name="Comma 2 2 2 3 4" xfId="2610"/>
    <cellStyle name="Comma 2 2 2 3 4 2" xfId="2611"/>
    <cellStyle name="Comma 2 2 2 3 4 2 2" xfId="2612"/>
    <cellStyle name="Comma 2 2 2 3 4 3" xfId="2613"/>
    <cellStyle name="Comma 2 2 2 3 5" xfId="2614"/>
    <cellStyle name="Comma 2 2 2 3 5 2" xfId="2615"/>
    <cellStyle name="Comma 2 2 2 3 5 2 2" xfId="2616"/>
    <cellStyle name="Comma 2 2 2 3 5 3" xfId="2617"/>
    <cellStyle name="Comma 2 2 2 3 6" xfId="2618"/>
    <cellStyle name="Comma 2 2 2 3 6 2" xfId="2619"/>
    <cellStyle name="Comma 2 2 2 3 6 2 2" xfId="2620"/>
    <cellStyle name="Comma 2 2 2 3 6 3" xfId="2621"/>
    <cellStyle name="Comma 2 2 2 3 7" xfId="2622"/>
    <cellStyle name="Comma 2 2 2 3 7 2" xfId="2623"/>
    <cellStyle name="Comma 2 2 2 3 7 2 2" xfId="2624"/>
    <cellStyle name="Comma 2 2 2 3 7 3" xfId="2625"/>
    <cellStyle name="Comma 2 2 2 3 8" xfId="2626"/>
    <cellStyle name="Comma 2 2 2 3 8 2" xfId="2627"/>
    <cellStyle name="Comma 2 2 2 3 8 2 2" xfId="2628"/>
    <cellStyle name="Comma 2 2 2 3 8 3" xfId="2629"/>
    <cellStyle name="Comma 2 2 2 3 9" xfId="2630"/>
    <cellStyle name="Comma 2 2 2 3 9 2" xfId="2631"/>
    <cellStyle name="Comma 2 2 2 4" xfId="2632"/>
    <cellStyle name="Comma 2 2 2 4 10" xfId="2633"/>
    <cellStyle name="Comma 2 2 2 4 2" xfId="2634"/>
    <cellStyle name="Comma 2 2 2 4 2 2" xfId="2635"/>
    <cellStyle name="Comma 2 2 2 4 2 2 2" xfId="2636"/>
    <cellStyle name="Comma 2 2 2 4 2 2 2 2" xfId="2637"/>
    <cellStyle name="Comma 2 2 2 4 2 2 2 2 2" xfId="2638"/>
    <cellStyle name="Comma 2 2 2 4 2 2 2 3" xfId="2639"/>
    <cellStyle name="Comma 2 2 2 4 2 2 3" xfId="2640"/>
    <cellStyle name="Comma 2 2 2 4 2 2 3 2" xfId="2641"/>
    <cellStyle name="Comma 2 2 2 4 2 2 3 2 2" xfId="2642"/>
    <cellStyle name="Comma 2 2 2 4 2 2 3 3" xfId="2643"/>
    <cellStyle name="Comma 2 2 2 4 2 2 4" xfId="2644"/>
    <cellStyle name="Comma 2 2 2 4 2 2 4 2" xfId="2645"/>
    <cellStyle name="Comma 2 2 2 4 2 2 4 2 2" xfId="2646"/>
    <cellStyle name="Comma 2 2 2 4 2 2 4 3" xfId="2647"/>
    <cellStyle name="Comma 2 2 2 4 2 2 5" xfId="2648"/>
    <cellStyle name="Comma 2 2 2 4 2 2 5 2" xfId="2649"/>
    <cellStyle name="Comma 2 2 2 4 2 2 6" xfId="2650"/>
    <cellStyle name="Comma 2 2 2 4 2 3" xfId="2651"/>
    <cellStyle name="Comma 2 2 2 4 2 3 2" xfId="2652"/>
    <cellStyle name="Comma 2 2 2 4 2 3 2 2" xfId="2653"/>
    <cellStyle name="Comma 2 2 2 4 2 3 3" xfId="2654"/>
    <cellStyle name="Comma 2 2 2 4 2 4" xfId="2655"/>
    <cellStyle name="Comma 2 2 2 4 2 4 2" xfId="2656"/>
    <cellStyle name="Comma 2 2 2 4 2 4 2 2" xfId="2657"/>
    <cellStyle name="Comma 2 2 2 4 2 4 3" xfId="2658"/>
    <cellStyle name="Comma 2 2 2 4 2 5" xfId="2659"/>
    <cellStyle name="Comma 2 2 2 4 2 5 2" xfId="2660"/>
    <cellStyle name="Comma 2 2 2 4 2 5 2 2" xfId="2661"/>
    <cellStyle name="Comma 2 2 2 4 2 5 3" xfId="2662"/>
    <cellStyle name="Comma 2 2 2 4 2 6" xfId="2663"/>
    <cellStyle name="Comma 2 2 2 4 2 6 2" xfId="2664"/>
    <cellStyle name="Comma 2 2 2 4 2 6 2 2" xfId="2665"/>
    <cellStyle name="Comma 2 2 2 4 2 6 3" xfId="2666"/>
    <cellStyle name="Comma 2 2 2 4 2 7" xfId="2667"/>
    <cellStyle name="Comma 2 2 2 4 2 7 2" xfId="2668"/>
    <cellStyle name="Comma 2 2 2 4 2 7 2 2" xfId="2669"/>
    <cellStyle name="Comma 2 2 2 4 2 7 3" xfId="2670"/>
    <cellStyle name="Comma 2 2 2 4 2 8" xfId="2671"/>
    <cellStyle name="Comma 2 2 2 4 2 8 2" xfId="2672"/>
    <cellStyle name="Comma 2 2 2 4 2 9" xfId="2673"/>
    <cellStyle name="Comma 2 2 2 4 3" xfId="2674"/>
    <cellStyle name="Comma 2 2 2 4 3 2" xfId="2675"/>
    <cellStyle name="Comma 2 2 2 4 3 2 2" xfId="2676"/>
    <cellStyle name="Comma 2 2 2 4 3 2 2 2" xfId="2677"/>
    <cellStyle name="Comma 2 2 2 4 3 2 3" xfId="2678"/>
    <cellStyle name="Comma 2 2 2 4 3 3" xfId="2679"/>
    <cellStyle name="Comma 2 2 2 4 3 3 2" xfId="2680"/>
    <cellStyle name="Comma 2 2 2 4 3 3 2 2" xfId="2681"/>
    <cellStyle name="Comma 2 2 2 4 3 3 3" xfId="2682"/>
    <cellStyle name="Comma 2 2 2 4 3 4" xfId="2683"/>
    <cellStyle name="Comma 2 2 2 4 3 4 2" xfId="2684"/>
    <cellStyle name="Comma 2 2 2 4 3 4 2 2" xfId="2685"/>
    <cellStyle name="Comma 2 2 2 4 3 4 3" xfId="2686"/>
    <cellStyle name="Comma 2 2 2 4 3 5" xfId="2687"/>
    <cellStyle name="Comma 2 2 2 4 3 5 2" xfId="2688"/>
    <cellStyle name="Comma 2 2 2 4 3 6" xfId="2689"/>
    <cellStyle name="Comma 2 2 2 4 4" xfId="2690"/>
    <cellStyle name="Comma 2 2 2 4 4 2" xfId="2691"/>
    <cellStyle name="Comma 2 2 2 4 4 2 2" xfId="2692"/>
    <cellStyle name="Comma 2 2 2 4 4 3" xfId="2693"/>
    <cellStyle name="Comma 2 2 2 4 5" xfId="2694"/>
    <cellStyle name="Comma 2 2 2 4 5 2" xfId="2695"/>
    <cellStyle name="Comma 2 2 2 4 5 2 2" xfId="2696"/>
    <cellStyle name="Comma 2 2 2 4 5 3" xfId="2697"/>
    <cellStyle name="Comma 2 2 2 4 6" xfId="2698"/>
    <cellStyle name="Comma 2 2 2 4 6 2" xfId="2699"/>
    <cellStyle name="Comma 2 2 2 4 6 2 2" xfId="2700"/>
    <cellStyle name="Comma 2 2 2 4 6 3" xfId="2701"/>
    <cellStyle name="Comma 2 2 2 4 7" xfId="2702"/>
    <cellStyle name="Comma 2 2 2 4 7 2" xfId="2703"/>
    <cellStyle name="Comma 2 2 2 4 7 2 2" xfId="2704"/>
    <cellStyle name="Comma 2 2 2 4 7 3" xfId="2705"/>
    <cellStyle name="Comma 2 2 2 4 8" xfId="2706"/>
    <cellStyle name="Comma 2 2 2 4 8 2" xfId="2707"/>
    <cellStyle name="Comma 2 2 2 4 8 2 2" xfId="2708"/>
    <cellStyle name="Comma 2 2 2 4 8 3" xfId="2709"/>
    <cellStyle name="Comma 2 2 2 4 9" xfId="2710"/>
    <cellStyle name="Comma 2 2 2 4 9 2" xfId="2711"/>
    <cellStyle name="Comma 2 2 2 5" xfId="2712"/>
    <cellStyle name="Comma 2 2 2 5 2" xfId="2713"/>
    <cellStyle name="Comma 2 2 2 5 2 2" xfId="2714"/>
    <cellStyle name="Comma 2 2 2 5 2 2 2" xfId="2715"/>
    <cellStyle name="Comma 2 2 2 5 2 2 2 2" xfId="2716"/>
    <cellStyle name="Comma 2 2 2 5 2 2 3" xfId="2717"/>
    <cellStyle name="Comma 2 2 2 5 2 3" xfId="2718"/>
    <cellStyle name="Comma 2 2 2 5 2 3 2" xfId="2719"/>
    <cellStyle name="Comma 2 2 2 5 2 3 2 2" xfId="2720"/>
    <cellStyle name="Comma 2 2 2 5 2 3 3" xfId="2721"/>
    <cellStyle name="Comma 2 2 2 5 2 4" xfId="2722"/>
    <cellStyle name="Comma 2 2 2 5 2 4 2" xfId="2723"/>
    <cellStyle name="Comma 2 2 2 5 2 4 2 2" xfId="2724"/>
    <cellStyle name="Comma 2 2 2 5 2 4 3" xfId="2725"/>
    <cellStyle name="Comma 2 2 2 5 2 5" xfId="2726"/>
    <cellStyle name="Comma 2 2 2 5 2 5 2" xfId="2727"/>
    <cellStyle name="Comma 2 2 2 5 2 6" xfId="2728"/>
    <cellStyle name="Comma 2 2 2 5 3" xfId="2729"/>
    <cellStyle name="Comma 2 2 2 5 3 2" xfId="2730"/>
    <cellStyle name="Comma 2 2 2 5 3 2 2" xfId="2731"/>
    <cellStyle name="Comma 2 2 2 5 3 3" xfId="2732"/>
    <cellStyle name="Comma 2 2 2 5 4" xfId="2733"/>
    <cellStyle name="Comma 2 2 2 5 4 2" xfId="2734"/>
    <cellStyle name="Comma 2 2 2 5 4 2 2" xfId="2735"/>
    <cellStyle name="Comma 2 2 2 5 4 3" xfId="2736"/>
    <cellStyle name="Comma 2 2 2 5 5" xfId="2737"/>
    <cellStyle name="Comma 2 2 2 5 5 2" xfId="2738"/>
    <cellStyle name="Comma 2 2 2 5 5 2 2" xfId="2739"/>
    <cellStyle name="Comma 2 2 2 5 5 3" xfId="2740"/>
    <cellStyle name="Comma 2 2 2 5 6" xfId="2741"/>
    <cellStyle name="Comma 2 2 2 5 6 2" xfId="2742"/>
    <cellStyle name="Comma 2 2 2 5 6 2 2" xfId="2743"/>
    <cellStyle name="Comma 2 2 2 5 6 3" xfId="2744"/>
    <cellStyle name="Comma 2 2 2 5 7" xfId="2745"/>
    <cellStyle name="Comma 2 2 2 5 7 2" xfId="2746"/>
    <cellStyle name="Comma 2 2 2 5 7 2 2" xfId="2747"/>
    <cellStyle name="Comma 2 2 2 5 7 3" xfId="2748"/>
    <cellStyle name="Comma 2 2 2 5 8" xfId="2749"/>
    <cellStyle name="Comma 2 2 2 5 8 2" xfId="2750"/>
    <cellStyle name="Comma 2 2 2 5 9" xfId="2751"/>
    <cellStyle name="Comma 2 2 2 6" xfId="2752"/>
    <cellStyle name="Comma 2 2 2 6 2" xfId="2753"/>
    <cellStyle name="Comma 2 2 2 6 2 2" xfId="2754"/>
    <cellStyle name="Comma 2 2 2 6 2 2 2" xfId="2755"/>
    <cellStyle name="Comma 2 2 2 6 2 3" xfId="2756"/>
    <cellStyle name="Comma 2 2 2 6 3" xfId="2757"/>
    <cellStyle name="Comma 2 2 2 6 3 2" xfId="2758"/>
    <cellStyle name="Comma 2 2 2 6 3 2 2" xfId="2759"/>
    <cellStyle name="Comma 2 2 2 6 3 3" xfId="2760"/>
    <cellStyle name="Comma 2 2 2 6 4" xfId="2761"/>
    <cellStyle name="Comma 2 2 2 6 4 2" xfId="2762"/>
    <cellStyle name="Comma 2 2 2 6 4 2 2" xfId="2763"/>
    <cellStyle name="Comma 2 2 2 6 4 3" xfId="2764"/>
    <cellStyle name="Comma 2 2 2 6 5" xfId="2765"/>
    <cellStyle name="Comma 2 2 2 6 5 2" xfId="2766"/>
    <cellStyle name="Comma 2 2 2 6 6" xfId="2767"/>
    <cellStyle name="Comma 2 2 2 7" xfId="2768"/>
    <cellStyle name="Comma 2 2 2 7 2" xfId="2769"/>
    <cellStyle name="Comma 2 2 2 7 2 2" xfId="2770"/>
    <cellStyle name="Comma 2 2 2 7 3" xfId="2771"/>
    <cellStyle name="Comma 2 2 2 8" xfId="2772"/>
    <cellStyle name="Comma 2 2 2 8 2" xfId="2773"/>
    <cellStyle name="Comma 2 2 2 8 2 2" xfId="2774"/>
    <cellStyle name="Comma 2 2 2 8 3" xfId="2775"/>
    <cellStyle name="Comma 2 2 2 9" xfId="2776"/>
    <cellStyle name="Comma 2 2 2 9 2" xfId="2777"/>
    <cellStyle name="Comma 2 2 2 9 2 2" xfId="2778"/>
    <cellStyle name="Comma 2 2 2 9 3" xfId="2779"/>
    <cellStyle name="Comma 2 2 3" xfId="2780"/>
    <cellStyle name="Comma 2 2 3 10" xfId="2781"/>
    <cellStyle name="Comma 2 2 3 2" xfId="2782"/>
    <cellStyle name="Comma 2 2 3 2 2" xfId="2783"/>
    <cellStyle name="Comma 2 2 3 2 2 2" xfId="2784"/>
    <cellStyle name="Comma 2 2 3 2 2 2 2" xfId="2785"/>
    <cellStyle name="Comma 2 2 3 2 2 2 2 2" xfId="2786"/>
    <cellStyle name="Comma 2 2 3 2 2 2 3" xfId="2787"/>
    <cellStyle name="Comma 2 2 3 2 2 3" xfId="2788"/>
    <cellStyle name="Comma 2 2 3 2 2 3 2" xfId="2789"/>
    <cellStyle name="Comma 2 2 3 2 2 3 2 2" xfId="2790"/>
    <cellStyle name="Comma 2 2 3 2 2 3 3" xfId="2791"/>
    <cellStyle name="Comma 2 2 3 2 2 4" xfId="2792"/>
    <cellStyle name="Comma 2 2 3 2 2 4 2" xfId="2793"/>
    <cellStyle name="Comma 2 2 3 2 2 4 2 2" xfId="2794"/>
    <cellStyle name="Comma 2 2 3 2 2 4 3" xfId="2795"/>
    <cellStyle name="Comma 2 2 3 2 2 5" xfId="2796"/>
    <cellStyle name="Comma 2 2 3 2 2 5 2" xfId="2797"/>
    <cellStyle name="Comma 2 2 3 2 2 6" xfId="2798"/>
    <cellStyle name="Comma 2 2 3 2 3" xfId="2799"/>
    <cellStyle name="Comma 2 2 3 2 3 2" xfId="2800"/>
    <cellStyle name="Comma 2 2 3 2 3 2 2" xfId="2801"/>
    <cellStyle name="Comma 2 2 3 2 3 3" xfId="2802"/>
    <cellStyle name="Comma 2 2 3 2 4" xfId="2803"/>
    <cellStyle name="Comma 2 2 3 2 4 2" xfId="2804"/>
    <cellStyle name="Comma 2 2 3 2 4 2 2" xfId="2805"/>
    <cellStyle name="Comma 2 2 3 2 4 3" xfId="2806"/>
    <cellStyle name="Comma 2 2 3 2 5" xfId="2807"/>
    <cellStyle name="Comma 2 2 3 2 5 2" xfId="2808"/>
    <cellStyle name="Comma 2 2 3 2 5 2 2" xfId="2809"/>
    <cellStyle name="Comma 2 2 3 2 5 3" xfId="2810"/>
    <cellStyle name="Comma 2 2 3 2 6" xfId="2811"/>
    <cellStyle name="Comma 2 2 3 2 6 2" xfId="2812"/>
    <cellStyle name="Comma 2 2 3 2 6 2 2" xfId="2813"/>
    <cellStyle name="Comma 2 2 3 2 6 3" xfId="2814"/>
    <cellStyle name="Comma 2 2 3 2 7" xfId="2815"/>
    <cellStyle name="Comma 2 2 3 2 7 2" xfId="2816"/>
    <cellStyle name="Comma 2 2 3 2 7 2 2" xfId="2817"/>
    <cellStyle name="Comma 2 2 3 2 7 3" xfId="2818"/>
    <cellStyle name="Comma 2 2 3 2 8" xfId="2819"/>
    <cellStyle name="Comma 2 2 3 2 8 2" xfId="2820"/>
    <cellStyle name="Comma 2 2 3 2 9" xfId="2821"/>
    <cellStyle name="Comma 2 2 3 3" xfId="2822"/>
    <cellStyle name="Comma 2 2 3 3 2" xfId="2823"/>
    <cellStyle name="Comma 2 2 3 3 2 2" xfId="2824"/>
    <cellStyle name="Comma 2 2 3 3 2 2 2" xfId="2825"/>
    <cellStyle name="Comma 2 2 3 3 2 3" xfId="2826"/>
    <cellStyle name="Comma 2 2 3 3 3" xfId="2827"/>
    <cellStyle name="Comma 2 2 3 3 3 2" xfId="2828"/>
    <cellStyle name="Comma 2 2 3 3 3 2 2" xfId="2829"/>
    <cellStyle name="Comma 2 2 3 3 3 3" xfId="2830"/>
    <cellStyle name="Comma 2 2 3 3 4" xfId="2831"/>
    <cellStyle name="Comma 2 2 3 3 4 2" xfId="2832"/>
    <cellStyle name="Comma 2 2 3 3 4 2 2" xfId="2833"/>
    <cellStyle name="Comma 2 2 3 3 4 3" xfId="2834"/>
    <cellStyle name="Comma 2 2 3 3 5" xfId="2835"/>
    <cellStyle name="Comma 2 2 3 3 5 2" xfId="2836"/>
    <cellStyle name="Comma 2 2 3 3 6" xfId="2837"/>
    <cellStyle name="Comma 2 2 3 4" xfId="2838"/>
    <cellStyle name="Comma 2 2 3 4 2" xfId="2839"/>
    <cellStyle name="Comma 2 2 3 4 2 2" xfId="2840"/>
    <cellStyle name="Comma 2 2 3 4 3" xfId="2841"/>
    <cellStyle name="Comma 2 2 3 5" xfId="2842"/>
    <cellStyle name="Comma 2 2 3 5 2" xfId="2843"/>
    <cellStyle name="Comma 2 2 3 5 2 2" xfId="2844"/>
    <cellStyle name="Comma 2 2 3 5 3" xfId="2845"/>
    <cellStyle name="Comma 2 2 3 6" xfId="2846"/>
    <cellStyle name="Comma 2 2 3 6 2" xfId="2847"/>
    <cellStyle name="Comma 2 2 3 6 2 2" xfId="2848"/>
    <cellStyle name="Comma 2 2 3 6 3" xfId="2849"/>
    <cellStyle name="Comma 2 2 3 7" xfId="2850"/>
    <cellStyle name="Comma 2 2 3 7 2" xfId="2851"/>
    <cellStyle name="Comma 2 2 3 7 2 2" xfId="2852"/>
    <cellStyle name="Comma 2 2 3 7 3" xfId="2853"/>
    <cellStyle name="Comma 2 2 3 8" xfId="2854"/>
    <cellStyle name="Comma 2 2 3 8 2" xfId="2855"/>
    <cellStyle name="Comma 2 2 3 8 2 2" xfId="2856"/>
    <cellStyle name="Comma 2 2 3 8 3" xfId="2857"/>
    <cellStyle name="Comma 2 2 3 9" xfId="2858"/>
    <cellStyle name="Comma 2 2 3 9 2" xfId="2859"/>
    <cellStyle name="Comma 2 2 4" xfId="2860"/>
    <cellStyle name="Comma 2 2 4 10" xfId="2861"/>
    <cellStyle name="Comma 2 2 4 2" xfId="2862"/>
    <cellStyle name="Comma 2 2 4 2 2" xfId="2863"/>
    <cellStyle name="Comma 2 2 4 2 2 2" xfId="2864"/>
    <cellStyle name="Comma 2 2 4 2 2 2 2" xfId="2865"/>
    <cellStyle name="Comma 2 2 4 2 2 2 2 2" xfId="2866"/>
    <cellStyle name="Comma 2 2 4 2 2 2 3" xfId="2867"/>
    <cellStyle name="Comma 2 2 4 2 2 3" xfId="2868"/>
    <cellStyle name="Comma 2 2 4 2 2 3 2" xfId="2869"/>
    <cellStyle name="Comma 2 2 4 2 2 3 2 2" xfId="2870"/>
    <cellStyle name="Comma 2 2 4 2 2 3 3" xfId="2871"/>
    <cellStyle name="Comma 2 2 4 2 2 4" xfId="2872"/>
    <cellStyle name="Comma 2 2 4 2 2 4 2" xfId="2873"/>
    <cellStyle name="Comma 2 2 4 2 2 4 2 2" xfId="2874"/>
    <cellStyle name="Comma 2 2 4 2 2 4 3" xfId="2875"/>
    <cellStyle name="Comma 2 2 4 2 2 5" xfId="2876"/>
    <cellStyle name="Comma 2 2 4 2 2 5 2" xfId="2877"/>
    <cellStyle name="Comma 2 2 4 2 2 6" xfId="2878"/>
    <cellStyle name="Comma 2 2 4 2 3" xfId="2879"/>
    <cellStyle name="Comma 2 2 4 2 3 2" xfId="2880"/>
    <cellStyle name="Comma 2 2 4 2 3 2 2" xfId="2881"/>
    <cellStyle name="Comma 2 2 4 2 3 3" xfId="2882"/>
    <cellStyle name="Comma 2 2 4 2 4" xfId="2883"/>
    <cellStyle name="Comma 2 2 4 2 4 2" xfId="2884"/>
    <cellStyle name="Comma 2 2 4 2 4 2 2" xfId="2885"/>
    <cellStyle name="Comma 2 2 4 2 4 3" xfId="2886"/>
    <cellStyle name="Comma 2 2 4 2 5" xfId="2887"/>
    <cellStyle name="Comma 2 2 4 2 5 2" xfId="2888"/>
    <cellStyle name="Comma 2 2 4 2 5 2 2" xfId="2889"/>
    <cellStyle name="Comma 2 2 4 2 5 3" xfId="2890"/>
    <cellStyle name="Comma 2 2 4 2 6" xfId="2891"/>
    <cellStyle name="Comma 2 2 4 2 6 2" xfId="2892"/>
    <cellStyle name="Comma 2 2 4 2 6 2 2" xfId="2893"/>
    <cellStyle name="Comma 2 2 4 2 6 3" xfId="2894"/>
    <cellStyle name="Comma 2 2 4 2 7" xfId="2895"/>
    <cellStyle name="Comma 2 2 4 2 7 2" xfId="2896"/>
    <cellStyle name="Comma 2 2 4 2 7 2 2" xfId="2897"/>
    <cellStyle name="Comma 2 2 4 2 7 3" xfId="2898"/>
    <cellStyle name="Comma 2 2 4 2 8" xfId="2899"/>
    <cellStyle name="Comma 2 2 4 2 8 2" xfId="2900"/>
    <cellStyle name="Comma 2 2 4 2 9" xfId="2901"/>
    <cellStyle name="Comma 2 2 4 3" xfId="2902"/>
    <cellStyle name="Comma 2 2 4 3 2" xfId="2903"/>
    <cellStyle name="Comma 2 2 4 3 2 2" xfId="2904"/>
    <cellStyle name="Comma 2 2 4 3 2 2 2" xfId="2905"/>
    <cellStyle name="Comma 2 2 4 3 2 3" xfId="2906"/>
    <cellStyle name="Comma 2 2 4 3 3" xfId="2907"/>
    <cellStyle name="Comma 2 2 4 3 3 2" xfId="2908"/>
    <cellStyle name="Comma 2 2 4 3 3 2 2" xfId="2909"/>
    <cellStyle name="Comma 2 2 4 3 3 3" xfId="2910"/>
    <cellStyle name="Comma 2 2 4 3 4" xfId="2911"/>
    <cellStyle name="Comma 2 2 4 3 4 2" xfId="2912"/>
    <cellStyle name="Comma 2 2 4 3 4 2 2" xfId="2913"/>
    <cellStyle name="Comma 2 2 4 3 4 3" xfId="2914"/>
    <cellStyle name="Comma 2 2 4 3 5" xfId="2915"/>
    <cellStyle name="Comma 2 2 4 3 5 2" xfId="2916"/>
    <cellStyle name="Comma 2 2 4 3 6" xfId="2917"/>
    <cellStyle name="Comma 2 2 4 4" xfId="2918"/>
    <cellStyle name="Comma 2 2 4 4 2" xfId="2919"/>
    <cellStyle name="Comma 2 2 4 4 2 2" xfId="2920"/>
    <cellStyle name="Comma 2 2 4 4 3" xfId="2921"/>
    <cellStyle name="Comma 2 2 4 5" xfId="2922"/>
    <cellStyle name="Comma 2 2 4 5 2" xfId="2923"/>
    <cellStyle name="Comma 2 2 4 5 2 2" xfId="2924"/>
    <cellStyle name="Comma 2 2 4 5 3" xfId="2925"/>
    <cellStyle name="Comma 2 2 4 6" xfId="2926"/>
    <cellStyle name="Comma 2 2 4 6 2" xfId="2927"/>
    <cellStyle name="Comma 2 2 4 6 2 2" xfId="2928"/>
    <cellStyle name="Comma 2 2 4 6 3" xfId="2929"/>
    <cellStyle name="Comma 2 2 4 7" xfId="2930"/>
    <cellStyle name="Comma 2 2 4 7 2" xfId="2931"/>
    <cellStyle name="Comma 2 2 4 7 2 2" xfId="2932"/>
    <cellStyle name="Comma 2 2 4 7 3" xfId="2933"/>
    <cellStyle name="Comma 2 2 4 8" xfId="2934"/>
    <cellStyle name="Comma 2 2 4 8 2" xfId="2935"/>
    <cellStyle name="Comma 2 2 4 8 2 2" xfId="2936"/>
    <cellStyle name="Comma 2 2 4 8 3" xfId="2937"/>
    <cellStyle name="Comma 2 2 4 9" xfId="2938"/>
    <cellStyle name="Comma 2 2 4 9 2" xfId="2939"/>
    <cellStyle name="Comma 2 2 5" xfId="2940"/>
    <cellStyle name="Comma 2 2 5 10" xfId="2941"/>
    <cellStyle name="Comma 2 2 5 2" xfId="2942"/>
    <cellStyle name="Comma 2 2 5 2 2" xfId="2943"/>
    <cellStyle name="Comma 2 2 5 2 2 2" xfId="2944"/>
    <cellStyle name="Comma 2 2 5 2 2 2 2" xfId="2945"/>
    <cellStyle name="Comma 2 2 5 2 2 2 2 2" xfId="2946"/>
    <cellStyle name="Comma 2 2 5 2 2 2 3" xfId="2947"/>
    <cellStyle name="Comma 2 2 5 2 2 3" xfId="2948"/>
    <cellStyle name="Comma 2 2 5 2 2 3 2" xfId="2949"/>
    <cellStyle name="Comma 2 2 5 2 2 3 2 2" xfId="2950"/>
    <cellStyle name="Comma 2 2 5 2 2 3 3" xfId="2951"/>
    <cellStyle name="Comma 2 2 5 2 2 4" xfId="2952"/>
    <cellStyle name="Comma 2 2 5 2 2 4 2" xfId="2953"/>
    <cellStyle name="Comma 2 2 5 2 2 4 2 2" xfId="2954"/>
    <cellStyle name="Comma 2 2 5 2 2 4 3" xfId="2955"/>
    <cellStyle name="Comma 2 2 5 2 2 5" xfId="2956"/>
    <cellStyle name="Comma 2 2 5 2 2 5 2" xfId="2957"/>
    <cellStyle name="Comma 2 2 5 2 2 6" xfId="2958"/>
    <cellStyle name="Comma 2 2 5 2 3" xfId="2959"/>
    <cellStyle name="Comma 2 2 5 2 3 2" xfId="2960"/>
    <cellStyle name="Comma 2 2 5 2 3 2 2" xfId="2961"/>
    <cellStyle name="Comma 2 2 5 2 3 3" xfId="2962"/>
    <cellStyle name="Comma 2 2 5 2 4" xfId="2963"/>
    <cellStyle name="Comma 2 2 5 2 4 2" xfId="2964"/>
    <cellStyle name="Comma 2 2 5 2 4 2 2" xfId="2965"/>
    <cellStyle name="Comma 2 2 5 2 4 3" xfId="2966"/>
    <cellStyle name="Comma 2 2 5 2 5" xfId="2967"/>
    <cellStyle name="Comma 2 2 5 2 5 2" xfId="2968"/>
    <cellStyle name="Comma 2 2 5 2 5 2 2" xfId="2969"/>
    <cellStyle name="Comma 2 2 5 2 5 3" xfId="2970"/>
    <cellStyle name="Comma 2 2 5 2 6" xfId="2971"/>
    <cellStyle name="Comma 2 2 5 2 6 2" xfId="2972"/>
    <cellStyle name="Comma 2 2 5 2 6 2 2" xfId="2973"/>
    <cellStyle name="Comma 2 2 5 2 6 3" xfId="2974"/>
    <cellStyle name="Comma 2 2 5 2 7" xfId="2975"/>
    <cellStyle name="Comma 2 2 5 2 7 2" xfId="2976"/>
    <cellStyle name="Comma 2 2 5 2 7 2 2" xfId="2977"/>
    <cellStyle name="Comma 2 2 5 2 7 3" xfId="2978"/>
    <cellStyle name="Comma 2 2 5 2 8" xfId="2979"/>
    <cellStyle name="Comma 2 2 5 2 8 2" xfId="2980"/>
    <cellStyle name="Comma 2 2 5 2 9" xfId="2981"/>
    <cellStyle name="Comma 2 2 5 3" xfId="2982"/>
    <cellStyle name="Comma 2 2 5 3 2" xfId="2983"/>
    <cellStyle name="Comma 2 2 5 3 2 2" xfId="2984"/>
    <cellStyle name="Comma 2 2 5 3 2 2 2" xfId="2985"/>
    <cellStyle name="Comma 2 2 5 3 2 3" xfId="2986"/>
    <cellStyle name="Comma 2 2 5 3 3" xfId="2987"/>
    <cellStyle name="Comma 2 2 5 3 3 2" xfId="2988"/>
    <cellStyle name="Comma 2 2 5 3 3 2 2" xfId="2989"/>
    <cellStyle name="Comma 2 2 5 3 3 3" xfId="2990"/>
    <cellStyle name="Comma 2 2 5 3 4" xfId="2991"/>
    <cellStyle name="Comma 2 2 5 3 4 2" xfId="2992"/>
    <cellStyle name="Comma 2 2 5 3 4 2 2" xfId="2993"/>
    <cellStyle name="Comma 2 2 5 3 4 3" xfId="2994"/>
    <cellStyle name="Comma 2 2 5 3 5" xfId="2995"/>
    <cellStyle name="Comma 2 2 5 3 5 2" xfId="2996"/>
    <cellStyle name="Comma 2 2 5 3 6" xfId="2997"/>
    <cellStyle name="Comma 2 2 5 4" xfId="2998"/>
    <cellStyle name="Comma 2 2 5 4 2" xfId="2999"/>
    <cellStyle name="Comma 2 2 5 4 2 2" xfId="3000"/>
    <cellStyle name="Comma 2 2 5 4 3" xfId="3001"/>
    <cellStyle name="Comma 2 2 5 5" xfId="3002"/>
    <cellStyle name="Comma 2 2 5 5 2" xfId="3003"/>
    <cellStyle name="Comma 2 2 5 5 2 2" xfId="3004"/>
    <cellStyle name="Comma 2 2 5 5 3" xfId="3005"/>
    <cellStyle name="Comma 2 2 5 6" xfId="3006"/>
    <cellStyle name="Comma 2 2 5 6 2" xfId="3007"/>
    <cellStyle name="Comma 2 2 5 6 2 2" xfId="3008"/>
    <cellStyle name="Comma 2 2 5 6 3" xfId="3009"/>
    <cellStyle name="Comma 2 2 5 7" xfId="3010"/>
    <cellStyle name="Comma 2 2 5 7 2" xfId="3011"/>
    <cellStyle name="Comma 2 2 5 7 2 2" xfId="3012"/>
    <cellStyle name="Comma 2 2 5 7 3" xfId="3013"/>
    <cellStyle name="Comma 2 2 5 8" xfId="3014"/>
    <cellStyle name="Comma 2 2 5 8 2" xfId="3015"/>
    <cellStyle name="Comma 2 2 5 8 2 2" xfId="3016"/>
    <cellStyle name="Comma 2 2 5 8 3" xfId="3017"/>
    <cellStyle name="Comma 2 2 5 9" xfId="3018"/>
    <cellStyle name="Comma 2 2 5 9 2" xfId="3019"/>
    <cellStyle name="Comma 2 2 6" xfId="3020"/>
    <cellStyle name="Comma 2 2 6 2" xfId="3021"/>
    <cellStyle name="Comma 2 2 6 2 2" xfId="3022"/>
    <cellStyle name="Comma 2 2 6 2 2 2" xfId="3023"/>
    <cellStyle name="Comma 2 2 6 2 2 2 2" xfId="3024"/>
    <cellStyle name="Comma 2 2 6 2 2 3" xfId="3025"/>
    <cellStyle name="Comma 2 2 6 2 3" xfId="3026"/>
    <cellStyle name="Comma 2 2 6 2 3 2" xfId="3027"/>
    <cellStyle name="Comma 2 2 6 2 3 2 2" xfId="3028"/>
    <cellStyle name="Comma 2 2 6 2 3 3" xfId="3029"/>
    <cellStyle name="Comma 2 2 6 2 4" xfId="3030"/>
    <cellStyle name="Comma 2 2 6 2 4 2" xfId="3031"/>
    <cellStyle name="Comma 2 2 6 2 4 2 2" xfId="3032"/>
    <cellStyle name="Comma 2 2 6 2 4 3" xfId="3033"/>
    <cellStyle name="Comma 2 2 6 2 5" xfId="3034"/>
    <cellStyle name="Comma 2 2 6 2 5 2" xfId="3035"/>
    <cellStyle name="Comma 2 2 6 2 6" xfId="3036"/>
    <cellStyle name="Comma 2 2 6 3" xfId="3037"/>
    <cellStyle name="Comma 2 2 6 3 2" xfId="3038"/>
    <cellStyle name="Comma 2 2 6 3 2 2" xfId="3039"/>
    <cellStyle name="Comma 2 2 6 3 3" xfId="3040"/>
    <cellStyle name="Comma 2 2 6 4" xfId="3041"/>
    <cellStyle name="Comma 2 2 6 4 2" xfId="3042"/>
    <cellStyle name="Comma 2 2 6 4 2 2" xfId="3043"/>
    <cellStyle name="Comma 2 2 6 4 3" xfId="3044"/>
    <cellStyle name="Comma 2 2 6 5" xfId="3045"/>
    <cellStyle name="Comma 2 2 6 5 2" xfId="3046"/>
    <cellStyle name="Comma 2 2 6 5 2 2" xfId="3047"/>
    <cellStyle name="Comma 2 2 6 5 3" xfId="3048"/>
    <cellStyle name="Comma 2 2 6 6" xfId="3049"/>
    <cellStyle name="Comma 2 2 6 6 2" xfId="3050"/>
    <cellStyle name="Comma 2 2 6 6 2 2" xfId="3051"/>
    <cellStyle name="Comma 2 2 6 6 3" xfId="3052"/>
    <cellStyle name="Comma 2 2 6 7" xfId="3053"/>
    <cellStyle name="Comma 2 2 6 7 2" xfId="3054"/>
    <cellStyle name="Comma 2 2 6 7 2 2" xfId="3055"/>
    <cellStyle name="Comma 2 2 6 7 3" xfId="3056"/>
    <cellStyle name="Comma 2 2 6 8" xfId="3057"/>
    <cellStyle name="Comma 2 2 6 8 2" xfId="3058"/>
    <cellStyle name="Comma 2 2 6 9" xfId="3059"/>
    <cellStyle name="Comma 2 2 7" xfId="3060"/>
    <cellStyle name="Comma 2 2 7 2" xfId="3061"/>
    <cellStyle name="Comma 2 2 7 2 2" xfId="3062"/>
    <cellStyle name="Comma 2 2 7 2 2 2" xfId="3063"/>
    <cellStyle name="Comma 2 2 7 2 3" xfId="3064"/>
    <cellStyle name="Comma 2 2 7 3" xfId="3065"/>
    <cellStyle name="Comma 2 2 7 3 2" xfId="3066"/>
    <cellStyle name="Comma 2 2 7 3 2 2" xfId="3067"/>
    <cellStyle name="Comma 2 2 7 3 3" xfId="3068"/>
    <cellStyle name="Comma 2 2 7 4" xfId="3069"/>
    <cellStyle name="Comma 2 2 7 4 2" xfId="3070"/>
    <cellStyle name="Comma 2 2 7 4 2 2" xfId="3071"/>
    <cellStyle name="Comma 2 2 7 4 3" xfId="3072"/>
    <cellStyle name="Comma 2 2 7 5" xfId="3073"/>
    <cellStyle name="Comma 2 2 7 5 2" xfId="3074"/>
    <cellStyle name="Comma 2 2 7 6" xfId="3075"/>
    <cellStyle name="Comma 2 2 8" xfId="3076"/>
    <cellStyle name="Comma 2 2 8 2" xfId="3077"/>
    <cellStyle name="Comma 2 2 8 2 2" xfId="3078"/>
    <cellStyle name="Comma 2 2 8 3" xfId="3079"/>
    <cellStyle name="Comma 2 2 9" xfId="3080"/>
    <cellStyle name="Comma 2 2 9 2" xfId="3081"/>
    <cellStyle name="Comma 2 2 9 2 2" xfId="3082"/>
    <cellStyle name="Comma 2 2 9 3" xfId="3083"/>
    <cellStyle name="Comma 2 3" xfId="3084"/>
    <cellStyle name="Comma 2 3 2" xfId="3085"/>
    <cellStyle name="Comma 2 4" xfId="3086"/>
    <cellStyle name="Comma 2 4 10" xfId="3087"/>
    <cellStyle name="Comma 2 4 10 2" xfId="3088"/>
    <cellStyle name="Comma 2 4 10 2 2" xfId="3089"/>
    <cellStyle name="Comma 2 4 10 3" xfId="3090"/>
    <cellStyle name="Comma 2 4 11" xfId="3091"/>
    <cellStyle name="Comma 2 4 11 2" xfId="3092"/>
    <cellStyle name="Comma 2 4 11 2 2" xfId="3093"/>
    <cellStyle name="Comma 2 4 11 3" xfId="3094"/>
    <cellStyle name="Comma 2 4 12" xfId="3095"/>
    <cellStyle name="Comma 2 4 12 2" xfId="3096"/>
    <cellStyle name="Comma 2 4 13" xfId="3097"/>
    <cellStyle name="Comma 2 4 2" xfId="3098"/>
    <cellStyle name="Comma 2 4 2 10" xfId="3099"/>
    <cellStyle name="Comma 2 4 2 2" xfId="3100"/>
    <cellStyle name="Comma 2 4 2 2 2" xfId="3101"/>
    <cellStyle name="Comma 2 4 2 2 2 2" xfId="3102"/>
    <cellStyle name="Comma 2 4 2 2 2 2 2" xfId="3103"/>
    <cellStyle name="Comma 2 4 2 2 2 2 2 2" xfId="3104"/>
    <cellStyle name="Comma 2 4 2 2 2 2 3" xfId="3105"/>
    <cellStyle name="Comma 2 4 2 2 2 3" xfId="3106"/>
    <cellStyle name="Comma 2 4 2 2 2 3 2" xfId="3107"/>
    <cellStyle name="Comma 2 4 2 2 2 3 2 2" xfId="3108"/>
    <cellStyle name="Comma 2 4 2 2 2 3 3" xfId="3109"/>
    <cellStyle name="Comma 2 4 2 2 2 4" xfId="3110"/>
    <cellStyle name="Comma 2 4 2 2 2 4 2" xfId="3111"/>
    <cellStyle name="Comma 2 4 2 2 2 4 2 2" xfId="3112"/>
    <cellStyle name="Comma 2 4 2 2 2 4 3" xfId="3113"/>
    <cellStyle name="Comma 2 4 2 2 2 5" xfId="3114"/>
    <cellStyle name="Comma 2 4 2 2 2 5 2" xfId="3115"/>
    <cellStyle name="Comma 2 4 2 2 2 6" xfId="3116"/>
    <cellStyle name="Comma 2 4 2 2 3" xfId="3117"/>
    <cellStyle name="Comma 2 4 2 2 3 2" xfId="3118"/>
    <cellStyle name="Comma 2 4 2 2 3 2 2" xfId="3119"/>
    <cellStyle name="Comma 2 4 2 2 3 3" xfId="3120"/>
    <cellStyle name="Comma 2 4 2 2 4" xfId="3121"/>
    <cellStyle name="Comma 2 4 2 2 4 2" xfId="3122"/>
    <cellStyle name="Comma 2 4 2 2 4 2 2" xfId="3123"/>
    <cellStyle name="Comma 2 4 2 2 4 3" xfId="3124"/>
    <cellStyle name="Comma 2 4 2 2 5" xfId="3125"/>
    <cellStyle name="Comma 2 4 2 2 5 2" xfId="3126"/>
    <cellStyle name="Comma 2 4 2 2 5 2 2" xfId="3127"/>
    <cellStyle name="Comma 2 4 2 2 5 3" xfId="3128"/>
    <cellStyle name="Comma 2 4 2 2 6" xfId="3129"/>
    <cellStyle name="Comma 2 4 2 2 6 2" xfId="3130"/>
    <cellStyle name="Comma 2 4 2 2 6 2 2" xfId="3131"/>
    <cellStyle name="Comma 2 4 2 2 6 3" xfId="3132"/>
    <cellStyle name="Comma 2 4 2 2 7" xfId="3133"/>
    <cellStyle name="Comma 2 4 2 2 7 2" xfId="3134"/>
    <cellStyle name="Comma 2 4 2 2 7 2 2" xfId="3135"/>
    <cellStyle name="Comma 2 4 2 2 7 3" xfId="3136"/>
    <cellStyle name="Comma 2 4 2 2 8" xfId="3137"/>
    <cellStyle name="Comma 2 4 2 2 8 2" xfId="3138"/>
    <cellStyle name="Comma 2 4 2 2 9" xfId="3139"/>
    <cellStyle name="Comma 2 4 2 3" xfId="3140"/>
    <cellStyle name="Comma 2 4 2 3 2" xfId="3141"/>
    <cellStyle name="Comma 2 4 2 3 2 2" xfId="3142"/>
    <cellStyle name="Comma 2 4 2 3 2 2 2" xfId="3143"/>
    <cellStyle name="Comma 2 4 2 3 2 3" xfId="3144"/>
    <cellStyle name="Comma 2 4 2 3 3" xfId="3145"/>
    <cellStyle name="Comma 2 4 2 3 3 2" xfId="3146"/>
    <cellStyle name="Comma 2 4 2 3 3 2 2" xfId="3147"/>
    <cellStyle name="Comma 2 4 2 3 3 3" xfId="3148"/>
    <cellStyle name="Comma 2 4 2 3 4" xfId="3149"/>
    <cellStyle name="Comma 2 4 2 3 4 2" xfId="3150"/>
    <cellStyle name="Comma 2 4 2 3 4 2 2" xfId="3151"/>
    <cellStyle name="Comma 2 4 2 3 4 3" xfId="3152"/>
    <cellStyle name="Comma 2 4 2 3 5" xfId="3153"/>
    <cellStyle name="Comma 2 4 2 3 5 2" xfId="3154"/>
    <cellStyle name="Comma 2 4 2 3 6" xfId="3155"/>
    <cellStyle name="Comma 2 4 2 4" xfId="3156"/>
    <cellStyle name="Comma 2 4 2 4 2" xfId="3157"/>
    <cellStyle name="Comma 2 4 2 4 2 2" xfId="3158"/>
    <cellStyle name="Comma 2 4 2 4 3" xfId="3159"/>
    <cellStyle name="Comma 2 4 2 5" xfId="3160"/>
    <cellStyle name="Comma 2 4 2 5 2" xfId="3161"/>
    <cellStyle name="Comma 2 4 2 5 2 2" xfId="3162"/>
    <cellStyle name="Comma 2 4 2 5 3" xfId="3163"/>
    <cellStyle name="Comma 2 4 2 6" xfId="3164"/>
    <cellStyle name="Comma 2 4 2 6 2" xfId="3165"/>
    <cellStyle name="Comma 2 4 2 6 2 2" xfId="3166"/>
    <cellStyle name="Comma 2 4 2 6 3" xfId="3167"/>
    <cellStyle name="Comma 2 4 2 7" xfId="3168"/>
    <cellStyle name="Comma 2 4 2 7 2" xfId="3169"/>
    <cellStyle name="Comma 2 4 2 7 2 2" xfId="3170"/>
    <cellStyle name="Comma 2 4 2 7 3" xfId="3171"/>
    <cellStyle name="Comma 2 4 2 8" xfId="3172"/>
    <cellStyle name="Comma 2 4 2 8 2" xfId="3173"/>
    <cellStyle name="Comma 2 4 2 8 2 2" xfId="3174"/>
    <cellStyle name="Comma 2 4 2 8 3" xfId="3175"/>
    <cellStyle name="Comma 2 4 2 9" xfId="3176"/>
    <cellStyle name="Comma 2 4 2 9 2" xfId="3177"/>
    <cellStyle name="Comma 2 4 3" xfId="3178"/>
    <cellStyle name="Comma 2 4 3 10" xfId="3179"/>
    <cellStyle name="Comma 2 4 3 2" xfId="3180"/>
    <cellStyle name="Comma 2 4 3 2 2" xfId="3181"/>
    <cellStyle name="Comma 2 4 3 2 2 2" xfId="3182"/>
    <cellStyle name="Comma 2 4 3 2 2 2 2" xfId="3183"/>
    <cellStyle name="Comma 2 4 3 2 2 2 2 2" xfId="3184"/>
    <cellStyle name="Comma 2 4 3 2 2 2 3" xfId="3185"/>
    <cellStyle name="Comma 2 4 3 2 2 3" xfId="3186"/>
    <cellStyle name="Comma 2 4 3 2 2 3 2" xfId="3187"/>
    <cellStyle name="Comma 2 4 3 2 2 3 2 2" xfId="3188"/>
    <cellStyle name="Comma 2 4 3 2 2 3 3" xfId="3189"/>
    <cellStyle name="Comma 2 4 3 2 2 4" xfId="3190"/>
    <cellStyle name="Comma 2 4 3 2 2 4 2" xfId="3191"/>
    <cellStyle name="Comma 2 4 3 2 2 4 2 2" xfId="3192"/>
    <cellStyle name="Comma 2 4 3 2 2 4 3" xfId="3193"/>
    <cellStyle name="Comma 2 4 3 2 2 5" xfId="3194"/>
    <cellStyle name="Comma 2 4 3 2 2 5 2" xfId="3195"/>
    <cellStyle name="Comma 2 4 3 2 2 6" xfId="3196"/>
    <cellStyle name="Comma 2 4 3 2 3" xfId="3197"/>
    <cellStyle name="Comma 2 4 3 2 3 2" xfId="3198"/>
    <cellStyle name="Comma 2 4 3 2 3 2 2" xfId="3199"/>
    <cellStyle name="Comma 2 4 3 2 3 3" xfId="3200"/>
    <cellStyle name="Comma 2 4 3 2 4" xfId="3201"/>
    <cellStyle name="Comma 2 4 3 2 4 2" xfId="3202"/>
    <cellStyle name="Comma 2 4 3 2 4 2 2" xfId="3203"/>
    <cellStyle name="Comma 2 4 3 2 4 3" xfId="3204"/>
    <cellStyle name="Comma 2 4 3 2 5" xfId="3205"/>
    <cellStyle name="Comma 2 4 3 2 5 2" xfId="3206"/>
    <cellStyle name="Comma 2 4 3 2 5 2 2" xfId="3207"/>
    <cellStyle name="Comma 2 4 3 2 5 3" xfId="3208"/>
    <cellStyle name="Comma 2 4 3 2 6" xfId="3209"/>
    <cellStyle name="Comma 2 4 3 2 6 2" xfId="3210"/>
    <cellStyle name="Comma 2 4 3 2 6 2 2" xfId="3211"/>
    <cellStyle name="Comma 2 4 3 2 6 3" xfId="3212"/>
    <cellStyle name="Comma 2 4 3 2 7" xfId="3213"/>
    <cellStyle name="Comma 2 4 3 2 7 2" xfId="3214"/>
    <cellStyle name="Comma 2 4 3 2 7 2 2" xfId="3215"/>
    <cellStyle name="Comma 2 4 3 2 7 3" xfId="3216"/>
    <cellStyle name="Comma 2 4 3 2 8" xfId="3217"/>
    <cellStyle name="Comma 2 4 3 2 8 2" xfId="3218"/>
    <cellStyle name="Comma 2 4 3 2 9" xfId="3219"/>
    <cellStyle name="Comma 2 4 3 3" xfId="3220"/>
    <cellStyle name="Comma 2 4 3 3 2" xfId="3221"/>
    <cellStyle name="Comma 2 4 3 3 2 2" xfId="3222"/>
    <cellStyle name="Comma 2 4 3 3 2 2 2" xfId="3223"/>
    <cellStyle name="Comma 2 4 3 3 2 3" xfId="3224"/>
    <cellStyle name="Comma 2 4 3 3 3" xfId="3225"/>
    <cellStyle name="Comma 2 4 3 3 3 2" xfId="3226"/>
    <cellStyle name="Comma 2 4 3 3 3 2 2" xfId="3227"/>
    <cellStyle name="Comma 2 4 3 3 3 3" xfId="3228"/>
    <cellStyle name="Comma 2 4 3 3 4" xfId="3229"/>
    <cellStyle name="Comma 2 4 3 3 4 2" xfId="3230"/>
    <cellStyle name="Comma 2 4 3 3 4 2 2" xfId="3231"/>
    <cellStyle name="Comma 2 4 3 3 4 3" xfId="3232"/>
    <cellStyle name="Comma 2 4 3 3 5" xfId="3233"/>
    <cellStyle name="Comma 2 4 3 3 5 2" xfId="3234"/>
    <cellStyle name="Comma 2 4 3 3 6" xfId="3235"/>
    <cellStyle name="Comma 2 4 3 4" xfId="3236"/>
    <cellStyle name="Comma 2 4 3 4 2" xfId="3237"/>
    <cellStyle name="Comma 2 4 3 4 2 2" xfId="3238"/>
    <cellStyle name="Comma 2 4 3 4 3" xfId="3239"/>
    <cellStyle name="Comma 2 4 3 5" xfId="3240"/>
    <cellStyle name="Comma 2 4 3 5 2" xfId="3241"/>
    <cellStyle name="Comma 2 4 3 5 2 2" xfId="3242"/>
    <cellStyle name="Comma 2 4 3 5 3" xfId="3243"/>
    <cellStyle name="Comma 2 4 3 6" xfId="3244"/>
    <cellStyle name="Comma 2 4 3 6 2" xfId="3245"/>
    <cellStyle name="Comma 2 4 3 6 2 2" xfId="3246"/>
    <cellStyle name="Comma 2 4 3 6 3" xfId="3247"/>
    <cellStyle name="Comma 2 4 3 7" xfId="3248"/>
    <cellStyle name="Comma 2 4 3 7 2" xfId="3249"/>
    <cellStyle name="Comma 2 4 3 7 2 2" xfId="3250"/>
    <cellStyle name="Comma 2 4 3 7 3" xfId="3251"/>
    <cellStyle name="Comma 2 4 3 8" xfId="3252"/>
    <cellStyle name="Comma 2 4 3 8 2" xfId="3253"/>
    <cellStyle name="Comma 2 4 3 8 2 2" xfId="3254"/>
    <cellStyle name="Comma 2 4 3 8 3" xfId="3255"/>
    <cellStyle name="Comma 2 4 3 9" xfId="3256"/>
    <cellStyle name="Comma 2 4 3 9 2" xfId="3257"/>
    <cellStyle name="Comma 2 4 4" xfId="3258"/>
    <cellStyle name="Comma 2 4 4 10" xfId="3259"/>
    <cellStyle name="Comma 2 4 4 2" xfId="3260"/>
    <cellStyle name="Comma 2 4 4 2 2" xfId="3261"/>
    <cellStyle name="Comma 2 4 4 2 2 2" xfId="3262"/>
    <cellStyle name="Comma 2 4 4 2 2 2 2" xfId="3263"/>
    <cellStyle name="Comma 2 4 4 2 2 2 2 2" xfId="3264"/>
    <cellStyle name="Comma 2 4 4 2 2 2 3" xfId="3265"/>
    <cellStyle name="Comma 2 4 4 2 2 3" xfId="3266"/>
    <cellStyle name="Comma 2 4 4 2 2 3 2" xfId="3267"/>
    <cellStyle name="Comma 2 4 4 2 2 3 2 2" xfId="3268"/>
    <cellStyle name="Comma 2 4 4 2 2 3 3" xfId="3269"/>
    <cellStyle name="Comma 2 4 4 2 2 4" xfId="3270"/>
    <cellStyle name="Comma 2 4 4 2 2 4 2" xfId="3271"/>
    <cellStyle name="Comma 2 4 4 2 2 4 2 2" xfId="3272"/>
    <cellStyle name="Comma 2 4 4 2 2 4 3" xfId="3273"/>
    <cellStyle name="Comma 2 4 4 2 2 5" xfId="3274"/>
    <cellStyle name="Comma 2 4 4 2 2 5 2" xfId="3275"/>
    <cellStyle name="Comma 2 4 4 2 2 6" xfId="3276"/>
    <cellStyle name="Comma 2 4 4 2 3" xfId="3277"/>
    <cellStyle name="Comma 2 4 4 2 3 2" xfId="3278"/>
    <cellStyle name="Comma 2 4 4 2 3 2 2" xfId="3279"/>
    <cellStyle name="Comma 2 4 4 2 3 3" xfId="3280"/>
    <cellStyle name="Comma 2 4 4 2 4" xfId="3281"/>
    <cellStyle name="Comma 2 4 4 2 4 2" xfId="3282"/>
    <cellStyle name="Comma 2 4 4 2 4 2 2" xfId="3283"/>
    <cellStyle name="Comma 2 4 4 2 4 3" xfId="3284"/>
    <cellStyle name="Comma 2 4 4 2 5" xfId="3285"/>
    <cellStyle name="Comma 2 4 4 2 5 2" xfId="3286"/>
    <cellStyle name="Comma 2 4 4 2 5 2 2" xfId="3287"/>
    <cellStyle name="Comma 2 4 4 2 5 3" xfId="3288"/>
    <cellStyle name="Comma 2 4 4 2 6" xfId="3289"/>
    <cellStyle name="Comma 2 4 4 2 6 2" xfId="3290"/>
    <cellStyle name="Comma 2 4 4 2 6 2 2" xfId="3291"/>
    <cellStyle name="Comma 2 4 4 2 6 3" xfId="3292"/>
    <cellStyle name="Comma 2 4 4 2 7" xfId="3293"/>
    <cellStyle name="Comma 2 4 4 2 7 2" xfId="3294"/>
    <cellStyle name="Comma 2 4 4 2 7 2 2" xfId="3295"/>
    <cellStyle name="Comma 2 4 4 2 7 3" xfId="3296"/>
    <cellStyle name="Comma 2 4 4 2 8" xfId="3297"/>
    <cellStyle name="Comma 2 4 4 2 8 2" xfId="3298"/>
    <cellStyle name="Comma 2 4 4 2 9" xfId="3299"/>
    <cellStyle name="Comma 2 4 4 3" xfId="3300"/>
    <cellStyle name="Comma 2 4 4 3 2" xfId="3301"/>
    <cellStyle name="Comma 2 4 4 3 2 2" xfId="3302"/>
    <cellStyle name="Comma 2 4 4 3 2 2 2" xfId="3303"/>
    <cellStyle name="Comma 2 4 4 3 2 3" xfId="3304"/>
    <cellStyle name="Comma 2 4 4 3 3" xfId="3305"/>
    <cellStyle name="Comma 2 4 4 3 3 2" xfId="3306"/>
    <cellStyle name="Comma 2 4 4 3 3 2 2" xfId="3307"/>
    <cellStyle name="Comma 2 4 4 3 3 3" xfId="3308"/>
    <cellStyle name="Comma 2 4 4 3 4" xfId="3309"/>
    <cellStyle name="Comma 2 4 4 3 4 2" xfId="3310"/>
    <cellStyle name="Comma 2 4 4 3 4 2 2" xfId="3311"/>
    <cellStyle name="Comma 2 4 4 3 4 3" xfId="3312"/>
    <cellStyle name="Comma 2 4 4 3 5" xfId="3313"/>
    <cellStyle name="Comma 2 4 4 3 5 2" xfId="3314"/>
    <cellStyle name="Comma 2 4 4 3 6" xfId="3315"/>
    <cellStyle name="Comma 2 4 4 4" xfId="3316"/>
    <cellStyle name="Comma 2 4 4 4 2" xfId="3317"/>
    <cellStyle name="Comma 2 4 4 4 2 2" xfId="3318"/>
    <cellStyle name="Comma 2 4 4 4 3" xfId="3319"/>
    <cellStyle name="Comma 2 4 4 5" xfId="3320"/>
    <cellStyle name="Comma 2 4 4 5 2" xfId="3321"/>
    <cellStyle name="Comma 2 4 4 5 2 2" xfId="3322"/>
    <cellStyle name="Comma 2 4 4 5 3" xfId="3323"/>
    <cellStyle name="Comma 2 4 4 6" xfId="3324"/>
    <cellStyle name="Comma 2 4 4 6 2" xfId="3325"/>
    <cellStyle name="Comma 2 4 4 6 2 2" xfId="3326"/>
    <cellStyle name="Comma 2 4 4 6 3" xfId="3327"/>
    <cellStyle name="Comma 2 4 4 7" xfId="3328"/>
    <cellStyle name="Comma 2 4 4 7 2" xfId="3329"/>
    <cellStyle name="Comma 2 4 4 7 2 2" xfId="3330"/>
    <cellStyle name="Comma 2 4 4 7 3" xfId="3331"/>
    <cellStyle name="Comma 2 4 4 8" xfId="3332"/>
    <cellStyle name="Comma 2 4 4 8 2" xfId="3333"/>
    <cellStyle name="Comma 2 4 4 8 2 2" xfId="3334"/>
    <cellStyle name="Comma 2 4 4 8 3" xfId="3335"/>
    <cellStyle name="Comma 2 4 4 9" xfId="3336"/>
    <cellStyle name="Comma 2 4 4 9 2" xfId="3337"/>
    <cellStyle name="Comma 2 4 5" xfId="3338"/>
    <cellStyle name="Comma 2 4 5 2" xfId="3339"/>
    <cellStyle name="Comma 2 4 5 2 2" xfId="3340"/>
    <cellStyle name="Comma 2 4 5 2 2 2" xfId="3341"/>
    <cellStyle name="Comma 2 4 5 2 2 2 2" xfId="3342"/>
    <cellStyle name="Comma 2 4 5 2 2 3" xfId="3343"/>
    <cellStyle name="Comma 2 4 5 2 3" xfId="3344"/>
    <cellStyle name="Comma 2 4 5 2 3 2" xfId="3345"/>
    <cellStyle name="Comma 2 4 5 2 3 2 2" xfId="3346"/>
    <cellStyle name="Comma 2 4 5 2 3 3" xfId="3347"/>
    <cellStyle name="Comma 2 4 5 2 4" xfId="3348"/>
    <cellStyle name="Comma 2 4 5 2 4 2" xfId="3349"/>
    <cellStyle name="Comma 2 4 5 2 4 2 2" xfId="3350"/>
    <cellStyle name="Comma 2 4 5 2 4 3" xfId="3351"/>
    <cellStyle name="Comma 2 4 5 2 5" xfId="3352"/>
    <cellStyle name="Comma 2 4 5 2 5 2" xfId="3353"/>
    <cellStyle name="Comma 2 4 5 2 6" xfId="3354"/>
    <cellStyle name="Comma 2 4 5 3" xfId="3355"/>
    <cellStyle name="Comma 2 4 5 3 2" xfId="3356"/>
    <cellStyle name="Comma 2 4 5 3 2 2" xfId="3357"/>
    <cellStyle name="Comma 2 4 5 3 3" xfId="3358"/>
    <cellStyle name="Comma 2 4 5 4" xfId="3359"/>
    <cellStyle name="Comma 2 4 5 4 2" xfId="3360"/>
    <cellStyle name="Comma 2 4 5 4 2 2" xfId="3361"/>
    <cellStyle name="Comma 2 4 5 4 3" xfId="3362"/>
    <cellStyle name="Comma 2 4 5 5" xfId="3363"/>
    <cellStyle name="Comma 2 4 5 5 2" xfId="3364"/>
    <cellStyle name="Comma 2 4 5 5 2 2" xfId="3365"/>
    <cellStyle name="Comma 2 4 5 5 3" xfId="3366"/>
    <cellStyle name="Comma 2 4 5 6" xfId="3367"/>
    <cellStyle name="Comma 2 4 5 6 2" xfId="3368"/>
    <cellStyle name="Comma 2 4 5 6 2 2" xfId="3369"/>
    <cellStyle name="Comma 2 4 5 6 3" xfId="3370"/>
    <cellStyle name="Comma 2 4 5 7" xfId="3371"/>
    <cellStyle name="Comma 2 4 5 7 2" xfId="3372"/>
    <cellStyle name="Comma 2 4 5 7 2 2" xfId="3373"/>
    <cellStyle name="Comma 2 4 5 7 3" xfId="3374"/>
    <cellStyle name="Comma 2 4 5 8" xfId="3375"/>
    <cellStyle name="Comma 2 4 5 8 2" xfId="3376"/>
    <cellStyle name="Comma 2 4 5 9" xfId="3377"/>
    <cellStyle name="Comma 2 4 6" xfId="3378"/>
    <cellStyle name="Comma 2 4 6 2" xfId="3379"/>
    <cellStyle name="Comma 2 4 6 2 2" xfId="3380"/>
    <cellStyle name="Comma 2 4 6 2 2 2" xfId="3381"/>
    <cellStyle name="Comma 2 4 6 2 3" xfId="3382"/>
    <cellStyle name="Comma 2 4 6 3" xfId="3383"/>
    <cellStyle name="Comma 2 4 6 3 2" xfId="3384"/>
    <cellStyle name="Comma 2 4 6 3 2 2" xfId="3385"/>
    <cellStyle name="Comma 2 4 6 3 3" xfId="3386"/>
    <cellStyle name="Comma 2 4 6 4" xfId="3387"/>
    <cellStyle name="Comma 2 4 6 4 2" xfId="3388"/>
    <cellStyle name="Comma 2 4 6 4 2 2" xfId="3389"/>
    <cellStyle name="Comma 2 4 6 4 3" xfId="3390"/>
    <cellStyle name="Comma 2 4 6 5" xfId="3391"/>
    <cellStyle name="Comma 2 4 6 5 2" xfId="3392"/>
    <cellStyle name="Comma 2 4 6 6" xfId="3393"/>
    <cellStyle name="Comma 2 4 7" xfId="3394"/>
    <cellStyle name="Comma 2 4 7 2" xfId="3395"/>
    <cellStyle name="Comma 2 4 7 2 2" xfId="3396"/>
    <cellStyle name="Comma 2 4 7 3" xfId="3397"/>
    <cellStyle name="Comma 2 4 8" xfId="3398"/>
    <cellStyle name="Comma 2 4 8 2" xfId="3399"/>
    <cellStyle name="Comma 2 4 8 2 2" xfId="3400"/>
    <cellStyle name="Comma 2 4 8 3" xfId="3401"/>
    <cellStyle name="Comma 2 4 9" xfId="3402"/>
    <cellStyle name="Comma 2 4 9 2" xfId="3403"/>
    <cellStyle name="Comma 2 4 9 2 2" xfId="3404"/>
    <cellStyle name="Comma 2 4 9 3" xfId="3405"/>
    <cellStyle name="Comma 2 5" xfId="3406"/>
    <cellStyle name="Comma 2 5 10" xfId="3407"/>
    <cellStyle name="Comma 2 5 2" xfId="3408"/>
    <cellStyle name="Comma 2 5 2 2" xfId="3409"/>
    <cellStyle name="Comma 2 5 2 2 2" xfId="3410"/>
    <cellStyle name="Comma 2 5 2 2 2 2" xfId="3411"/>
    <cellStyle name="Comma 2 5 2 2 2 2 2" xfId="3412"/>
    <cellStyle name="Comma 2 5 2 2 2 3" xfId="3413"/>
    <cellStyle name="Comma 2 5 2 2 3" xfId="3414"/>
    <cellStyle name="Comma 2 5 2 2 3 2" xfId="3415"/>
    <cellStyle name="Comma 2 5 2 2 3 2 2" xfId="3416"/>
    <cellStyle name="Comma 2 5 2 2 3 3" xfId="3417"/>
    <cellStyle name="Comma 2 5 2 2 4" xfId="3418"/>
    <cellStyle name="Comma 2 5 2 2 4 2" xfId="3419"/>
    <cellStyle name="Comma 2 5 2 2 4 2 2" xfId="3420"/>
    <cellStyle name="Comma 2 5 2 2 4 3" xfId="3421"/>
    <cellStyle name="Comma 2 5 2 2 5" xfId="3422"/>
    <cellStyle name="Comma 2 5 2 2 5 2" xfId="3423"/>
    <cellStyle name="Comma 2 5 2 2 6" xfId="3424"/>
    <cellStyle name="Comma 2 5 2 3" xfId="3425"/>
    <cellStyle name="Comma 2 5 2 3 2" xfId="3426"/>
    <cellStyle name="Comma 2 5 2 3 2 2" xfId="3427"/>
    <cellStyle name="Comma 2 5 2 3 3" xfId="3428"/>
    <cellStyle name="Comma 2 5 2 4" xfId="3429"/>
    <cellStyle name="Comma 2 5 2 4 2" xfId="3430"/>
    <cellStyle name="Comma 2 5 2 4 2 2" xfId="3431"/>
    <cellStyle name="Comma 2 5 2 4 3" xfId="3432"/>
    <cellStyle name="Comma 2 5 2 5" xfId="3433"/>
    <cellStyle name="Comma 2 5 2 5 2" xfId="3434"/>
    <cellStyle name="Comma 2 5 2 5 2 2" xfId="3435"/>
    <cellStyle name="Comma 2 5 2 5 3" xfId="3436"/>
    <cellStyle name="Comma 2 5 2 6" xfId="3437"/>
    <cellStyle name="Comma 2 5 2 6 2" xfId="3438"/>
    <cellStyle name="Comma 2 5 2 6 2 2" xfId="3439"/>
    <cellStyle name="Comma 2 5 2 6 3" xfId="3440"/>
    <cellStyle name="Comma 2 5 2 7" xfId="3441"/>
    <cellStyle name="Comma 2 5 2 7 2" xfId="3442"/>
    <cellStyle name="Comma 2 5 2 7 2 2" xfId="3443"/>
    <cellStyle name="Comma 2 5 2 7 3" xfId="3444"/>
    <cellStyle name="Comma 2 5 2 8" xfId="3445"/>
    <cellStyle name="Comma 2 5 2 8 2" xfId="3446"/>
    <cellStyle name="Comma 2 5 2 9" xfId="3447"/>
    <cellStyle name="Comma 2 5 3" xfId="3448"/>
    <cellStyle name="Comma 2 5 3 2" xfId="3449"/>
    <cellStyle name="Comma 2 5 3 2 2" xfId="3450"/>
    <cellStyle name="Comma 2 5 3 2 2 2" xfId="3451"/>
    <cellStyle name="Comma 2 5 3 2 3" xfId="3452"/>
    <cellStyle name="Comma 2 5 3 3" xfId="3453"/>
    <cellStyle name="Comma 2 5 3 3 2" xfId="3454"/>
    <cellStyle name="Comma 2 5 3 3 2 2" xfId="3455"/>
    <cellStyle name="Comma 2 5 3 3 3" xfId="3456"/>
    <cellStyle name="Comma 2 5 3 4" xfId="3457"/>
    <cellStyle name="Comma 2 5 3 4 2" xfId="3458"/>
    <cellStyle name="Comma 2 5 3 4 2 2" xfId="3459"/>
    <cellStyle name="Comma 2 5 3 4 3" xfId="3460"/>
    <cellStyle name="Comma 2 5 3 5" xfId="3461"/>
    <cellStyle name="Comma 2 5 3 5 2" xfId="3462"/>
    <cellStyle name="Comma 2 5 3 6" xfId="3463"/>
    <cellStyle name="Comma 2 5 4" xfId="3464"/>
    <cellStyle name="Comma 2 5 4 2" xfId="3465"/>
    <cellStyle name="Comma 2 5 4 2 2" xfId="3466"/>
    <cellStyle name="Comma 2 5 4 3" xfId="3467"/>
    <cellStyle name="Comma 2 5 5" xfId="3468"/>
    <cellStyle name="Comma 2 5 5 2" xfId="3469"/>
    <cellStyle name="Comma 2 5 5 2 2" xfId="3470"/>
    <cellStyle name="Comma 2 5 5 3" xfId="3471"/>
    <cellStyle name="Comma 2 5 6" xfId="3472"/>
    <cellStyle name="Comma 2 5 6 2" xfId="3473"/>
    <cellStyle name="Comma 2 5 6 2 2" xfId="3474"/>
    <cellStyle name="Comma 2 5 6 3" xfId="3475"/>
    <cellStyle name="Comma 2 5 7" xfId="3476"/>
    <cellStyle name="Comma 2 5 7 2" xfId="3477"/>
    <cellStyle name="Comma 2 5 7 2 2" xfId="3478"/>
    <cellStyle name="Comma 2 5 7 3" xfId="3479"/>
    <cellStyle name="Comma 2 5 8" xfId="3480"/>
    <cellStyle name="Comma 2 5 8 2" xfId="3481"/>
    <cellStyle name="Comma 2 5 8 2 2" xfId="3482"/>
    <cellStyle name="Comma 2 5 8 3" xfId="3483"/>
    <cellStyle name="Comma 2 5 9" xfId="3484"/>
    <cellStyle name="Comma 2 5 9 2" xfId="3485"/>
    <cellStyle name="Comma 2 6" xfId="3486"/>
    <cellStyle name="Comma 2 6 10" xfId="3487"/>
    <cellStyle name="Comma 2 6 2" xfId="3488"/>
    <cellStyle name="Comma 2 6 2 2" xfId="3489"/>
    <cellStyle name="Comma 2 6 2 2 2" xfId="3490"/>
    <cellStyle name="Comma 2 6 2 2 2 2" xfId="3491"/>
    <cellStyle name="Comma 2 6 2 2 2 2 2" xfId="3492"/>
    <cellStyle name="Comma 2 6 2 2 2 3" xfId="3493"/>
    <cellStyle name="Comma 2 6 2 2 3" xfId="3494"/>
    <cellStyle name="Comma 2 6 2 2 3 2" xfId="3495"/>
    <cellStyle name="Comma 2 6 2 2 3 2 2" xfId="3496"/>
    <cellStyle name="Comma 2 6 2 2 3 3" xfId="3497"/>
    <cellStyle name="Comma 2 6 2 2 4" xfId="3498"/>
    <cellStyle name="Comma 2 6 2 2 4 2" xfId="3499"/>
    <cellStyle name="Comma 2 6 2 2 4 2 2" xfId="3500"/>
    <cellStyle name="Comma 2 6 2 2 4 3" xfId="3501"/>
    <cellStyle name="Comma 2 6 2 2 5" xfId="3502"/>
    <cellStyle name="Comma 2 6 2 2 5 2" xfId="3503"/>
    <cellStyle name="Comma 2 6 2 2 6" xfId="3504"/>
    <cellStyle name="Comma 2 6 2 3" xfId="3505"/>
    <cellStyle name="Comma 2 6 2 3 2" xfId="3506"/>
    <cellStyle name="Comma 2 6 2 3 2 2" xfId="3507"/>
    <cellStyle name="Comma 2 6 2 3 3" xfId="3508"/>
    <cellStyle name="Comma 2 6 2 4" xfId="3509"/>
    <cellStyle name="Comma 2 6 2 4 2" xfId="3510"/>
    <cellStyle name="Comma 2 6 2 4 2 2" xfId="3511"/>
    <cellStyle name="Comma 2 6 2 4 3" xfId="3512"/>
    <cellStyle name="Comma 2 6 2 5" xfId="3513"/>
    <cellStyle name="Comma 2 6 2 5 2" xfId="3514"/>
    <cellStyle name="Comma 2 6 2 5 2 2" xfId="3515"/>
    <cellStyle name="Comma 2 6 2 5 3" xfId="3516"/>
    <cellStyle name="Comma 2 6 2 6" xfId="3517"/>
    <cellStyle name="Comma 2 6 2 6 2" xfId="3518"/>
    <cellStyle name="Comma 2 6 2 6 2 2" xfId="3519"/>
    <cellStyle name="Comma 2 6 2 6 3" xfId="3520"/>
    <cellStyle name="Comma 2 6 2 7" xfId="3521"/>
    <cellStyle name="Comma 2 6 2 7 2" xfId="3522"/>
    <cellStyle name="Comma 2 6 2 7 2 2" xfId="3523"/>
    <cellStyle name="Comma 2 6 2 7 3" xfId="3524"/>
    <cellStyle name="Comma 2 6 2 8" xfId="3525"/>
    <cellStyle name="Comma 2 6 2 8 2" xfId="3526"/>
    <cellStyle name="Comma 2 6 2 9" xfId="3527"/>
    <cellStyle name="Comma 2 6 3" xfId="3528"/>
    <cellStyle name="Comma 2 6 3 2" xfId="3529"/>
    <cellStyle name="Comma 2 6 3 2 2" xfId="3530"/>
    <cellStyle name="Comma 2 6 3 2 2 2" xfId="3531"/>
    <cellStyle name="Comma 2 6 3 2 3" xfId="3532"/>
    <cellStyle name="Comma 2 6 3 3" xfId="3533"/>
    <cellStyle name="Comma 2 6 3 3 2" xfId="3534"/>
    <cellStyle name="Comma 2 6 3 3 2 2" xfId="3535"/>
    <cellStyle name="Comma 2 6 3 3 3" xfId="3536"/>
    <cellStyle name="Comma 2 6 3 4" xfId="3537"/>
    <cellStyle name="Comma 2 6 3 4 2" xfId="3538"/>
    <cellStyle name="Comma 2 6 3 4 2 2" xfId="3539"/>
    <cellStyle name="Comma 2 6 3 4 3" xfId="3540"/>
    <cellStyle name="Comma 2 6 3 5" xfId="3541"/>
    <cellStyle name="Comma 2 6 3 5 2" xfId="3542"/>
    <cellStyle name="Comma 2 6 3 6" xfId="3543"/>
    <cellStyle name="Comma 2 6 4" xfId="3544"/>
    <cellStyle name="Comma 2 6 4 2" xfId="3545"/>
    <cellStyle name="Comma 2 6 4 2 2" xfId="3546"/>
    <cellStyle name="Comma 2 6 4 3" xfId="3547"/>
    <cellStyle name="Comma 2 6 5" xfId="3548"/>
    <cellStyle name="Comma 2 6 5 2" xfId="3549"/>
    <cellStyle name="Comma 2 6 5 2 2" xfId="3550"/>
    <cellStyle name="Comma 2 6 5 3" xfId="3551"/>
    <cellStyle name="Comma 2 6 6" xfId="3552"/>
    <cellStyle name="Comma 2 6 6 2" xfId="3553"/>
    <cellStyle name="Comma 2 6 6 2 2" xfId="3554"/>
    <cellStyle name="Comma 2 6 6 3" xfId="3555"/>
    <cellStyle name="Comma 2 6 7" xfId="3556"/>
    <cellStyle name="Comma 2 6 7 2" xfId="3557"/>
    <cellStyle name="Comma 2 6 7 2 2" xfId="3558"/>
    <cellStyle name="Comma 2 6 7 3" xfId="3559"/>
    <cellStyle name="Comma 2 6 8" xfId="3560"/>
    <cellStyle name="Comma 2 6 8 2" xfId="3561"/>
    <cellStyle name="Comma 2 6 8 2 2" xfId="3562"/>
    <cellStyle name="Comma 2 6 8 3" xfId="3563"/>
    <cellStyle name="Comma 2 6 9" xfId="3564"/>
    <cellStyle name="Comma 2 6 9 2" xfId="3565"/>
    <cellStyle name="Comma 2 7" xfId="3566"/>
    <cellStyle name="Comma 2 7 10" xfId="3567"/>
    <cellStyle name="Comma 2 7 2" xfId="3568"/>
    <cellStyle name="Comma 2 7 2 2" xfId="3569"/>
    <cellStyle name="Comma 2 7 2 2 2" xfId="3570"/>
    <cellStyle name="Comma 2 7 2 2 2 2" xfId="3571"/>
    <cellStyle name="Comma 2 7 2 2 2 2 2" xfId="3572"/>
    <cellStyle name="Comma 2 7 2 2 2 3" xfId="3573"/>
    <cellStyle name="Comma 2 7 2 2 3" xfId="3574"/>
    <cellStyle name="Comma 2 7 2 2 3 2" xfId="3575"/>
    <cellStyle name="Comma 2 7 2 2 3 2 2" xfId="3576"/>
    <cellStyle name="Comma 2 7 2 2 3 3" xfId="3577"/>
    <cellStyle name="Comma 2 7 2 2 4" xfId="3578"/>
    <cellStyle name="Comma 2 7 2 2 4 2" xfId="3579"/>
    <cellStyle name="Comma 2 7 2 2 4 2 2" xfId="3580"/>
    <cellStyle name="Comma 2 7 2 2 4 3" xfId="3581"/>
    <cellStyle name="Comma 2 7 2 2 5" xfId="3582"/>
    <cellStyle name="Comma 2 7 2 2 5 2" xfId="3583"/>
    <cellStyle name="Comma 2 7 2 2 6" xfId="3584"/>
    <cellStyle name="Comma 2 7 2 3" xfId="3585"/>
    <cellStyle name="Comma 2 7 2 3 2" xfId="3586"/>
    <cellStyle name="Comma 2 7 2 3 2 2" xfId="3587"/>
    <cellStyle name="Comma 2 7 2 3 3" xfId="3588"/>
    <cellStyle name="Comma 2 7 2 4" xfId="3589"/>
    <cellStyle name="Comma 2 7 2 4 2" xfId="3590"/>
    <cellStyle name="Comma 2 7 2 4 2 2" xfId="3591"/>
    <cellStyle name="Comma 2 7 2 4 3" xfId="3592"/>
    <cellStyle name="Comma 2 7 2 5" xfId="3593"/>
    <cellStyle name="Comma 2 7 2 5 2" xfId="3594"/>
    <cellStyle name="Comma 2 7 2 5 2 2" xfId="3595"/>
    <cellStyle name="Comma 2 7 2 5 3" xfId="3596"/>
    <cellStyle name="Comma 2 7 2 6" xfId="3597"/>
    <cellStyle name="Comma 2 7 2 6 2" xfId="3598"/>
    <cellStyle name="Comma 2 7 2 6 2 2" xfId="3599"/>
    <cellStyle name="Comma 2 7 2 6 3" xfId="3600"/>
    <cellStyle name="Comma 2 7 2 7" xfId="3601"/>
    <cellStyle name="Comma 2 7 2 7 2" xfId="3602"/>
    <cellStyle name="Comma 2 7 2 7 2 2" xfId="3603"/>
    <cellStyle name="Comma 2 7 2 7 3" xfId="3604"/>
    <cellStyle name="Comma 2 7 2 8" xfId="3605"/>
    <cellStyle name="Comma 2 7 2 8 2" xfId="3606"/>
    <cellStyle name="Comma 2 7 2 9" xfId="3607"/>
    <cellStyle name="Comma 2 7 3" xfId="3608"/>
    <cellStyle name="Comma 2 7 3 2" xfId="3609"/>
    <cellStyle name="Comma 2 7 3 2 2" xfId="3610"/>
    <cellStyle name="Comma 2 7 3 2 2 2" xfId="3611"/>
    <cellStyle name="Comma 2 7 3 2 3" xfId="3612"/>
    <cellStyle name="Comma 2 7 3 3" xfId="3613"/>
    <cellStyle name="Comma 2 7 3 3 2" xfId="3614"/>
    <cellStyle name="Comma 2 7 3 3 2 2" xfId="3615"/>
    <cellStyle name="Comma 2 7 3 3 3" xfId="3616"/>
    <cellStyle name="Comma 2 7 3 4" xfId="3617"/>
    <cellStyle name="Comma 2 7 3 4 2" xfId="3618"/>
    <cellStyle name="Comma 2 7 3 4 2 2" xfId="3619"/>
    <cellStyle name="Comma 2 7 3 4 3" xfId="3620"/>
    <cellStyle name="Comma 2 7 3 5" xfId="3621"/>
    <cellStyle name="Comma 2 7 3 5 2" xfId="3622"/>
    <cellStyle name="Comma 2 7 3 6" xfId="3623"/>
    <cellStyle name="Comma 2 7 4" xfId="3624"/>
    <cellStyle name="Comma 2 7 4 2" xfId="3625"/>
    <cellStyle name="Comma 2 7 4 2 2" xfId="3626"/>
    <cellStyle name="Comma 2 7 4 3" xfId="3627"/>
    <cellStyle name="Comma 2 7 5" xfId="3628"/>
    <cellStyle name="Comma 2 7 5 2" xfId="3629"/>
    <cellStyle name="Comma 2 7 5 2 2" xfId="3630"/>
    <cellStyle name="Comma 2 7 5 3" xfId="3631"/>
    <cellStyle name="Comma 2 7 6" xfId="3632"/>
    <cellStyle name="Comma 2 7 6 2" xfId="3633"/>
    <cellStyle name="Comma 2 7 6 2 2" xfId="3634"/>
    <cellStyle name="Comma 2 7 6 3" xfId="3635"/>
    <cellStyle name="Comma 2 7 7" xfId="3636"/>
    <cellStyle name="Comma 2 7 7 2" xfId="3637"/>
    <cellStyle name="Comma 2 7 7 2 2" xfId="3638"/>
    <cellStyle name="Comma 2 7 7 3" xfId="3639"/>
    <cellStyle name="Comma 2 7 8" xfId="3640"/>
    <cellStyle name="Comma 2 7 8 2" xfId="3641"/>
    <cellStyle name="Comma 2 7 8 2 2" xfId="3642"/>
    <cellStyle name="Comma 2 7 8 3" xfId="3643"/>
    <cellStyle name="Comma 2 7 9" xfId="3644"/>
    <cellStyle name="Comma 2 7 9 2" xfId="3645"/>
    <cellStyle name="Comma 2 8" xfId="3646"/>
    <cellStyle name="Comma 2 8 2" xfId="3647"/>
    <cellStyle name="Comma 2 8 2 2" xfId="3648"/>
    <cellStyle name="Comma 2 8 2 2 2" xfId="3649"/>
    <cellStyle name="Comma 2 8 2 2 2 2" xfId="3650"/>
    <cellStyle name="Comma 2 8 2 2 3" xfId="3651"/>
    <cellStyle name="Comma 2 8 2 3" xfId="3652"/>
    <cellStyle name="Comma 2 8 2 3 2" xfId="3653"/>
    <cellStyle name="Comma 2 8 2 3 2 2" xfId="3654"/>
    <cellStyle name="Comma 2 8 2 3 3" xfId="3655"/>
    <cellStyle name="Comma 2 8 2 4" xfId="3656"/>
    <cellStyle name="Comma 2 8 2 4 2" xfId="3657"/>
    <cellStyle name="Comma 2 8 2 4 2 2" xfId="3658"/>
    <cellStyle name="Comma 2 8 2 4 3" xfId="3659"/>
    <cellStyle name="Comma 2 8 2 5" xfId="3660"/>
    <cellStyle name="Comma 2 8 2 5 2" xfId="3661"/>
    <cellStyle name="Comma 2 8 2 6" xfId="3662"/>
    <cellStyle name="Comma 2 8 3" xfId="3663"/>
    <cellStyle name="Comma 2 8 3 2" xfId="3664"/>
    <cellStyle name="Comma 2 8 3 2 2" xfId="3665"/>
    <cellStyle name="Comma 2 8 3 3" xfId="3666"/>
    <cellStyle name="Comma 2 8 4" xfId="3667"/>
    <cellStyle name="Comma 2 8 4 2" xfId="3668"/>
    <cellStyle name="Comma 2 8 4 2 2" xfId="3669"/>
    <cellStyle name="Comma 2 8 4 3" xfId="3670"/>
    <cellStyle name="Comma 2 8 5" xfId="3671"/>
    <cellStyle name="Comma 2 8 5 2" xfId="3672"/>
    <cellStyle name="Comma 2 8 5 2 2" xfId="3673"/>
    <cellStyle name="Comma 2 8 5 3" xfId="3674"/>
    <cellStyle name="Comma 2 8 6" xfId="3675"/>
    <cellStyle name="Comma 2 8 6 2" xfId="3676"/>
    <cellStyle name="Comma 2 8 6 2 2" xfId="3677"/>
    <cellStyle name="Comma 2 8 6 3" xfId="3678"/>
    <cellStyle name="Comma 2 8 7" xfId="3679"/>
    <cellStyle name="Comma 2 8 7 2" xfId="3680"/>
    <cellStyle name="Comma 2 8 7 2 2" xfId="3681"/>
    <cellStyle name="Comma 2 8 7 3" xfId="3682"/>
    <cellStyle name="Comma 2 8 8" xfId="3683"/>
    <cellStyle name="Comma 2 8 8 2" xfId="3684"/>
    <cellStyle name="Comma 2 8 9" xfId="3685"/>
    <cellStyle name="Comma 2 9" xfId="3686"/>
    <cellStyle name="Comma 2 9 2" xfId="3687"/>
    <cellStyle name="Comma 2 9 2 2" xfId="3688"/>
    <cellStyle name="Comma 2 9 2 2 2" xfId="3689"/>
    <cellStyle name="Comma 2 9 2 3" xfId="3690"/>
    <cellStyle name="Comma 2 9 3" xfId="3691"/>
    <cellStyle name="Comma 2 9 3 2" xfId="3692"/>
    <cellStyle name="Comma 2 9 3 2 2" xfId="3693"/>
    <cellStyle name="Comma 2 9 3 3" xfId="3694"/>
    <cellStyle name="Comma 2 9 4" xfId="3695"/>
    <cellStyle name="Comma 2 9 4 2" xfId="3696"/>
    <cellStyle name="Comma 2 9 4 2 2" xfId="3697"/>
    <cellStyle name="Comma 2 9 4 3" xfId="3698"/>
    <cellStyle name="Comma 2 9 5" xfId="3699"/>
    <cellStyle name="Comma 2 9 5 2" xfId="3700"/>
    <cellStyle name="Comma 2 9 6" xfId="3701"/>
    <cellStyle name="Comma 3" xfId="3702"/>
    <cellStyle name="Comma 3 2" xfId="3703"/>
    <cellStyle name="Comma 4" xfId="3704"/>
    <cellStyle name="Comma 4 2" xfId="3705"/>
    <cellStyle name="Comma 5" xfId="3706"/>
    <cellStyle name="Comma 5 2" xfId="3707"/>
    <cellStyle name="Comma 6" xfId="2"/>
    <cellStyle name="Currency 10" xfId="3708"/>
    <cellStyle name="Currency 2" xfId="3709"/>
    <cellStyle name="Currency 2 10" xfId="3710"/>
    <cellStyle name="Currency 2 10 2" xfId="3711"/>
    <cellStyle name="Currency 2 10 2 2" xfId="3712"/>
    <cellStyle name="Currency 2 10 3" xfId="3713"/>
    <cellStyle name="Currency 2 11" xfId="3714"/>
    <cellStyle name="Currency 2 11 2" xfId="3715"/>
    <cellStyle name="Currency 2 11 2 2" xfId="3716"/>
    <cellStyle name="Currency 2 11 3" xfId="3717"/>
    <cellStyle name="Currency 2 12" xfId="3718"/>
    <cellStyle name="Currency 2 12 2" xfId="3719"/>
    <cellStyle name="Currency 2 12 2 2" xfId="3720"/>
    <cellStyle name="Currency 2 12 3" xfId="3721"/>
    <cellStyle name="Currency 2 13" xfId="3722"/>
    <cellStyle name="Currency 2 13 2" xfId="3723"/>
    <cellStyle name="Currency 2 13 2 2" xfId="3724"/>
    <cellStyle name="Currency 2 13 3" xfId="3725"/>
    <cellStyle name="Currency 2 14" xfId="3726"/>
    <cellStyle name="Currency 2 14 2" xfId="3727"/>
    <cellStyle name="Currency 2 14 2 2" xfId="3728"/>
    <cellStyle name="Currency 2 14 3" xfId="3729"/>
    <cellStyle name="Currency 2 15" xfId="3730"/>
    <cellStyle name="Currency 2 15 2" xfId="3731"/>
    <cellStyle name="Currency 2 16" xfId="3732"/>
    <cellStyle name="Currency 2 17" xfId="3733"/>
    <cellStyle name="Currency 2 2" xfId="3734"/>
    <cellStyle name="Currency 2 2 10" xfId="3735"/>
    <cellStyle name="Currency 2 2 10 2" xfId="3736"/>
    <cellStyle name="Currency 2 2 10 2 2" xfId="3737"/>
    <cellStyle name="Currency 2 2 10 3" xfId="3738"/>
    <cellStyle name="Currency 2 2 11" xfId="3739"/>
    <cellStyle name="Currency 2 2 11 2" xfId="3740"/>
    <cellStyle name="Currency 2 2 11 2 2" xfId="3741"/>
    <cellStyle name="Currency 2 2 11 3" xfId="3742"/>
    <cellStyle name="Currency 2 2 12" xfId="3743"/>
    <cellStyle name="Currency 2 2 12 2" xfId="3744"/>
    <cellStyle name="Currency 2 2 12 2 2" xfId="3745"/>
    <cellStyle name="Currency 2 2 12 3" xfId="3746"/>
    <cellStyle name="Currency 2 2 13" xfId="3747"/>
    <cellStyle name="Currency 2 2 13 2" xfId="3748"/>
    <cellStyle name="Currency 2 2 14" xfId="3749"/>
    <cellStyle name="Currency 2 2 2" xfId="3750"/>
    <cellStyle name="Currency 2 2 2 10" xfId="3751"/>
    <cellStyle name="Currency 2 2 2 10 2" xfId="3752"/>
    <cellStyle name="Currency 2 2 2 10 2 2" xfId="3753"/>
    <cellStyle name="Currency 2 2 2 10 3" xfId="3754"/>
    <cellStyle name="Currency 2 2 2 11" xfId="3755"/>
    <cellStyle name="Currency 2 2 2 11 2" xfId="3756"/>
    <cellStyle name="Currency 2 2 2 11 2 2" xfId="3757"/>
    <cellStyle name="Currency 2 2 2 11 3" xfId="3758"/>
    <cellStyle name="Currency 2 2 2 12" xfId="3759"/>
    <cellStyle name="Currency 2 2 2 12 2" xfId="3760"/>
    <cellStyle name="Currency 2 2 2 13" xfId="3761"/>
    <cellStyle name="Currency 2 2 2 2" xfId="3762"/>
    <cellStyle name="Currency 2 2 2 2 10" xfId="3763"/>
    <cellStyle name="Currency 2 2 2 2 2" xfId="3764"/>
    <cellStyle name="Currency 2 2 2 2 2 2" xfId="3765"/>
    <cellStyle name="Currency 2 2 2 2 2 2 2" xfId="3766"/>
    <cellStyle name="Currency 2 2 2 2 2 2 2 2" xfId="3767"/>
    <cellStyle name="Currency 2 2 2 2 2 2 2 2 2" xfId="3768"/>
    <cellStyle name="Currency 2 2 2 2 2 2 2 3" xfId="3769"/>
    <cellStyle name="Currency 2 2 2 2 2 2 3" xfId="3770"/>
    <cellStyle name="Currency 2 2 2 2 2 2 3 2" xfId="3771"/>
    <cellStyle name="Currency 2 2 2 2 2 2 3 2 2" xfId="3772"/>
    <cellStyle name="Currency 2 2 2 2 2 2 3 3" xfId="3773"/>
    <cellStyle name="Currency 2 2 2 2 2 2 4" xfId="3774"/>
    <cellStyle name="Currency 2 2 2 2 2 2 4 2" xfId="3775"/>
    <cellStyle name="Currency 2 2 2 2 2 2 4 2 2" xfId="3776"/>
    <cellStyle name="Currency 2 2 2 2 2 2 4 3" xfId="3777"/>
    <cellStyle name="Currency 2 2 2 2 2 2 5" xfId="3778"/>
    <cellStyle name="Currency 2 2 2 2 2 2 5 2" xfId="3779"/>
    <cellStyle name="Currency 2 2 2 2 2 2 6" xfId="3780"/>
    <cellStyle name="Currency 2 2 2 2 2 3" xfId="3781"/>
    <cellStyle name="Currency 2 2 2 2 2 3 2" xfId="3782"/>
    <cellStyle name="Currency 2 2 2 2 2 3 2 2" xfId="3783"/>
    <cellStyle name="Currency 2 2 2 2 2 3 3" xfId="3784"/>
    <cellStyle name="Currency 2 2 2 2 2 4" xfId="3785"/>
    <cellStyle name="Currency 2 2 2 2 2 4 2" xfId="3786"/>
    <cellStyle name="Currency 2 2 2 2 2 4 2 2" xfId="3787"/>
    <cellStyle name="Currency 2 2 2 2 2 4 3" xfId="3788"/>
    <cellStyle name="Currency 2 2 2 2 2 5" xfId="3789"/>
    <cellStyle name="Currency 2 2 2 2 2 5 2" xfId="3790"/>
    <cellStyle name="Currency 2 2 2 2 2 5 2 2" xfId="3791"/>
    <cellStyle name="Currency 2 2 2 2 2 5 3" xfId="3792"/>
    <cellStyle name="Currency 2 2 2 2 2 6" xfId="3793"/>
    <cellStyle name="Currency 2 2 2 2 2 6 2" xfId="3794"/>
    <cellStyle name="Currency 2 2 2 2 2 6 2 2" xfId="3795"/>
    <cellStyle name="Currency 2 2 2 2 2 6 3" xfId="3796"/>
    <cellStyle name="Currency 2 2 2 2 2 7" xfId="3797"/>
    <cellStyle name="Currency 2 2 2 2 2 7 2" xfId="3798"/>
    <cellStyle name="Currency 2 2 2 2 2 7 2 2" xfId="3799"/>
    <cellStyle name="Currency 2 2 2 2 2 7 3" xfId="3800"/>
    <cellStyle name="Currency 2 2 2 2 2 8" xfId="3801"/>
    <cellStyle name="Currency 2 2 2 2 2 8 2" xfId="3802"/>
    <cellStyle name="Currency 2 2 2 2 2 9" xfId="3803"/>
    <cellStyle name="Currency 2 2 2 2 3" xfId="3804"/>
    <cellStyle name="Currency 2 2 2 2 3 2" xfId="3805"/>
    <cellStyle name="Currency 2 2 2 2 3 2 2" xfId="3806"/>
    <cellStyle name="Currency 2 2 2 2 3 2 2 2" xfId="3807"/>
    <cellStyle name="Currency 2 2 2 2 3 2 3" xfId="3808"/>
    <cellStyle name="Currency 2 2 2 2 3 3" xfId="3809"/>
    <cellStyle name="Currency 2 2 2 2 3 3 2" xfId="3810"/>
    <cellStyle name="Currency 2 2 2 2 3 3 2 2" xfId="3811"/>
    <cellStyle name="Currency 2 2 2 2 3 3 3" xfId="3812"/>
    <cellStyle name="Currency 2 2 2 2 3 4" xfId="3813"/>
    <cellStyle name="Currency 2 2 2 2 3 4 2" xfId="3814"/>
    <cellStyle name="Currency 2 2 2 2 3 4 2 2" xfId="3815"/>
    <cellStyle name="Currency 2 2 2 2 3 4 3" xfId="3816"/>
    <cellStyle name="Currency 2 2 2 2 3 5" xfId="3817"/>
    <cellStyle name="Currency 2 2 2 2 3 5 2" xfId="3818"/>
    <cellStyle name="Currency 2 2 2 2 3 6" xfId="3819"/>
    <cellStyle name="Currency 2 2 2 2 4" xfId="3820"/>
    <cellStyle name="Currency 2 2 2 2 4 2" xfId="3821"/>
    <cellStyle name="Currency 2 2 2 2 4 2 2" xfId="3822"/>
    <cellStyle name="Currency 2 2 2 2 4 3" xfId="3823"/>
    <cellStyle name="Currency 2 2 2 2 5" xfId="3824"/>
    <cellStyle name="Currency 2 2 2 2 5 2" xfId="3825"/>
    <cellStyle name="Currency 2 2 2 2 5 2 2" xfId="3826"/>
    <cellStyle name="Currency 2 2 2 2 5 3" xfId="3827"/>
    <cellStyle name="Currency 2 2 2 2 6" xfId="3828"/>
    <cellStyle name="Currency 2 2 2 2 6 2" xfId="3829"/>
    <cellStyle name="Currency 2 2 2 2 6 2 2" xfId="3830"/>
    <cellStyle name="Currency 2 2 2 2 6 3" xfId="3831"/>
    <cellStyle name="Currency 2 2 2 2 7" xfId="3832"/>
    <cellStyle name="Currency 2 2 2 2 7 2" xfId="3833"/>
    <cellStyle name="Currency 2 2 2 2 7 2 2" xfId="3834"/>
    <cellStyle name="Currency 2 2 2 2 7 3" xfId="3835"/>
    <cellStyle name="Currency 2 2 2 2 8" xfId="3836"/>
    <cellStyle name="Currency 2 2 2 2 8 2" xfId="3837"/>
    <cellStyle name="Currency 2 2 2 2 8 2 2" xfId="3838"/>
    <cellStyle name="Currency 2 2 2 2 8 3" xfId="3839"/>
    <cellStyle name="Currency 2 2 2 2 9" xfId="3840"/>
    <cellStyle name="Currency 2 2 2 2 9 2" xfId="3841"/>
    <cellStyle name="Currency 2 2 2 3" xfId="3842"/>
    <cellStyle name="Currency 2 2 2 3 10" xfId="3843"/>
    <cellStyle name="Currency 2 2 2 3 2" xfId="3844"/>
    <cellStyle name="Currency 2 2 2 3 2 2" xfId="3845"/>
    <cellStyle name="Currency 2 2 2 3 2 2 2" xfId="3846"/>
    <cellStyle name="Currency 2 2 2 3 2 2 2 2" xfId="3847"/>
    <cellStyle name="Currency 2 2 2 3 2 2 2 2 2" xfId="3848"/>
    <cellStyle name="Currency 2 2 2 3 2 2 2 3" xfId="3849"/>
    <cellStyle name="Currency 2 2 2 3 2 2 3" xfId="3850"/>
    <cellStyle name="Currency 2 2 2 3 2 2 3 2" xfId="3851"/>
    <cellStyle name="Currency 2 2 2 3 2 2 3 2 2" xfId="3852"/>
    <cellStyle name="Currency 2 2 2 3 2 2 3 3" xfId="3853"/>
    <cellStyle name="Currency 2 2 2 3 2 2 4" xfId="3854"/>
    <cellStyle name="Currency 2 2 2 3 2 2 4 2" xfId="3855"/>
    <cellStyle name="Currency 2 2 2 3 2 2 4 2 2" xfId="3856"/>
    <cellStyle name="Currency 2 2 2 3 2 2 4 3" xfId="3857"/>
    <cellStyle name="Currency 2 2 2 3 2 2 5" xfId="3858"/>
    <cellStyle name="Currency 2 2 2 3 2 2 5 2" xfId="3859"/>
    <cellStyle name="Currency 2 2 2 3 2 2 6" xfId="3860"/>
    <cellStyle name="Currency 2 2 2 3 2 3" xfId="3861"/>
    <cellStyle name="Currency 2 2 2 3 2 3 2" xfId="3862"/>
    <cellStyle name="Currency 2 2 2 3 2 3 2 2" xfId="3863"/>
    <cellStyle name="Currency 2 2 2 3 2 3 3" xfId="3864"/>
    <cellStyle name="Currency 2 2 2 3 2 4" xfId="3865"/>
    <cellStyle name="Currency 2 2 2 3 2 4 2" xfId="3866"/>
    <cellStyle name="Currency 2 2 2 3 2 4 2 2" xfId="3867"/>
    <cellStyle name="Currency 2 2 2 3 2 4 3" xfId="3868"/>
    <cellStyle name="Currency 2 2 2 3 2 5" xfId="3869"/>
    <cellStyle name="Currency 2 2 2 3 2 5 2" xfId="3870"/>
    <cellStyle name="Currency 2 2 2 3 2 5 2 2" xfId="3871"/>
    <cellStyle name="Currency 2 2 2 3 2 5 3" xfId="3872"/>
    <cellStyle name="Currency 2 2 2 3 2 6" xfId="3873"/>
    <cellStyle name="Currency 2 2 2 3 2 6 2" xfId="3874"/>
    <cellStyle name="Currency 2 2 2 3 2 6 2 2" xfId="3875"/>
    <cellStyle name="Currency 2 2 2 3 2 6 3" xfId="3876"/>
    <cellStyle name="Currency 2 2 2 3 2 7" xfId="3877"/>
    <cellStyle name="Currency 2 2 2 3 2 7 2" xfId="3878"/>
    <cellStyle name="Currency 2 2 2 3 2 7 2 2" xfId="3879"/>
    <cellStyle name="Currency 2 2 2 3 2 7 3" xfId="3880"/>
    <cellStyle name="Currency 2 2 2 3 2 8" xfId="3881"/>
    <cellStyle name="Currency 2 2 2 3 2 8 2" xfId="3882"/>
    <cellStyle name="Currency 2 2 2 3 2 9" xfId="3883"/>
    <cellStyle name="Currency 2 2 2 3 3" xfId="3884"/>
    <cellStyle name="Currency 2 2 2 3 3 2" xfId="3885"/>
    <cellStyle name="Currency 2 2 2 3 3 2 2" xfId="3886"/>
    <cellStyle name="Currency 2 2 2 3 3 2 2 2" xfId="3887"/>
    <cellStyle name="Currency 2 2 2 3 3 2 3" xfId="3888"/>
    <cellStyle name="Currency 2 2 2 3 3 3" xfId="3889"/>
    <cellStyle name="Currency 2 2 2 3 3 3 2" xfId="3890"/>
    <cellStyle name="Currency 2 2 2 3 3 3 2 2" xfId="3891"/>
    <cellStyle name="Currency 2 2 2 3 3 3 3" xfId="3892"/>
    <cellStyle name="Currency 2 2 2 3 3 4" xfId="3893"/>
    <cellStyle name="Currency 2 2 2 3 3 4 2" xfId="3894"/>
    <cellStyle name="Currency 2 2 2 3 3 4 2 2" xfId="3895"/>
    <cellStyle name="Currency 2 2 2 3 3 4 3" xfId="3896"/>
    <cellStyle name="Currency 2 2 2 3 3 5" xfId="3897"/>
    <cellStyle name="Currency 2 2 2 3 3 5 2" xfId="3898"/>
    <cellStyle name="Currency 2 2 2 3 3 6" xfId="3899"/>
    <cellStyle name="Currency 2 2 2 3 4" xfId="3900"/>
    <cellStyle name="Currency 2 2 2 3 4 2" xfId="3901"/>
    <cellStyle name="Currency 2 2 2 3 4 2 2" xfId="3902"/>
    <cellStyle name="Currency 2 2 2 3 4 3" xfId="3903"/>
    <cellStyle name="Currency 2 2 2 3 5" xfId="3904"/>
    <cellStyle name="Currency 2 2 2 3 5 2" xfId="3905"/>
    <cellStyle name="Currency 2 2 2 3 5 2 2" xfId="3906"/>
    <cellStyle name="Currency 2 2 2 3 5 3" xfId="3907"/>
    <cellStyle name="Currency 2 2 2 3 6" xfId="3908"/>
    <cellStyle name="Currency 2 2 2 3 6 2" xfId="3909"/>
    <cellStyle name="Currency 2 2 2 3 6 2 2" xfId="3910"/>
    <cellStyle name="Currency 2 2 2 3 6 3" xfId="3911"/>
    <cellStyle name="Currency 2 2 2 3 7" xfId="3912"/>
    <cellStyle name="Currency 2 2 2 3 7 2" xfId="3913"/>
    <cellStyle name="Currency 2 2 2 3 7 2 2" xfId="3914"/>
    <cellStyle name="Currency 2 2 2 3 7 3" xfId="3915"/>
    <cellStyle name="Currency 2 2 2 3 8" xfId="3916"/>
    <cellStyle name="Currency 2 2 2 3 8 2" xfId="3917"/>
    <cellStyle name="Currency 2 2 2 3 8 2 2" xfId="3918"/>
    <cellStyle name="Currency 2 2 2 3 8 3" xfId="3919"/>
    <cellStyle name="Currency 2 2 2 3 9" xfId="3920"/>
    <cellStyle name="Currency 2 2 2 3 9 2" xfId="3921"/>
    <cellStyle name="Currency 2 2 2 4" xfId="3922"/>
    <cellStyle name="Currency 2 2 2 4 10" xfId="3923"/>
    <cellStyle name="Currency 2 2 2 4 2" xfId="3924"/>
    <cellStyle name="Currency 2 2 2 4 2 2" xfId="3925"/>
    <cellStyle name="Currency 2 2 2 4 2 2 2" xfId="3926"/>
    <cellStyle name="Currency 2 2 2 4 2 2 2 2" xfId="3927"/>
    <cellStyle name="Currency 2 2 2 4 2 2 2 2 2" xfId="3928"/>
    <cellStyle name="Currency 2 2 2 4 2 2 2 3" xfId="3929"/>
    <cellStyle name="Currency 2 2 2 4 2 2 3" xfId="3930"/>
    <cellStyle name="Currency 2 2 2 4 2 2 3 2" xfId="3931"/>
    <cellStyle name="Currency 2 2 2 4 2 2 3 2 2" xfId="3932"/>
    <cellStyle name="Currency 2 2 2 4 2 2 3 3" xfId="3933"/>
    <cellStyle name="Currency 2 2 2 4 2 2 4" xfId="3934"/>
    <cellStyle name="Currency 2 2 2 4 2 2 4 2" xfId="3935"/>
    <cellStyle name="Currency 2 2 2 4 2 2 4 2 2" xfId="3936"/>
    <cellStyle name="Currency 2 2 2 4 2 2 4 3" xfId="3937"/>
    <cellStyle name="Currency 2 2 2 4 2 2 5" xfId="3938"/>
    <cellStyle name="Currency 2 2 2 4 2 2 5 2" xfId="3939"/>
    <cellStyle name="Currency 2 2 2 4 2 2 6" xfId="3940"/>
    <cellStyle name="Currency 2 2 2 4 2 3" xfId="3941"/>
    <cellStyle name="Currency 2 2 2 4 2 3 2" xfId="3942"/>
    <cellStyle name="Currency 2 2 2 4 2 3 2 2" xfId="3943"/>
    <cellStyle name="Currency 2 2 2 4 2 3 3" xfId="3944"/>
    <cellStyle name="Currency 2 2 2 4 2 4" xfId="3945"/>
    <cellStyle name="Currency 2 2 2 4 2 4 2" xfId="3946"/>
    <cellStyle name="Currency 2 2 2 4 2 4 2 2" xfId="3947"/>
    <cellStyle name="Currency 2 2 2 4 2 4 3" xfId="3948"/>
    <cellStyle name="Currency 2 2 2 4 2 5" xfId="3949"/>
    <cellStyle name="Currency 2 2 2 4 2 5 2" xfId="3950"/>
    <cellStyle name="Currency 2 2 2 4 2 5 2 2" xfId="3951"/>
    <cellStyle name="Currency 2 2 2 4 2 5 3" xfId="3952"/>
    <cellStyle name="Currency 2 2 2 4 2 6" xfId="3953"/>
    <cellStyle name="Currency 2 2 2 4 2 6 2" xfId="3954"/>
    <cellStyle name="Currency 2 2 2 4 2 6 2 2" xfId="3955"/>
    <cellStyle name="Currency 2 2 2 4 2 6 3" xfId="3956"/>
    <cellStyle name="Currency 2 2 2 4 2 7" xfId="3957"/>
    <cellStyle name="Currency 2 2 2 4 2 7 2" xfId="3958"/>
    <cellStyle name="Currency 2 2 2 4 2 7 2 2" xfId="3959"/>
    <cellStyle name="Currency 2 2 2 4 2 7 3" xfId="3960"/>
    <cellStyle name="Currency 2 2 2 4 2 8" xfId="3961"/>
    <cellStyle name="Currency 2 2 2 4 2 8 2" xfId="3962"/>
    <cellStyle name="Currency 2 2 2 4 2 9" xfId="3963"/>
    <cellStyle name="Currency 2 2 2 4 3" xfId="3964"/>
    <cellStyle name="Currency 2 2 2 4 3 2" xfId="3965"/>
    <cellStyle name="Currency 2 2 2 4 3 2 2" xfId="3966"/>
    <cellStyle name="Currency 2 2 2 4 3 2 2 2" xfId="3967"/>
    <cellStyle name="Currency 2 2 2 4 3 2 3" xfId="3968"/>
    <cellStyle name="Currency 2 2 2 4 3 3" xfId="3969"/>
    <cellStyle name="Currency 2 2 2 4 3 3 2" xfId="3970"/>
    <cellStyle name="Currency 2 2 2 4 3 3 2 2" xfId="3971"/>
    <cellStyle name="Currency 2 2 2 4 3 3 3" xfId="3972"/>
    <cellStyle name="Currency 2 2 2 4 3 4" xfId="3973"/>
    <cellStyle name="Currency 2 2 2 4 3 4 2" xfId="3974"/>
    <cellStyle name="Currency 2 2 2 4 3 4 2 2" xfId="3975"/>
    <cellStyle name="Currency 2 2 2 4 3 4 3" xfId="3976"/>
    <cellStyle name="Currency 2 2 2 4 3 5" xfId="3977"/>
    <cellStyle name="Currency 2 2 2 4 3 5 2" xfId="3978"/>
    <cellStyle name="Currency 2 2 2 4 3 6" xfId="3979"/>
    <cellStyle name="Currency 2 2 2 4 4" xfId="3980"/>
    <cellStyle name="Currency 2 2 2 4 4 2" xfId="3981"/>
    <cellStyle name="Currency 2 2 2 4 4 2 2" xfId="3982"/>
    <cellStyle name="Currency 2 2 2 4 4 3" xfId="3983"/>
    <cellStyle name="Currency 2 2 2 4 5" xfId="3984"/>
    <cellStyle name="Currency 2 2 2 4 5 2" xfId="3985"/>
    <cellStyle name="Currency 2 2 2 4 5 2 2" xfId="3986"/>
    <cellStyle name="Currency 2 2 2 4 5 3" xfId="3987"/>
    <cellStyle name="Currency 2 2 2 4 6" xfId="3988"/>
    <cellStyle name="Currency 2 2 2 4 6 2" xfId="3989"/>
    <cellStyle name="Currency 2 2 2 4 6 2 2" xfId="3990"/>
    <cellStyle name="Currency 2 2 2 4 6 3" xfId="3991"/>
    <cellStyle name="Currency 2 2 2 4 7" xfId="3992"/>
    <cellStyle name="Currency 2 2 2 4 7 2" xfId="3993"/>
    <cellStyle name="Currency 2 2 2 4 7 2 2" xfId="3994"/>
    <cellStyle name="Currency 2 2 2 4 7 3" xfId="3995"/>
    <cellStyle name="Currency 2 2 2 4 8" xfId="3996"/>
    <cellStyle name="Currency 2 2 2 4 8 2" xfId="3997"/>
    <cellStyle name="Currency 2 2 2 4 8 2 2" xfId="3998"/>
    <cellStyle name="Currency 2 2 2 4 8 3" xfId="3999"/>
    <cellStyle name="Currency 2 2 2 4 9" xfId="4000"/>
    <cellStyle name="Currency 2 2 2 4 9 2" xfId="4001"/>
    <cellStyle name="Currency 2 2 2 5" xfId="4002"/>
    <cellStyle name="Currency 2 2 2 5 2" xfId="4003"/>
    <cellStyle name="Currency 2 2 2 5 2 2" xfId="4004"/>
    <cellStyle name="Currency 2 2 2 5 2 2 2" xfId="4005"/>
    <cellStyle name="Currency 2 2 2 5 2 2 2 2" xfId="4006"/>
    <cellStyle name="Currency 2 2 2 5 2 2 3" xfId="4007"/>
    <cellStyle name="Currency 2 2 2 5 2 3" xfId="4008"/>
    <cellStyle name="Currency 2 2 2 5 2 3 2" xfId="4009"/>
    <cellStyle name="Currency 2 2 2 5 2 3 2 2" xfId="4010"/>
    <cellStyle name="Currency 2 2 2 5 2 3 3" xfId="4011"/>
    <cellStyle name="Currency 2 2 2 5 2 4" xfId="4012"/>
    <cellStyle name="Currency 2 2 2 5 2 4 2" xfId="4013"/>
    <cellStyle name="Currency 2 2 2 5 2 4 2 2" xfId="4014"/>
    <cellStyle name="Currency 2 2 2 5 2 4 3" xfId="4015"/>
    <cellStyle name="Currency 2 2 2 5 2 5" xfId="4016"/>
    <cellStyle name="Currency 2 2 2 5 2 5 2" xfId="4017"/>
    <cellStyle name="Currency 2 2 2 5 2 6" xfId="4018"/>
    <cellStyle name="Currency 2 2 2 5 3" xfId="4019"/>
    <cellStyle name="Currency 2 2 2 5 3 2" xfId="4020"/>
    <cellStyle name="Currency 2 2 2 5 3 2 2" xfId="4021"/>
    <cellStyle name="Currency 2 2 2 5 3 3" xfId="4022"/>
    <cellStyle name="Currency 2 2 2 5 4" xfId="4023"/>
    <cellStyle name="Currency 2 2 2 5 4 2" xfId="4024"/>
    <cellStyle name="Currency 2 2 2 5 4 2 2" xfId="4025"/>
    <cellStyle name="Currency 2 2 2 5 4 3" xfId="4026"/>
    <cellStyle name="Currency 2 2 2 5 5" xfId="4027"/>
    <cellStyle name="Currency 2 2 2 5 5 2" xfId="4028"/>
    <cellStyle name="Currency 2 2 2 5 5 2 2" xfId="4029"/>
    <cellStyle name="Currency 2 2 2 5 5 3" xfId="4030"/>
    <cellStyle name="Currency 2 2 2 5 6" xfId="4031"/>
    <cellStyle name="Currency 2 2 2 5 6 2" xfId="4032"/>
    <cellStyle name="Currency 2 2 2 5 6 2 2" xfId="4033"/>
    <cellStyle name="Currency 2 2 2 5 6 3" xfId="4034"/>
    <cellStyle name="Currency 2 2 2 5 7" xfId="4035"/>
    <cellStyle name="Currency 2 2 2 5 7 2" xfId="4036"/>
    <cellStyle name="Currency 2 2 2 5 7 2 2" xfId="4037"/>
    <cellStyle name="Currency 2 2 2 5 7 3" xfId="4038"/>
    <cellStyle name="Currency 2 2 2 5 8" xfId="4039"/>
    <cellStyle name="Currency 2 2 2 5 8 2" xfId="4040"/>
    <cellStyle name="Currency 2 2 2 5 9" xfId="4041"/>
    <cellStyle name="Currency 2 2 2 6" xfId="4042"/>
    <cellStyle name="Currency 2 2 2 6 2" xfId="4043"/>
    <cellStyle name="Currency 2 2 2 6 2 2" xfId="4044"/>
    <cellStyle name="Currency 2 2 2 6 2 2 2" xfId="4045"/>
    <cellStyle name="Currency 2 2 2 6 2 3" xfId="4046"/>
    <cellStyle name="Currency 2 2 2 6 3" xfId="4047"/>
    <cellStyle name="Currency 2 2 2 6 3 2" xfId="4048"/>
    <cellStyle name="Currency 2 2 2 6 3 2 2" xfId="4049"/>
    <cellStyle name="Currency 2 2 2 6 3 3" xfId="4050"/>
    <cellStyle name="Currency 2 2 2 6 4" xfId="4051"/>
    <cellStyle name="Currency 2 2 2 6 4 2" xfId="4052"/>
    <cellStyle name="Currency 2 2 2 6 4 2 2" xfId="4053"/>
    <cellStyle name="Currency 2 2 2 6 4 3" xfId="4054"/>
    <cellStyle name="Currency 2 2 2 6 5" xfId="4055"/>
    <cellStyle name="Currency 2 2 2 6 5 2" xfId="4056"/>
    <cellStyle name="Currency 2 2 2 6 6" xfId="4057"/>
    <cellStyle name="Currency 2 2 2 7" xfId="4058"/>
    <cellStyle name="Currency 2 2 2 7 2" xfId="4059"/>
    <cellStyle name="Currency 2 2 2 7 2 2" xfId="4060"/>
    <cellStyle name="Currency 2 2 2 7 3" xfId="4061"/>
    <cellStyle name="Currency 2 2 2 8" xfId="4062"/>
    <cellStyle name="Currency 2 2 2 8 2" xfId="4063"/>
    <cellStyle name="Currency 2 2 2 8 2 2" xfId="4064"/>
    <cellStyle name="Currency 2 2 2 8 3" xfId="4065"/>
    <cellStyle name="Currency 2 2 2 9" xfId="4066"/>
    <cellStyle name="Currency 2 2 2 9 2" xfId="4067"/>
    <cellStyle name="Currency 2 2 2 9 2 2" xfId="4068"/>
    <cellStyle name="Currency 2 2 2 9 3" xfId="4069"/>
    <cellStyle name="Currency 2 2 3" xfId="4070"/>
    <cellStyle name="Currency 2 2 3 10" xfId="4071"/>
    <cellStyle name="Currency 2 2 3 2" xfId="4072"/>
    <cellStyle name="Currency 2 2 3 2 2" xfId="4073"/>
    <cellStyle name="Currency 2 2 3 2 2 2" xfId="4074"/>
    <cellStyle name="Currency 2 2 3 2 2 2 2" xfId="4075"/>
    <cellStyle name="Currency 2 2 3 2 2 2 2 2" xfId="4076"/>
    <cellStyle name="Currency 2 2 3 2 2 2 3" xfId="4077"/>
    <cellStyle name="Currency 2 2 3 2 2 3" xfId="4078"/>
    <cellStyle name="Currency 2 2 3 2 2 3 2" xfId="4079"/>
    <cellStyle name="Currency 2 2 3 2 2 3 2 2" xfId="4080"/>
    <cellStyle name="Currency 2 2 3 2 2 3 3" xfId="4081"/>
    <cellStyle name="Currency 2 2 3 2 2 4" xfId="4082"/>
    <cellStyle name="Currency 2 2 3 2 2 4 2" xfId="4083"/>
    <cellStyle name="Currency 2 2 3 2 2 4 2 2" xfId="4084"/>
    <cellStyle name="Currency 2 2 3 2 2 4 3" xfId="4085"/>
    <cellStyle name="Currency 2 2 3 2 2 5" xfId="4086"/>
    <cellStyle name="Currency 2 2 3 2 2 5 2" xfId="4087"/>
    <cellStyle name="Currency 2 2 3 2 2 6" xfId="4088"/>
    <cellStyle name="Currency 2 2 3 2 3" xfId="4089"/>
    <cellStyle name="Currency 2 2 3 2 3 2" xfId="4090"/>
    <cellStyle name="Currency 2 2 3 2 3 2 2" xfId="4091"/>
    <cellStyle name="Currency 2 2 3 2 3 3" xfId="4092"/>
    <cellStyle name="Currency 2 2 3 2 4" xfId="4093"/>
    <cellStyle name="Currency 2 2 3 2 4 2" xfId="4094"/>
    <cellStyle name="Currency 2 2 3 2 4 2 2" xfId="4095"/>
    <cellStyle name="Currency 2 2 3 2 4 3" xfId="4096"/>
    <cellStyle name="Currency 2 2 3 2 5" xfId="4097"/>
    <cellStyle name="Currency 2 2 3 2 5 2" xfId="4098"/>
    <cellStyle name="Currency 2 2 3 2 5 2 2" xfId="4099"/>
    <cellStyle name="Currency 2 2 3 2 5 3" xfId="4100"/>
    <cellStyle name="Currency 2 2 3 2 6" xfId="4101"/>
    <cellStyle name="Currency 2 2 3 2 6 2" xfId="4102"/>
    <cellStyle name="Currency 2 2 3 2 6 2 2" xfId="4103"/>
    <cellStyle name="Currency 2 2 3 2 6 3" xfId="4104"/>
    <cellStyle name="Currency 2 2 3 2 7" xfId="4105"/>
    <cellStyle name="Currency 2 2 3 2 7 2" xfId="4106"/>
    <cellStyle name="Currency 2 2 3 2 7 2 2" xfId="4107"/>
    <cellStyle name="Currency 2 2 3 2 7 3" xfId="4108"/>
    <cellStyle name="Currency 2 2 3 2 8" xfId="4109"/>
    <cellStyle name="Currency 2 2 3 2 8 2" xfId="4110"/>
    <cellStyle name="Currency 2 2 3 2 9" xfId="4111"/>
    <cellStyle name="Currency 2 2 3 3" xfId="4112"/>
    <cellStyle name="Currency 2 2 3 3 2" xfId="4113"/>
    <cellStyle name="Currency 2 2 3 3 2 2" xfId="4114"/>
    <cellStyle name="Currency 2 2 3 3 2 2 2" xfId="4115"/>
    <cellStyle name="Currency 2 2 3 3 2 3" xfId="4116"/>
    <cellStyle name="Currency 2 2 3 3 3" xfId="4117"/>
    <cellStyle name="Currency 2 2 3 3 3 2" xfId="4118"/>
    <cellStyle name="Currency 2 2 3 3 3 2 2" xfId="4119"/>
    <cellStyle name="Currency 2 2 3 3 3 3" xfId="4120"/>
    <cellStyle name="Currency 2 2 3 3 4" xfId="4121"/>
    <cellStyle name="Currency 2 2 3 3 4 2" xfId="4122"/>
    <cellStyle name="Currency 2 2 3 3 4 2 2" xfId="4123"/>
    <cellStyle name="Currency 2 2 3 3 4 3" xfId="4124"/>
    <cellStyle name="Currency 2 2 3 3 5" xfId="4125"/>
    <cellStyle name="Currency 2 2 3 3 5 2" xfId="4126"/>
    <cellStyle name="Currency 2 2 3 3 6" xfId="4127"/>
    <cellStyle name="Currency 2 2 3 4" xfId="4128"/>
    <cellStyle name="Currency 2 2 3 4 2" xfId="4129"/>
    <cellStyle name="Currency 2 2 3 4 2 2" xfId="4130"/>
    <cellStyle name="Currency 2 2 3 4 3" xfId="4131"/>
    <cellStyle name="Currency 2 2 3 5" xfId="4132"/>
    <cellStyle name="Currency 2 2 3 5 2" xfId="4133"/>
    <cellStyle name="Currency 2 2 3 5 2 2" xfId="4134"/>
    <cellStyle name="Currency 2 2 3 5 3" xfId="4135"/>
    <cellStyle name="Currency 2 2 3 6" xfId="4136"/>
    <cellStyle name="Currency 2 2 3 6 2" xfId="4137"/>
    <cellStyle name="Currency 2 2 3 6 2 2" xfId="4138"/>
    <cellStyle name="Currency 2 2 3 6 3" xfId="4139"/>
    <cellStyle name="Currency 2 2 3 7" xfId="4140"/>
    <cellStyle name="Currency 2 2 3 7 2" xfId="4141"/>
    <cellStyle name="Currency 2 2 3 7 2 2" xfId="4142"/>
    <cellStyle name="Currency 2 2 3 7 3" xfId="4143"/>
    <cellStyle name="Currency 2 2 3 8" xfId="4144"/>
    <cellStyle name="Currency 2 2 3 8 2" xfId="4145"/>
    <cellStyle name="Currency 2 2 3 8 2 2" xfId="4146"/>
    <cellStyle name="Currency 2 2 3 8 3" xfId="4147"/>
    <cellStyle name="Currency 2 2 3 9" xfId="4148"/>
    <cellStyle name="Currency 2 2 3 9 2" xfId="4149"/>
    <cellStyle name="Currency 2 2 4" xfId="4150"/>
    <cellStyle name="Currency 2 2 4 10" xfId="4151"/>
    <cellStyle name="Currency 2 2 4 2" xfId="4152"/>
    <cellStyle name="Currency 2 2 4 2 2" xfId="4153"/>
    <cellStyle name="Currency 2 2 4 2 2 2" xfId="4154"/>
    <cellStyle name="Currency 2 2 4 2 2 2 2" xfId="4155"/>
    <cellStyle name="Currency 2 2 4 2 2 2 2 2" xfId="4156"/>
    <cellStyle name="Currency 2 2 4 2 2 2 3" xfId="4157"/>
    <cellStyle name="Currency 2 2 4 2 2 3" xfId="4158"/>
    <cellStyle name="Currency 2 2 4 2 2 3 2" xfId="4159"/>
    <cellStyle name="Currency 2 2 4 2 2 3 2 2" xfId="4160"/>
    <cellStyle name="Currency 2 2 4 2 2 3 3" xfId="4161"/>
    <cellStyle name="Currency 2 2 4 2 2 4" xfId="4162"/>
    <cellStyle name="Currency 2 2 4 2 2 4 2" xfId="4163"/>
    <cellStyle name="Currency 2 2 4 2 2 4 2 2" xfId="4164"/>
    <cellStyle name="Currency 2 2 4 2 2 4 3" xfId="4165"/>
    <cellStyle name="Currency 2 2 4 2 2 5" xfId="4166"/>
    <cellStyle name="Currency 2 2 4 2 2 5 2" xfId="4167"/>
    <cellStyle name="Currency 2 2 4 2 2 6" xfId="4168"/>
    <cellStyle name="Currency 2 2 4 2 3" xfId="4169"/>
    <cellStyle name="Currency 2 2 4 2 3 2" xfId="4170"/>
    <cellStyle name="Currency 2 2 4 2 3 2 2" xfId="4171"/>
    <cellStyle name="Currency 2 2 4 2 3 3" xfId="4172"/>
    <cellStyle name="Currency 2 2 4 2 4" xfId="4173"/>
    <cellStyle name="Currency 2 2 4 2 4 2" xfId="4174"/>
    <cellStyle name="Currency 2 2 4 2 4 2 2" xfId="4175"/>
    <cellStyle name="Currency 2 2 4 2 4 3" xfId="4176"/>
    <cellStyle name="Currency 2 2 4 2 5" xfId="4177"/>
    <cellStyle name="Currency 2 2 4 2 5 2" xfId="4178"/>
    <cellStyle name="Currency 2 2 4 2 5 2 2" xfId="4179"/>
    <cellStyle name="Currency 2 2 4 2 5 3" xfId="4180"/>
    <cellStyle name="Currency 2 2 4 2 6" xfId="4181"/>
    <cellStyle name="Currency 2 2 4 2 6 2" xfId="4182"/>
    <cellStyle name="Currency 2 2 4 2 6 2 2" xfId="4183"/>
    <cellStyle name="Currency 2 2 4 2 6 3" xfId="4184"/>
    <cellStyle name="Currency 2 2 4 2 7" xfId="4185"/>
    <cellStyle name="Currency 2 2 4 2 7 2" xfId="4186"/>
    <cellStyle name="Currency 2 2 4 2 7 2 2" xfId="4187"/>
    <cellStyle name="Currency 2 2 4 2 7 3" xfId="4188"/>
    <cellStyle name="Currency 2 2 4 2 8" xfId="4189"/>
    <cellStyle name="Currency 2 2 4 2 8 2" xfId="4190"/>
    <cellStyle name="Currency 2 2 4 2 9" xfId="4191"/>
    <cellStyle name="Currency 2 2 4 3" xfId="4192"/>
    <cellStyle name="Currency 2 2 4 3 2" xfId="4193"/>
    <cellStyle name="Currency 2 2 4 3 2 2" xfId="4194"/>
    <cellStyle name="Currency 2 2 4 3 2 2 2" xfId="4195"/>
    <cellStyle name="Currency 2 2 4 3 2 3" xfId="4196"/>
    <cellStyle name="Currency 2 2 4 3 3" xfId="4197"/>
    <cellStyle name="Currency 2 2 4 3 3 2" xfId="4198"/>
    <cellStyle name="Currency 2 2 4 3 3 2 2" xfId="4199"/>
    <cellStyle name="Currency 2 2 4 3 3 3" xfId="4200"/>
    <cellStyle name="Currency 2 2 4 3 4" xfId="4201"/>
    <cellStyle name="Currency 2 2 4 3 4 2" xfId="4202"/>
    <cellStyle name="Currency 2 2 4 3 4 2 2" xfId="4203"/>
    <cellStyle name="Currency 2 2 4 3 4 3" xfId="4204"/>
    <cellStyle name="Currency 2 2 4 3 5" xfId="4205"/>
    <cellStyle name="Currency 2 2 4 3 5 2" xfId="4206"/>
    <cellStyle name="Currency 2 2 4 3 6" xfId="4207"/>
    <cellStyle name="Currency 2 2 4 4" xfId="4208"/>
    <cellStyle name="Currency 2 2 4 4 2" xfId="4209"/>
    <cellStyle name="Currency 2 2 4 4 2 2" xfId="4210"/>
    <cellStyle name="Currency 2 2 4 4 3" xfId="4211"/>
    <cellStyle name="Currency 2 2 4 5" xfId="4212"/>
    <cellStyle name="Currency 2 2 4 5 2" xfId="4213"/>
    <cellStyle name="Currency 2 2 4 5 2 2" xfId="4214"/>
    <cellStyle name="Currency 2 2 4 5 3" xfId="4215"/>
    <cellStyle name="Currency 2 2 4 6" xfId="4216"/>
    <cellStyle name="Currency 2 2 4 6 2" xfId="4217"/>
    <cellStyle name="Currency 2 2 4 6 2 2" xfId="4218"/>
    <cellStyle name="Currency 2 2 4 6 3" xfId="4219"/>
    <cellStyle name="Currency 2 2 4 7" xfId="4220"/>
    <cellStyle name="Currency 2 2 4 7 2" xfId="4221"/>
    <cellStyle name="Currency 2 2 4 7 2 2" xfId="4222"/>
    <cellStyle name="Currency 2 2 4 7 3" xfId="4223"/>
    <cellStyle name="Currency 2 2 4 8" xfId="4224"/>
    <cellStyle name="Currency 2 2 4 8 2" xfId="4225"/>
    <cellStyle name="Currency 2 2 4 8 2 2" xfId="4226"/>
    <cellStyle name="Currency 2 2 4 8 3" xfId="4227"/>
    <cellStyle name="Currency 2 2 4 9" xfId="4228"/>
    <cellStyle name="Currency 2 2 4 9 2" xfId="4229"/>
    <cellStyle name="Currency 2 2 5" xfId="4230"/>
    <cellStyle name="Currency 2 2 5 10" xfId="4231"/>
    <cellStyle name="Currency 2 2 5 2" xfId="4232"/>
    <cellStyle name="Currency 2 2 5 2 2" xfId="4233"/>
    <cellStyle name="Currency 2 2 5 2 2 2" xfId="4234"/>
    <cellStyle name="Currency 2 2 5 2 2 2 2" xfId="4235"/>
    <cellStyle name="Currency 2 2 5 2 2 2 2 2" xfId="4236"/>
    <cellStyle name="Currency 2 2 5 2 2 2 3" xfId="4237"/>
    <cellStyle name="Currency 2 2 5 2 2 3" xfId="4238"/>
    <cellStyle name="Currency 2 2 5 2 2 3 2" xfId="4239"/>
    <cellStyle name="Currency 2 2 5 2 2 3 2 2" xfId="4240"/>
    <cellStyle name="Currency 2 2 5 2 2 3 3" xfId="4241"/>
    <cellStyle name="Currency 2 2 5 2 2 4" xfId="4242"/>
    <cellStyle name="Currency 2 2 5 2 2 4 2" xfId="4243"/>
    <cellStyle name="Currency 2 2 5 2 2 4 2 2" xfId="4244"/>
    <cellStyle name="Currency 2 2 5 2 2 4 3" xfId="4245"/>
    <cellStyle name="Currency 2 2 5 2 2 5" xfId="4246"/>
    <cellStyle name="Currency 2 2 5 2 2 5 2" xfId="4247"/>
    <cellStyle name="Currency 2 2 5 2 2 6" xfId="4248"/>
    <cellStyle name="Currency 2 2 5 2 3" xfId="4249"/>
    <cellStyle name="Currency 2 2 5 2 3 2" xfId="4250"/>
    <cellStyle name="Currency 2 2 5 2 3 2 2" xfId="4251"/>
    <cellStyle name="Currency 2 2 5 2 3 3" xfId="4252"/>
    <cellStyle name="Currency 2 2 5 2 4" xfId="4253"/>
    <cellStyle name="Currency 2 2 5 2 4 2" xfId="4254"/>
    <cellStyle name="Currency 2 2 5 2 4 2 2" xfId="4255"/>
    <cellStyle name="Currency 2 2 5 2 4 3" xfId="4256"/>
    <cellStyle name="Currency 2 2 5 2 5" xfId="4257"/>
    <cellStyle name="Currency 2 2 5 2 5 2" xfId="4258"/>
    <cellStyle name="Currency 2 2 5 2 5 2 2" xfId="4259"/>
    <cellStyle name="Currency 2 2 5 2 5 3" xfId="4260"/>
    <cellStyle name="Currency 2 2 5 2 6" xfId="4261"/>
    <cellStyle name="Currency 2 2 5 2 6 2" xfId="4262"/>
    <cellStyle name="Currency 2 2 5 2 6 2 2" xfId="4263"/>
    <cellStyle name="Currency 2 2 5 2 6 3" xfId="4264"/>
    <cellStyle name="Currency 2 2 5 2 7" xfId="4265"/>
    <cellStyle name="Currency 2 2 5 2 7 2" xfId="4266"/>
    <cellStyle name="Currency 2 2 5 2 7 2 2" xfId="4267"/>
    <cellStyle name="Currency 2 2 5 2 7 3" xfId="4268"/>
    <cellStyle name="Currency 2 2 5 2 8" xfId="4269"/>
    <cellStyle name="Currency 2 2 5 2 8 2" xfId="4270"/>
    <cellStyle name="Currency 2 2 5 2 9" xfId="4271"/>
    <cellStyle name="Currency 2 2 5 3" xfId="4272"/>
    <cellStyle name="Currency 2 2 5 3 2" xfId="4273"/>
    <cellStyle name="Currency 2 2 5 3 2 2" xfId="4274"/>
    <cellStyle name="Currency 2 2 5 3 2 2 2" xfId="4275"/>
    <cellStyle name="Currency 2 2 5 3 2 3" xfId="4276"/>
    <cellStyle name="Currency 2 2 5 3 3" xfId="4277"/>
    <cellStyle name="Currency 2 2 5 3 3 2" xfId="4278"/>
    <cellStyle name="Currency 2 2 5 3 3 2 2" xfId="4279"/>
    <cellStyle name="Currency 2 2 5 3 3 3" xfId="4280"/>
    <cellStyle name="Currency 2 2 5 3 4" xfId="4281"/>
    <cellStyle name="Currency 2 2 5 3 4 2" xfId="4282"/>
    <cellStyle name="Currency 2 2 5 3 4 2 2" xfId="4283"/>
    <cellStyle name="Currency 2 2 5 3 4 3" xfId="4284"/>
    <cellStyle name="Currency 2 2 5 3 5" xfId="4285"/>
    <cellStyle name="Currency 2 2 5 3 5 2" xfId="4286"/>
    <cellStyle name="Currency 2 2 5 3 6" xfId="4287"/>
    <cellStyle name="Currency 2 2 5 4" xfId="4288"/>
    <cellStyle name="Currency 2 2 5 4 2" xfId="4289"/>
    <cellStyle name="Currency 2 2 5 4 2 2" xfId="4290"/>
    <cellStyle name="Currency 2 2 5 4 3" xfId="4291"/>
    <cellStyle name="Currency 2 2 5 5" xfId="4292"/>
    <cellStyle name="Currency 2 2 5 5 2" xfId="4293"/>
    <cellStyle name="Currency 2 2 5 5 2 2" xfId="4294"/>
    <cellStyle name="Currency 2 2 5 5 3" xfId="4295"/>
    <cellStyle name="Currency 2 2 5 6" xfId="4296"/>
    <cellStyle name="Currency 2 2 5 6 2" xfId="4297"/>
    <cellStyle name="Currency 2 2 5 6 2 2" xfId="4298"/>
    <cellStyle name="Currency 2 2 5 6 3" xfId="4299"/>
    <cellStyle name="Currency 2 2 5 7" xfId="4300"/>
    <cellStyle name="Currency 2 2 5 7 2" xfId="4301"/>
    <cellStyle name="Currency 2 2 5 7 2 2" xfId="4302"/>
    <cellStyle name="Currency 2 2 5 7 3" xfId="4303"/>
    <cellStyle name="Currency 2 2 5 8" xfId="4304"/>
    <cellStyle name="Currency 2 2 5 8 2" xfId="4305"/>
    <cellStyle name="Currency 2 2 5 8 2 2" xfId="4306"/>
    <cellStyle name="Currency 2 2 5 8 3" xfId="4307"/>
    <cellStyle name="Currency 2 2 5 9" xfId="4308"/>
    <cellStyle name="Currency 2 2 5 9 2" xfId="4309"/>
    <cellStyle name="Currency 2 2 6" xfId="4310"/>
    <cellStyle name="Currency 2 2 6 2" xfId="4311"/>
    <cellStyle name="Currency 2 2 6 2 2" xfId="4312"/>
    <cellStyle name="Currency 2 2 6 2 2 2" xfId="4313"/>
    <cellStyle name="Currency 2 2 6 2 2 2 2" xfId="4314"/>
    <cellStyle name="Currency 2 2 6 2 2 3" xfId="4315"/>
    <cellStyle name="Currency 2 2 6 2 3" xfId="4316"/>
    <cellStyle name="Currency 2 2 6 2 3 2" xfId="4317"/>
    <cellStyle name="Currency 2 2 6 2 3 2 2" xfId="4318"/>
    <cellStyle name="Currency 2 2 6 2 3 3" xfId="4319"/>
    <cellStyle name="Currency 2 2 6 2 4" xfId="4320"/>
    <cellStyle name="Currency 2 2 6 2 4 2" xfId="4321"/>
    <cellStyle name="Currency 2 2 6 2 4 2 2" xfId="4322"/>
    <cellStyle name="Currency 2 2 6 2 4 3" xfId="4323"/>
    <cellStyle name="Currency 2 2 6 2 5" xfId="4324"/>
    <cellStyle name="Currency 2 2 6 2 5 2" xfId="4325"/>
    <cellStyle name="Currency 2 2 6 2 6" xfId="4326"/>
    <cellStyle name="Currency 2 2 6 3" xfId="4327"/>
    <cellStyle name="Currency 2 2 6 3 2" xfId="4328"/>
    <cellStyle name="Currency 2 2 6 3 2 2" xfId="4329"/>
    <cellStyle name="Currency 2 2 6 3 3" xfId="4330"/>
    <cellStyle name="Currency 2 2 6 4" xfId="4331"/>
    <cellStyle name="Currency 2 2 6 4 2" xfId="4332"/>
    <cellStyle name="Currency 2 2 6 4 2 2" xfId="4333"/>
    <cellStyle name="Currency 2 2 6 4 3" xfId="4334"/>
    <cellStyle name="Currency 2 2 6 5" xfId="4335"/>
    <cellStyle name="Currency 2 2 6 5 2" xfId="4336"/>
    <cellStyle name="Currency 2 2 6 5 2 2" xfId="4337"/>
    <cellStyle name="Currency 2 2 6 5 3" xfId="4338"/>
    <cellStyle name="Currency 2 2 6 6" xfId="4339"/>
    <cellStyle name="Currency 2 2 6 6 2" xfId="4340"/>
    <cellStyle name="Currency 2 2 6 6 2 2" xfId="4341"/>
    <cellStyle name="Currency 2 2 6 6 3" xfId="4342"/>
    <cellStyle name="Currency 2 2 6 7" xfId="4343"/>
    <cellStyle name="Currency 2 2 6 7 2" xfId="4344"/>
    <cellStyle name="Currency 2 2 6 7 2 2" xfId="4345"/>
    <cellStyle name="Currency 2 2 6 7 3" xfId="4346"/>
    <cellStyle name="Currency 2 2 6 8" xfId="4347"/>
    <cellStyle name="Currency 2 2 6 8 2" xfId="4348"/>
    <cellStyle name="Currency 2 2 6 9" xfId="4349"/>
    <cellStyle name="Currency 2 2 7" xfId="4350"/>
    <cellStyle name="Currency 2 2 7 2" xfId="4351"/>
    <cellStyle name="Currency 2 2 7 2 2" xfId="4352"/>
    <cellStyle name="Currency 2 2 7 2 2 2" xfId="4353"/>
    <cellStyle name="Currency 2 2 7 2 3" xfId="4354"/>
    <cellStyle name="Currency 2 2 7 3" xfId="4355"/>
    <cellStyle name="Currency 2 2 7 3 2" xfId="4356"/>
    <cellStyle name="Currency 2 2 7 3 2 2" xfId="4357"/>
    <cellStyle name="Currency 2 2 7 3 3" xfId="4358"/>
    <cellStyle name="Currency 2 2 7 4" xfId="4359"/>
    <cellStyle name="Currency 2 2 7 4 2" xfId="4360"/>
    <cellStyle name="Currency 2 2 7 4 2 2" xfId="4361"/>
    <cellStyle name="Currency 2 2 7 4 3" xfId="4362"/>
    <cellStyle name="Currency 2 2 7 5" xfId="4363"/>
    <cellStyle name="Currency 2 2 7 5 2" xfId="4364"/>
    <cellStyle name="Currency 2 2 7 6" xfId="4365"/>
    <cellStyle name="Currency 2 2 8" xfId="4366"/>
    <cellStyle name="Currency 2 2 8 2" xfId="4367"/>
    <cellStyle name="Currency 2 2 8 2 2" xfId="4368"/>
    <cellStyle name="Currency 2 2 8 3" xfId="4369"/>
    <cellStyle name="Currency 2 2 9" xfId="4370"/>
    <cellStyle name="Currency 2 2 9 2" xfId="4371"/>
    <cellStyle name="Currency 2 2 9 2 2" xfId="4372"/>
    <cellStyle name="Currency 2 2 9 3" xfId="4373"/>
    <cellStyle name="Currency 2 3" xfId="4374"/>
    <cellStyle name="Currency 2 3 2" xfId="4375"/>
    <cellStyle name="Currency 2 4" xfId="4376"/>
    <cellStyle name="Currency 2 4 10" xfId="4377"/>
    <cellStyle name="Currency 2 4 10 2" xfId="4378"/>
    <cellStyle name="Currency 2 4 10 2 2" xfId="4379"/>
    <cellStyle name="Currency 2 4 10 3" xfId="4380"/>
    <cellStyle name="Currency 2 4 11" xfId="4381"/>
    <cellStyle name="Currency 2 4 11 2" xfId="4382"/>
    <cellStyle name="Currency 2 4 11 2 2" xfId="4383"/>
    <cellStyle name="Currency 2 4 11 3" xfId="4384"/>
    <cellStyle name="Currency 2 4 12" xfId="4385"/>
    <cellStyle name="Currency 2 4 12 2" xfId="4386"/>
    <cellStyle name="Currency 2 4 13" xfId="4387"/>
    <cellStyle name="Currency 2 4 2" xfId="4388"/>
    <cellStyle name="Currency 2 4 2 10" xfId="4389"/>
    <cellStyle name="Currency 2 4 2 2" xfId="4390"/>
    <cellStyle name="Currency 2 4 2 2 2" xfId="4391"/>
    <cellStyle name="Currency 2 4 2 2 2 2" xfId="4392"/>
    <cellStyle name="Currency 2 4 2 2 2 2 2" xfId="4393"/>
    <cellStyle name="Currency 2 4 2 2 2 2 2 2" xfId="4394"/>
    <cellStyle name="Currency 2 4 2 2 2 2 3" xfId="4395"/>
    <cellStyle name="Currency 2 4 2 2 2 3" xfId="4396"/>
    <cellStyle name="Currency 2 4 2 2 2 3 2" xfId="4397"/>
    <cellStyle name="Currency 2 4 2 2 2 3 2 2" xfId="4398"/>
    <cellStyle name="Currency 2 4 2 2 2 3 3" xfId="4399"/>
    <cellStyle name="Currency 2 4 2 2 2 4" xfId="4400"/>
    <cellStyle name="Currency 2 4 2 2 2 4 2" xfId="4401"/>
    <cellStyle name="Currency 2 4 2 2 2 4 2 2" xfId="4402"/>
    <cellStyle name="Currency 2 4 2 2 2 4 3" xfId="4403"/>
    <cellStyle name="Currency 2 4 2 2 2 5" xfId="4404"/>
    <cellStyle name="Currency 2 4 2 2 2 5 2" xfId="4405"/>
    <cellStyle name="Currency 2 4 2 2 2 6" xfId="4406"/>
    <cellStyle name="Currency 2 4 2 2 3" xfId="4407"/>
    <cellStyle name="Currency 2 4 2 2 3 2" xfId="4408"/>
    <cellStyle name="Currency 2 4 2 2 3 2 2" xfId="4409"/>
    <cellStyle name="Currency 2 4 2 2 3 3" xfId="4410"/>
    <cellStyle name="Currency 2 4 2 2 4" xfId="4411"/>
    <cellStyle name="Currency 2 4 2 2 4 2" xfId="4412"/>
    <cellStyle name="Currency 2 4 2 2 4 2 2" xfId="4413"/>
    <cellStyle name="Currency 2 4 2 2 4 3" xfId="4414"/>
    <cellStyle name="Currency 2 4 2 2 5" xfId="4415"/>
    <cellStyle name="Currency 2 4 2 2 5 2" xfId="4416"/>
    <cellStyle name="Currency 2 4 2 2 5 2 2" xfId="4417"/>
    <cellStyle name="Currency 2 4 2 2 5 3" xfId="4418"/>
    <cellStyle name="Currency 2 4 2 2 6" xfId="4419"/>
    <cellStyle name="Currency 2 4 2 2 6 2" xfId="4420"/>
    <cellStyle name="Currency 2 4 2 2 6 2 2" xfId="4421"/>
    <cellStyle name="Currency 2 4 2 2 6 3" xfId="4422"/>
    <cellStyle name="Currency 2 4 2 2 7" xfId="4423"/>
    <cellStyle name="Currency 2 4 2 2 7 2" xfId="4424"/>
    <cellStyle name="Currency 2 4 2 2 7 2 2" xfId="4425"/>
    <cellStyle name="Currency 2 4 2 2 7 3" xfId="4426"/>
    <cellStyle name="Currency 2 4 2 2 8" xfId="4427"/>
    <cellStyle name="Currency 2 4 2 2 8 2" xfId="4428"/>
    <cellStyle name="Currency 2 4 2 2 9" xfId="4429"/>
    <cellStyle name="Currency 2 4 2 3" xfId="4430"/>
    <cellStyle name="Currency 2 4 2 3 2" xfId="4431"/>
    <cellStyle name="Currency 2 4 2 3 2 2" xfId="4432"/>
    <cellStyle name="Currency 2 4 2 3 2 2 2" xfId="4433"/>
    <cellStyle name="Currency 2 4 2 3 2 3" xfId="4434"/>
    <cellStyle name="Currency 2 4 2 3 3" xfId="4435"/>
    <cellStyle name="Currency 2 4 2 3 3 2" xfId="4436"/>
    <cellStyle name="Currency 2 4 2 3 3 2 2" xfId="4437"/>
    <cellStyle name="Currency 2 4 2 3 3 3" xfId="4438"/>
    <cellStyle name="Currency 2 4 2 3 4" xfId="4439"/>
    <cellStyle name="Currency 2 4 2 3 4 2" xfId="4440"/>
    <cellStyle name="Currency 2 4 2 3 4 2 2" xfId="4441"/>
    <cellStyle name="Currency 2 4 2 3 4 3" xfId="4442"/>
    <cellStyle name="Currency 2 4 2 3 5" xfId="4443"/>
    <cellStyle name="Currency 2 4 2 3 5 2" xfId="4444"/>
    <cellStyle name="Currency 2 4 2 3 6" xfId="4445"/>
    <cellStyle name="Currency 2 4 2 4" xfId="4446"/>
    <cellStyle name="Currency 2 4 2 4 2" xfId="4447"/>
    <cellStyle name="Currency 2 4 2 4 2 2" xfId="4448"/>
    <cellStyle name="Currency 2 4 2 4 3" xfId="4449"/>
    <cellStyle name="Currency 2 4 2 5" xfId="4450"/>
    <cellStyle name="Currency 2 4 2 5 2" xfId="4451"/>
    <cellStyle name="Currency 2 4 2 5 2 2" xfId="4452"/>
    <cellStyle name="Currency 2 4 2 5 3" xfId="4453"/>
    <cellStyle name="Currency 2 4 2 6" xfId="4454"/>
    <cellStyle name="Currency 2 4 2 6 2" xfId="4455"/>
    <cellStyle name="Currency 2 4 2 6 2 2" xfId="4456"/>
    <cellStyle name="Currency 2 4 2 6 3" xfId="4457"/>
    <cellStyle name="Currency 2 4 2 7" xfId="4458"/>
    <cellStyle name="Currency 2 4 2 7 2" xfId="4459"/>
    <cellStyle name="Currency 2 4 2 7 2 2" xfId="4460"/>
    <cellStyle name="Currency 2 4 2 7 3" xfId="4461"/>
    <cellStyle name="Currency 2 4 2 8" xfId="4462"/>
    <cellStyle name="Currency 2 4 2 8 2" xfId="4463"/>
    <cellStyle name="Currency 2 4 2 8 2 2" xfId="4464"/>
    <cellStyle name="Currency 2 4 2 8 3" xfId="4465"/>
    <cellStyle name="Currency 2 4 2 9" xfId="4466"/>
    <cellStyle name="Currency 2 4 2 9 2" xfId="4467"/>
    <cellStyle name="Currency 2 4 3" xfId="4468"/>
    <cellStyle name="Currency 2 4 3 10" xfId="4469"/>
    <cellStyle name="Currency 2 4 3 2" xfId="4470"/>
    <cellStyle name="Currency 2 4 3 2 2" xfId="4471"/>
    <cellStyle name="Currency 2 4 3 2 2 2" xfId="4472"/>
    <cellStyle name="Currency 2 4 3 2 2 2 2" xfId="4473"/>
    <cellStyle name="Currency 2 4 3 2 2 2 2 2" xfId="4474"/>
    <cellStyle name="Currency 2 4 3 2 2 2 3" xfId="4475"/>
    <cellStyle name="Currency 2 4 3 2 2 3" xfId="4476"/>
    <cellStyle name="Currency 2 4 3 2 2 3 2" xfId="4477"/>
    <cellStyle name="Currency 2 4 3 2 2 3 2 2" xfId="4478"/>
    <cellStyle name="Currency 2 4 3 2 2 3 3" xfId="4479"/>
    <cellStyle name="Currency 2 4 3 2 2 4" xfId="4480"/>
    <cellStyle name="Currency 2 4 3 2 2 4 2" xfId="4481"/>
    <cellStyle name="Currency 2 4 3 2 2 4 2 2" xfId="4482"/>
    <cellStyle name="Currency 2 4 3 2 2 4 3" xfId="4483"/>
    <cellStyle name="Currency 2 4 3 2 2 5" xfId="4484"/>
    <cellStyle name="Currency 2 4 3 2 2 5 2" xfId="4485"/>
    <cellStyle name="Currency 2 4 3 2 2 6" xfId="4486"/>
    <cellStyle name="Currency 2 4 3 2 3" xfId="4487"/>
    <cellStyle name="Currency 2 4 3 2 3 2" xfId="4488"/>
    <cellStyle name="Currency 2 4 3 2 3 2 2" xfId="4489"/>
    <cellStyle name="Currency 2 4 3 2 3 3" xfId="4490"/>
    <cellStyle name="Currency 2 4 3 2 4" xfId="4491"/>
    <cellStyle name="Currency 2 4 3 2 4 2" xfId="4492"/>
    <cellStyle name="Currency 2 4 3 2 4 2 2" xfId="4493"/>
    <cellStyle name="Currency 2 4 3 2 4 3" xfId="4494"/>
    <cellStyle name="Currency 2 4 3 2 5" xfId="4495"/>
    <cellStyle name="Currency 2 4 3 2 5 2" xfId="4496"/>
    <cellStyle name="Currency 2 4 3 2 5 2 2" xfId="4497"/>
    <cellStyle name="Currency 2 4 3 2 5 3" xfId="4498"/>
    <cellStyle name="Currency 2 4 3 2 6" xfId="4499"/>
    <cellStyle name="Currency 2 4 3 2 6 2" xfId="4500"/>
    <cellStyle name="Currency 2 4 3 2 6 2 2" xfId="4501"/>
    <cellStyle name="Currency 2 4 3 2 6 3" xfId="4502"/>
    <cellStyle name="Currency 2 4 3 2 7" xfId="4503"/>
    <cellStyle name="Currency 2 4 3 2 7 2" xfId="4504"/>
    <cellStyle name="Currency 2 4 3 2 7 2 2" xfId="4505"/>
    <cellStyle name="Currency 2 4 3 2 7 3" xfId="4506"/>
    <cellStyle name="Currency 2 4 3 2 8" xfId="4507"/>
    <cellStyle name="Currency 2 4 3 2 8 2" xfId="4508"/>
    <cellStyle name="Currency 2 4 3 2 9" xfId="4509"/>
    <cellStyle name="Currency 2 4 3 3" xfId="4510"/>
    <cellStyle name="Currency 2 4 3 3 2" xfId="4511"/>
    <cellStyle name="Currency 2 4 3 3 2 2" xfId="4512"/>
    <cellStyle name="Currency 2 4 3 3 2 2 2" xfId="4513"/>
    <cellStyle name="Currency 2 4 3 3 2 3" xfId="4514"/>
    <cellStyle name="Currency 2 4 3 3 3" xfId="4515"/>
    <cellStyle name="Currency 2 4 3 3 3 2" xfId="4516"/>
    <cellStyle name="Currency 2 4 3 3 3 2 2" xfId="4517"/>
    <cellStyle name="Currency 2 4 3 3 3 3" xfId="4518"/>
    <cellStyle name="Currency 2 4 3 3 4" xfId="4519"/>
    <cellStyle name="Currency 2 4 3 3 4 2" xfId="4520"/>
    <cellStyle name="Currency 2 4 3 3 4 2 2" xfId="4521"/>
    <cellStyle name="Currency 2 4 3 3 4 3" xfId="4522"/>
    <cellStyle name="Currency 2 4 3 3 5" xfId="4523"/>
    <cellStyle name="Currency 2 4 3 3 5 2" xfId="4524"/>
    <cellStyle name="Currency 2 4 3 3 6" xfId="4525"/>
    <cellStyle name="Currency 2 4 3 4" xfId="4526"/>
    <cellStyle name="Currency 2 4 3 4 2" xfId="4527"/>
    <cellStyle name="Currency 2 4 3 4 2 2" xfId="4528"/>
    <cellStyle name="Currency 2 4 3 4 3" xfId="4529"/>
    <cellStyle name="Currency 2 4 3 5" xfId="4530"/>
    <cellStyle name="Currency 2 4 3 5 2" xfId="4531"/>
    <cellStyle name="Currency 2 4 3 5 2 2" xfId="4532"/>
    <cellStyle name="Currency 2 4 3 5 3" xfId="4533"/>
    <cellStyle name="Currency 2 4 3 6" xfId="4534"/>
    <cellStyle name="Currency 2 4 3 6 2" xfId="4535"/>
    <cellStyle name="Currency 2 4 3 6 2 2" xfId="4536"/>
    <cellStyle name="Currency 2 4 3 6 3" xfId="4537"/>
    <cellStyle name="Currency 2 4 3 7" xfId="4538"/>
    <cellStyle name="Currency 2 4 3 7 2" xfId="4539"/>
    <cellStyle name="Currency 2 4 3 7 2 2" xfId="4540"/>
    <cellStyle name="Currency 2 4 3 7 3" xfId="4541"/>
    <cellStyle name="Currency 2 4 3 8" xfId="4542"/>
    <cellStyle name="Currency 2 4 3 8 2" xfId="4543"/>
    <cellStyle name="Currency 2 4 3 8 2 2" xfId="4544"/>
    <cellStyle name="Currency 2 4 3 8 3" xfId="4545"/>
    <cellStyle name="Currency 2 4 3 9" xfId="4546"/>
    <cellStyle name="Currency 2 4 3 9 2" xfId="4547"/>
    <cellStyle name="Currency 2 4 4" xfId="4548"/>
    <cellStyle name="Currency 2 4 4 10" xfId="4549"/>
    <cellStyle name="Currency 2 4 4 2" xfId="4550"/>
    <cellStyle name="Currency 2 4 4 2 2" xfId="4551"/>
    <cellStyle name="Currency 2 4 4 2 2 2" xfId="4552"/>
    <cellStyle name="Currency 2 4 4 2 2 2 2" xfId="4553"/>
    <cellStyle name="Currency 2 4 4 2 2 2 2 2" xfId="4554"/>
    <cellStyle name="Currency 2 4 4 2 2 2 3" xfId="4555"/>
    <cellStyle name="Currency 2 4 4 2 2 3" xfId="4556"/>
    <cellStyle name="Currency 2 4 4 2 2 3 2" xfId="4557"/>
    <cellStyle name="Currency 2 4 4 2 2 3 2 2" xfId="4558"/>
    <cellStyle name="Currency 2 4 4 2 2 3 3" xfId="4559"/>
    <cellStyle name="Currency 2 4 4 2 2 4" xfId="4560"/>
    <cellStyle name="Currency 2 4 4 2 2 4 2" xfId="4561"/>
    <cellStyle name="Currency 2 4 4 2 2 4 2 2" xfId="4562"/>
    <cellStyle name="Currency 2 4 4 2 2 4 3" xfId="4563"/>
    <cellStyle name="Currency 2 4 4 2 2 5" xfId="4564"/>
    <cellStyle name="Currency 2 4 4 2 2 5 2" xfId="4565"/>
    <cellStyle name="Currency 2 4 4 2 2 6" xfId="4566"/>
    <cellStyle name="Currency 2 4 4 2 3" xfId="4567"/>
    <cellStyle name="Currency 2 4 4 2 3 2" xfId="4568"/>
    <cellStyle name="Currency 2 4 4 2 3 2 2" xfId="4569"/>
    <cellStyle name="Currency 2 4 4 2 3 3" xfId="4570"/>
    <cellStyle name="Currency 2 4 4 2 4" xfId="4571"/>
    <cellStyle name="Currency 2 4 4 2 4 2" xfId="4572"/>
    <cellStyle name="Currency 2 4 4 2 4 2 2" xfId="4573"/>
    <cellStyle name="Currency 2 4 4 2 4 3" xfId="4574"/>
    <cellStyle name="Currency 2 4 4 2 5" xfId="4575"/>
    <cellStyle name="Currency 2 4 4 2 5 2" xfId="4576"/>
    <cellStyle name="Currency 2 4 4 2 5 2 2" xfId="4577"/>
    <cellStyle name="Currency 2 4 4 2 5 3" xfId="4578"/>
    <cellStyle name="Currency 2 4 4 2 6" xfId="4579"/>
    <cellStyle name="Currency 2 4 4 2 6 2" xfId="4580"/>
    <cellStyle name="Currency 2 4 4 2 6 2 2" xfId="4581"/>
    <cellStyle name="Currency 2 4 4 2 6 3" xfId="4582"/>
    <cellStyle name="Currency 2 4 4 2 7" xfId="4583"/>
    <cellStyle name="Currency 2 4 4 2 7 2" xfId="4584"/>
    <cellStyle name="Currency 2 4 4 2 7 2 2" xfId="4585"/>
    <cellStyle name="Currency 2 4 4 2 7 3" xfId="4586"/>
    <cellStyle name="Currency 2 4 4 2 8" xfId="4587"/>
    <cellStyle name="Currency 2 4 4 2 8 2" xfId="4588"/>
    <cellStyle name="Currency 2 4 4 2 9" xfId="4589"/>
    <cellStyle name="Currency 2 4 4 3" xfId="4590"/>
    <cellStyle name="Currency 2 4 4 3 2" xfId="4591"/>
    <cellStyle name="Currency 2 4 4 3 2 2" xfId="4592"/>
    <cellStyle name="Currency 2 4 4 3 2 2 2" xfId="4593"/>
    <cellStyle name="Currency 2 4 4 3 2 3" xfId="4594"/>
    <cellStyle name="Currency 2 4 4 3 3" xfId="4595"/>
    <cellStyle name="Currency 2 4 4 3 3 2" xfId="4596"/>
    <cellStyle name="Currency 2 4 4 3 3 2 2" xfId="4597"/>
    <cellStyle name="Currency 2 4 4 3 3 3" xfId="4598"/>
    <cellStyle name="Currency 2 4 4 3 4" xfId="4599"/>
    <cellStyle name="Currency 2 4 4 3 4 2" xfId="4600"/>
    <cellStyle name="Currency 2 4 4 3 4 2 2" xfId="4601"/>
    <cellStyle name="Currency 2 4 4 3 4 3" xfId="4602"/>
    <cellStyle name="Currency 2 4 4 3 5" xfId="4603"/>
    <cellStyle name="Currency 2 4 4 3 5 2" xfId="4604"/>
    <cellStyle name="Currency 2 4 4 3 6" xfId="4605"/>
    <cellStyle name="Currency 2 4 4 4" xfId="4606"/>
    <cellStyle name="Currency 2 4 4 4 2" xfId="4607"/>
    <cellStyle name="Currency 2 4 4 4 2 2" xfId="4608"/>
    <cellStyle name="Currency 2 4 4 4 3" xfId="4609"/>
    <cellStyle name="Currency 2 4 4 5" xfId="4610"/>
    <cellStyle name="Currency 2 4 4 5 2" xfId="4611"/>
    <cellStyle name="Currency 2 4 4 5 2 2" xfId="4612"/>
    <cellStyle name="Currency 2 4 4 5 3" xfId="4613"/>
    <cellStyle name="Currency 2 4 4 6" xfId="4614"/>
    <cellStyle name="Currency 2 4 4 6 2" xfId="4615"/>
    <cellStyle name="Currency 2 4 4 6 2 2" xfId="4616"/>
    <cellStyle name="Currency 2 4 4 6 3" xfId="4617"/>
    <cellStyle name="Currency 2 4 4 7" xfId="4618"/>
    <cellStyle name="Currency 2 4 4 7 2" xfId="4619"/>
    <cellStyle name="Currency 2 4 4 7 2 2" xfId="4620"/>
    <cellStyle name="Currency 2 4 4 7 3" xfId="4621"/>
    <cellStyle name="Currency 2 4 4 8" xfId="4622"/>
    <cellStyle name="Currency 2 4 4 8 2" xfId="4623"/>
    <cellStyle name="Currency 2 4 4 8 2 2" xfId="4624"/>
    <cellStyle name="Currency 2 4 4 8 3" xfId="4625"/>
    <cellStyle name="Currency 2 4 4 9" xfId="4626"/>
    <cellStyle name="Currency 2 4 4 9 2" xfId="4627"/>
    <cellStyle name="Currency 2 4 5" xfId="4628"/>
    <cellStyle name="Currency 2 4 5 2" xfId="4629"/>
    <cellStyle name="Currency 2 4 5 2 2" xfId="4630"/>
    <cellStyle name="Currency 2 4 5 2 2 2" xfId="4631"/>
    <cellStyle name="Currency 2 4 5 2 2 2 2" xfId="4632"/>
    <cellStyle name="Currency 2 4 5 2 2 3" xfId="4633"/>
    <cellStyle name="Currency 2 4 5 2 3" xfId="4634"/>
    <cellStyle name="Currency 2 4 5 2 3 2" xfId="4635"/>
    <cellStyle name="Currency 2 4 5 2 3 2 2" xfId="4636"/>
    <cellStyle name="Currency 2 4 5 2 3 3" xfId="4637"/>
    <cellStyle name="Currency 2 4 5 2 4" xfId="4638"/>
    <cellStyle name="Currency 2 4 5 2 4 2" xfId="4639"/>
    <cellStyle name="Currency 2 4 5 2 4 2 2" xfId="4640"/>
    <cellStyle name="Currency 2 4 5 2 4 3" xfId="4641"/>
    <cellStyle name="Currency 2 4 5 2 5" xfId="4642"/>
    <cellStyle name="Currency 2 4 5 2 5 2" xfId="4643"/>
    <cellStyle name="Currency 2 4 5 2 6" xfId="4644"/>
    <cellStyle name="Currency 2 4 5 3" xfId="4645"/>
    <cellStyle name="Currency 2 4 5 3 2" xfId="4646"/>
    <cellStyle name="Currency 2 4 5 3 2 2" xfId="4647"/>
    <cellStyle name="Currency 2 4 5 3 3" xfId="4648"/>
    <cellStyle name="Currency 2 4 5 4" xfId="4649"/>
    <cellStyle name="Currency 2 4 5 4 2" xfId="4650"/>
    <cellStyle name="Currency 2 4 5 4 2 2" xfId="4651"/>
    <cellStyle name="Currency 2 4 5 4 3" xfId="4652"/>
    <cellStyle name="Currency 2 4 5 5" xfId="4653"/>
    <cellStyle name="Currency 2 4 5 5 2" xfId="4654"/>
    <cellStyle name="Currency 2 4 5 5 2 2" xfId="4655"/>
    <cellStyle name="Currency 2 4 5 5 3" xfId="4656"/>
    <cellStyle name="Currency 2 4 5 6" xfId="4657"/>
    <cellStyle name="Currency 2 4 5 6 2" xfId="4658"/>
    <cellStyle name="Currency 2 4 5 6 2 2" xfId="4659"/>
    <cellStyle name="Currency 2 4 5 6 3" xfId="4660"/>
    <cellStyle name="Currency 2 4 5 7" xfId="4661"/>
    <cellStyle name="Currency 2 4 5 7 2" xfId="4662"/>
    <cellStyle name="Currency 2 4 5 7 2 2" xfId="4663"/>
    <cellStyle name="Currency 2 4 5 7 3" xfId="4664"/>
    <cellStyle name="Currency 2 4 5 8" xfId="4665"/>
    <cellStyle name="Currency 2 4 5 8 2" xfId="4666"/>
    <cellStyle name="Currency 2 4 5 9" xfId="4667"/>
    <cellStyle name="Currency 2 4 6" xfId="4668"/>
    <cellStyle name="Currency 2 4 6 2" xfId="4669"/>
    <cellStyle name="Currency 2 4 6 2 2" xfId="4670"/>
    <cellStyle name="Currency 2 4 6 2 2 2" xfId="4671"/>
    <cellStyle name="Currency 2 4 6 2 3" xfId="4672"/>
    <cellStyle name="Currency 2 4 6 3" xfId="4673"/>
    <cellStyle name="Currency 2 4 6 3 2" xfId="4674"/>
    <cellStyle name="Currency 2 4 6 3 2 2" xfId="4675"/>
    <cellStyle name="Currency 2 4 6 3 3" xfId="4676"/>
    <cellStyle name="Currency 2 4 6 4" xfId="4677"/>
    <cellStyle name="Currency 2 4 6 4 2" xfId="4678"/>
    <cellStyle name="Currency 2 4 6 4 2 2" xfId="4679"/>
    <cellStyle name="Currency 2 4 6 4 3" xfId="4680"/>
    <cellStyle name="Currency 2 4 6 5" xfId="4681"/>
    <cellStyle name="Currency 2 4 6 5 2" xfId="4682"/>
    <cellStyle name="Currency 2 4 6 6" xfId="4683"/>
    <cellStyle name="Currency 2 4 7" xfId="4684"/>
    <cellStyle name="Currency 2 4 7 2" xfId="4685"/>
    <cellStyle name="Currency 2 4 7 2 2" xfId="4686"/>
    <cellStyle name="Currency 2 4 7 3" xfId="4687"/>
    <cellStyle name="Currency 2 4 8" xfId="4688"/>
    <cellStyle name="Currency 2 4 8 2" xfId="4689"/>
    <cellStyle name="Currency 2 4 8 2 2" xfId="4690"/>
    <cellStyle name="Currency 2 4 8 3" xfId="4691"/>
    <cellStyle name="Currency 2 4 9" xfId="4692"/>
    <cellStyle name="Currency 2 4 9 2" xfId="4693"/>
    <cellStyle name="Currency 2 4 9 2 2" xfId="4694"/>
    <cellStyle name="Currency 2 4 9 3" xfId="4695"/>
    <cellStyle name="Currency 2 5" xfId="4696"/>
    <cellStyle name="Currency 2 5 10" xfId="4697"/>
    <cellStyle name="Currency 2 5 2" xfId="4698"/>
    <cellStyle name="Currency 2 5 2 2" xfId="4699"/>
    <cellStyle name="Currency 2 5 2 2 2" xfId="4700"/>
    <cellStyle name="Currency 2 5 2 2 2 2" xfId="4701"/>
    <cellStyle name="Currency 2 5 2 2 2 2 2" xfId="4702"/>
    <cellStyle name="Currency 2 5 2 2 2 3" xfId="4703"/>
    <cellStyle name="Currency 2 5 2 2 3" xfId="4704"/>
    <cellStyle name="Currency 2 5 2 2 3 2" xfId="4705"/>
    <cellStyle name="Currency 2 5 2 2 3 2 2" xfId="4706"/>
    <cellStyle name="Currency 2 5 2 2 3 3" xfId="4707"/>
    <cellStyle name="Currency 2 5 2 2 4" xfId="4708"/>
    <cellStyle name="Currency 2 5 2 2 4 2" xfId="4709"/>
    <cellStyle name="Currency 2 5 2 2 4 2 2" xfId="4710"/>
    <cellStyle name="Currency 2 5 2 2 4 3" xfId="4711"/>
    <cellStyle name="Currency 2 5 2 2 5" xfId="4712"/>
    <cellStyle name="Currency 2 5 2 2 5 2" xfId="4713"/>
    <cellStyle name="Currency 2 5 2 2 6" xfId="4714"/>
    <cellStyle name="Currency 2 5 2 3" xfId="4715"/>
    <cellStyle name="Currency 2 5 2 3 2" xfId="4716"/>
    <cellStyle name="Currency 2 5 2 3 2 2" xfId="4717"/>
    <cellStyle name="Currency 2 5 2 3 3" xfId="4718"/>
    <cellStyle name="Currency 2 5 2 4" xfId="4719"/>
    <cellStyle name="Currency 2 5 2 4 2" xfId="4720"/>
    <cellStyle name="Currency 2 5 2 4 2 2" xfId="4721"/>
    <cellStyle name="Currency 2 5 2 4 3" xfId="4722"/>
    <cellStyle name="Currency 2 5 2 5" xfId="4723"/>
    <cellStyle name="Currency 2 5 2 5 2" xfId="4724"/>
    <cellStyle name="Currency 2 5 2 5 2 2" xfId="4725"/>
    <cellStyle name="Currency 2 5 2 5 3" xfId="4726"/>
    <cellStyle name="Currency 2 5 2 6" xfId="4727"/>
    <cellStyle name="Currency 2 5 2 6 2" xfId="4728"/>
    <cellStyle name="Currency 2 5 2 6 2 2" xfId="4729"/>
    <cellStyle name="Currency 2 5 2 6 3" xfId="4730"/>
    <cellStyle name="Currency 2 5 2 7" xfId="4731"/>
    <cellStyle name="Currency 2 5 2 7 2" xfId="4732"/>
    <cellStyle name="Currency 2 5 2 7 2 2" xfId="4733"/>
    <cellStyle name="Currency 2 5 2 7 3" xfId="4734"/>
    <cellStyle name="Currency 2 5 2 8" xfId="4735"/>
    <cellStyle name="Currency 2 5 2 8 2" xfId="4736"/>
    <cellStyle name="Currency 2 5 2 9" xfId="4737"/>
    <cellStyle name="Currency 2 5 3" xfId="4738"/>
    <cellStyle name="Currency 2 5 3 2" xfId="4739"/>
    <cellStyle name="Currency 2 5 3 2 2" xfId="4740"/>
    <cellStyle name="Currency 2 5 3 2 2 2" xfId="4741"/>
    <cellStyle name="Currency 2 5 3 2 3" xfId="4742"/>
    <cellStyle name="Currency 2 5 3 3" xfId="4743"/>
    <cellStyle name="Currency 2 5 3 3 2" xfId="4744"/>
    <cellStyle name="Currency 2 5 3 3 2 2" xfId="4745"/>
    <cellStyle name="Currency 2 5 3 3 3" xfId="4746"/>
    <cellStyle name="Currency 2 5 3 4" xfId="4747"/>
    <cellStyle name="Currency 2 5 3 4 2" xfId="4748"/>
    <cellStyle name="Currency 2 5 3 4 2 2" xfId="4749"/>
    <cellStyle name="Currency 2 5 3 4 3" xfId="4750"/>
    <cellStyle name="Currency 2 5 3 5" xfId="4751"/>
    <cellStyle name="Currency 2 5 3 5 2" xfId="4752"/>
    <cellStyle name="Currency 2 5 3 6" xfId="4753"/>
    <cellStyle name="Currency 2 5 4" xfId="4754"/>
    <cellStyle name="Currency 2 5 4 2" xfId="4755"/>
    <cellStyle name="Currency 2 5 4 2 2" xfId="4756"/>
    <cellStyle name="Currency 2 5 4 3" xfId="4757"/>
    <cellStyle name="Currency 2 5 5" xfId="4758"/>
    <cellStyle name="Currency 2 5 5 2" xfId="4759"/>
    <cellStyle name="Currency 2 5 5 2 2" xfId="4760"/>
    <cellStyle name="Currency 2 5 5 3" xfId="4761"/>
    <cellStyle name="Currency 2 5 6" xfId="4762"/>
    <cellStyle name="Currency 2 5 6 2" xfId="4763"/>
    <cellStyle name="Currency 2 5 6 2 2" xfId="4764"/>
    <cellStyle name="Currency 2 5 6 3" xfId="4765"/>
    <cellStyle name="Currency 2 5 7" xfId="4766"/>
    <cellStyle name="Currency 2 5 7 2" xfId="4767"/>
    <cellStyle name="Currency 2 5 7 2 2" xfId="4768"/>
    <cellStyle name="Currency 2 5 7 3" xfId="4769"/>
    <cellStyle name="Currency 2 5 8" xfId="4770"/>
    <cellStyle name="Currency 2 5 8 2" xfId="4771"/>
    <cellStyle name="Currency 2 5 8 2 2" xfId="4772"/>
    <cellStyle name="Currency 2 5 8 3" xfId="4773"/>
    <cellStyle name="Currency 2 5 9" xfId="4774"/>
    <cellStyle name="Currency 2 5 9 2" xfId="4775"/>
    <cellStyle name="Currency 2 6" xfId="4776"/>
    <cellStyle name="Currency 2 6 10" xfId="4777"/>
    <cellStyle name="Currency 2 6 2" xfId="4778"/>
    <cellStyle name="Currency 2 6 2 2" xfId="4779"/>
    <cellStyle name="Currency 2 6 2 2 2" xfId="4780"/>
    <cellStyle name="Currency 2 6 2 2 2 2" xfId="4781"/>
    <cellStyle name="Currency 2 6 2 2 2 2 2" xfId="4782"/>
    <cellStyle name="Currency 2 6 2 2 2 3" xfId="4783"/>
    <cellStyle name="Currency 2 6 2 2 3" xfId="4784"/>
    <cellStyle name="Currency 2 6 2 2 3 2" xfId="4785"/>
    <cellStyle name="Currency 2 6 2 2 3 2 2" xfId="4786"/>
    <cellStyle name="Currency 2 6 2 2 3 3" xfId="4787"/>
    <cellStyle name="Currency 2 6 2 2 4" xfId="4788"/>
    <cellStyle name="Currency 2 6 2 2 4 2" xfId="4789"/>
    <cellStyle name="Currency 2 6 2 2 4 2 2" xfId="4790"/>
    <cellStyle name="Currency 2 6 2 2 4 3" xfId="4791"/>
    <cellStyle name="Currency 2 6 2 2 5" xfId="4792"/>
    <cellStyle name="Currency 2 6 2 2 5 2" xfId="4793"/>
    <cellStyle name="Currency 2 6 2 2 6" xfId="4794"/>
    <cellStyle name="Currency 2 6 2 3" xfId="4795"/>
    <cellStyle name="Currency 2 6 2 3 2" xfId="4796"/>
    <cellStyle name="Currency 2 6 2 3 2 2" xfId="4797"/>
    <cellStyle name="Currency 2 6 2 3 3" xfId="4798"/>
    <cellStyle name="Currency 2 6 2 4" xfId="4799"/>
    <cellStyle name="Currency 2 6 2 4 2" xfId="4800"/>
    <cellStyle name="Currency 2 6 2 4 2 2" xfId="4801"/>
    <cellStyle name="Currency 2 6 2 4 3" xfId="4802"/>
    <cellStyle name="Currency 2 6 2 5" xfId="4803"/>
    <cellStyle name="Currency 2 6 2 5 2" xfId="4804"/>
    <cellStyle name="Currency 2 6 2 5 2 2" xfId="4805"/>
    <cellStyle name="Currency 2 6 2 5 3" xfId="4806"/>
    <cellStyle name="Currency 2 6 2 6" xfId="4807"/>
    <cellStyle name="Currency 2 6 2 6 2" xfId="4808"/>
    <cellStyle name="Currency 2 6 2 6 2 2" xfId="4809"/>
    <cellStyle name="Currency 2 6 2 6 3" xfId="4810"/>
    <cellStyle name="Currency 2 6 2 7" xfId="4811"/>
    <cellStyle name="Currency 2 6 2 7 2" xfId="4812"/>
    <cellStyle name="Currency 2 6 2 7 2 2" xfId="4813"/>
    <cellStyle name="Currency 2 6 2 7 3" xfId="4814"/>
    <cellStyle name="Currency 2 6 2 8" xfId="4815"/>
    <cellStyle name="Currency 2 6 2 8 2" xfId="4816"/>
    <cellStyle name="Currency 2 6 2 9" xfId="4817"/>
    <cellStyle name="Currency 2 6 3" xfId="4818"/>
    <cellStyle name="Currency 2 6 3 2" xfId="4819"/>
    <cellStyle name="Currency 2 6 3 2 2" xfId="4820"/>
    <cellStyle name="Currency 2 6 3 2 2 2" xfId="4821"/>
    <cellStyle name="Currency 2 6 3 2 3" xfId="4822"/>
    <cellStyle name="Currency 2 6 3 3" xfId="4823"/>
    <cellStyle name="Currency 2 6 3 3 2" xfId="4824"/>
    <cellStyle name="Currency 2 6 3 3 2 2" xfId="4825"/>
    <cellStyle name="Currency 2 6 3 3 3" xfId="4826"/>
    <cellStyle name="Currency 2 6 3 4" xfId="4827"/>
    <cellStyle name="Currency 2 6 3 4 2" xfId="4828"/>
    <cellStyle name="Currency 2 6 3 4 2 2" xfId="4829"/>
    <cellStyle name="Currency 2 6 3 4 3" xfId="4830"/>
    <cellStyle name="Currency 2 6 3 5" xfId="4831"/>
    <cellStyle name="Currency 2 6 3 5 2" xfId="4832"/>
    <cellStyle name="Currency 2 6 3 6" xfId="4833"/>
    <cellStyle name="Currency 2 6 4" xfId="4834"/>
    <cellStyle name="Currency 2 6 4 2" xfId="4835"/>
    <cellStyle name="Currency 2 6 4 2 2" xfId="4836"/>
    <cellStyle name="Currency 2 6 4 3" xfId="4837"/>
    <cellStyle name="Currency 2 6 5" xfId="4838"/>
    <cellStyle name="Currency 2 6 5 2" xfId="4839"/>
    <cellStyle name="Currency 2 6 5 2 2" xfId="4840"/>
    <cellStyle name="Currency 2 6 5 3" xfId="4841"/>
    <cellStyle name="Currency 2 6 6" xfId="4842"/>
    <cellStyle name="Currency 2 6 6 2" xfId="4843"/>
    <cellStyle name="Currency 2 6 6 2 2" xfId="4844"/>
    <cellStyle name="Currency 2 6 6 3" xfId="4845"/>
    <cellStyle name="Currency 2 6 7" xfId="4846"/>
    <cellStyle name="Currency 2 6 7 2" xfId="4847"/>
    <cellStyle name="Currency 2 6 7 2 2" xfId="4848"/>
    <cellStyle name="Currency 2 6 7 3" xfId="4849"/>
    <cellStyle name="Currency 2 6 8" xfId="4850"/>
    <cellStyle name="Currency 2 6 8 2" xfId="4851"/>
    <cellStyle name="Currency 2 6 8 2 2" xfId="4852"/>
    <cellStyle name="Currency 2 6 8 3" xfId="4853"/>
    <cellStyle name="Currency 2 6 9" xfId="4854"/>
    <cellStyle name="Currency 2 6 9 2" xfId="4855"/>
    <cellStyle name="Currency 2 7" xfId="4856"/>
    <cellStyle name="Currency 2 7 10" xfId="4857"/>
    <cellStyle name="Currency 2 7 2" xfId="4858"/>
    <cellStyle name="Currency 2 7 2 2" xfId="4859"/>
    <cellStyle name="Currency 2 7 2 2 2" xfId="4860"/>
    <cellStyle name="Currency 2 7 2 2 2 2" xfId="4861"/>
    <cellStyle name="Currency 2 7 2 2 2 2 2" xfId="4862"/>
    <cellStyle name="Currency 2 7 2 2 2 3" xfId="4863"/>
    <cellStyle name="Currency 2 7 2 2 3" xfId="4864"/>
    <cellStyle name="Currency 2 7 2 2 3 2" xfId="4865"/>
    <cellStyle name="Currency 2 7 2 2 3 2 2" xfId="4866"/>
    <cellStyle name="Currency 2 7 2 2 3 3" xfId="4867"/>
    <cellStyle name="Currency 2 7 2 2 4" xfId="4868"/>
    <cellStyle name="Currency 2 7 2 2 4 2" xfId="4869"/>
    <cellStyle name="Currency 2 7 2 2 4 2 2" xfId="4870"/>
    <cellStyle name="Currency 2 7 2 2 4 3" xfId="4871"/>
    <cellStyle name="Currency 2 7 2 2 5" xfId="4872"/>
    <cellStyle name="Currency 2 7 2 2 5 2" xfId="4873"/>
    <cellStyle name="Currency 2 7 2 2 6" xfId="4874"/>
    <cellStyle name="Currency 2 7 2 3" xfId="4875"/>
    <cellStyle name="Currency 2 7 2 3 2" xfId="4876"/>
    <cellStyle name="Currency 2 7 2 3 2 2" xfId="4877"/>
    <cellStyle name="Currency 2 7 2 3 3" xfId="4878"/>
    <cellStyle name="Currency 2 7 2 4" xfId="4879"/>
    <cellStyle name="Currency 2 7 2 4 2" xfId="4880"/>
    <cellStyle name="Currency 2 7 2 4 2 2" xfId="4881"/>
    <cellStyle name="Currency 2 7 2 4 3" xfId="4882"/>
    <cellStyle name="Currency 2 7 2 5" xfId="4883"/>
    <cellStyle name="Currency 2 7 2 5 2" xfId="4884"/>
    <cellStyle name="Currency 2 7 2 5 2 2" xfId="4885"/>
    <cellStyle name="Currency 2 7 2 5 3" xfId="4886"/>
    <cellStyle name="Currency 2 7 2 6" xfId="4887"/>
    <cellStyle name="Currency 2 7 2 6 2" xfId="4888"/>
    <cellStyle name="Currency 2 7 2 6 2 2" xfId="4889"/>
    <cellStyle name="Currency 2 7 2 6 3" xfId="4890"/>
    <cellStyle name="Currency 2 7 2 7" xfId="4891"/>
    <cellStyle name="Currency 2 7 2 7 2" xfId="4892"/>
    <cellStyle name="Currency 2 7 2 7 2 2" xfId="4893"/>
    <cellStyle name="Currency 2 7 2 7 3" xfId="4894"/>
    <cellStyle name="Currency 2 7 2 8" xfId="4895"/>
    <cellStyle name="Currency 2 7 2 8 2" xfId="4896"/>
    <cellStyle name="Currency 2 7 2 9" xfId="4897"/>
    <cellStyle name="Currency 2 7 3" xfId="4898"/>
    <cellStyle name="Currency 2 7 3 2" xfId="4899"/>
    <cellStyle name="Currency 2 7 3 2 2" xfId="4900"/>
    <cellStyle name="Currency 2 7 3 2 2 2" xfId="4901"/>
    <cellStyle name="Currency 2 7 3 2 3" xfId="4902"/>
    <cellStyle name="Currency 2 7 3 3" xfId="4903"/>
    <cellStyle name="Currency 2 7 3 3 2" xfId="4904"/>
    <cellStyle name="Currency 2 7 3 3 2 2" xfId="4905"/>
    <cellStyle name="Currency 2 7 3 3 3" xfId="4906"/>
    <cellStyle name="Currency 2 7 3 4" xfId="4907"/>
    <cellStyle name="Currency 2 7 3 4 2" xfId="4908"/>
    <cellStyle name="Currency 2 7 3 4 2 2" xfId="4909"/>
    <cellStyle name="Currency 2 7 3 4 3" xfId="4910"/>
    <cellStyle name="Currency 2 7 3 5" xfId="4911"/>
    <cellStyle name="Currency 2 7 3 5 2" xfId="4912"/>
    <cellStyle name="Currency 2 7 3 6" xfId="4913"/>
    <cellStyle name="Currency 2 7 4" xfId="4914"/>
    <cellStyle name="Currency 2 7 4 2" xfId="4915"/>
    <cellStyle name="Currency 2 7 4 2 2" xfId="4916"/>
    <cellStyle name="Currency 2 7 4 3" xfId="4917"/>
    <cellStyle name="Currency 2 7 5" xfId="4918"/>
    <cellStyle name="Currency 2 7 5 2" xfId="4919"/>
    <cellStyle name="Currency 2 7 5 2 2" xfId="4920"/>
    <cellStyle name="Currency 2 7 5 3" xfId="4921"/>
    <cellStyle name="Currency 2 7 6" xfId="4922"/>
    <cellStyle name="Currency 2 7 6 2" xfId="4923"/>
    <cellStyle name="Currency 2 7 6 2 2" xfId="4924"/>
    <cellStyle name="Currency 2 7 6 3" xfId="4925"/>
    <cellStyle name="Currency 2 7 7" xfId="4926"/>
    <cellStyle name="Currency 2 7 7 2" xfId="4927"/>
    <cellStyle name="Currency 2 7 7 2 2" xfId="4928"/>
    <cellStyle name="Currency 2 7 7 3" xfId="4929"/>
    <cellStyle name="Currency 2 7 8" xfId="4930"/>
    <cellStyle name="Currency 2 7 8 2" xfId="4931"/>
    <cellStyle name="Currency 2 7 8 2 2" xfId="4932"/>
    <cellStyle name="Currency 2 7 8 3" xfId="4933"/>
    <cellStyle name="Currency 2 7 9" xfId="4934"/>
    <cellStyle name="Currency 2 7 9 2" xfId="4935"/>
    <cellStyle name="Currency 2 8" xfId="4936"/>
    <cellStyle name="Currency 2 8 2" xfId="4937"/>
    <cellStyle name="Currency 2 8 2 2" xfId="4938"/>
    <cellStyle name="Currency 2 8 2 2 2" xfId="4939"/>
    <cellStyle name="Currency 2 8 2 2 2 2" xfId="4940"/>
    <cellStyle name="Currency 2 8 2 2 3" xfId="4941"/>
    <cellStyle name="Currency 2 8 2 3" xfId="4942"/>
    <cellStyle name="Currency 2 8 2 3 2" xfId="4943"/>
    <cellStyle name="Currency 2 8 2 3 2 2" xfId="4944"/>
    <cellStyle name="Currency 2 8 2 3 3" xfId="4945"/>
    <cellStyle name="Currency 2 8 2 4" xfId="4946"/>
    <cellStyle name="Currency 2 8 2 4 2" xfId="4947"/>
    <cellStyle name="Currency 2 8 2 4 2 2" xfId="4948"/>
    <cellStyle name="Currency 2 8 2 4 3" xfId="4949"/>
    <cellStyle name="Currency 2 8 2 5" xfId="4950"/>
    <cellStyle name="Currency 2 8 2 5 2" xfId="4951"/>
    <cellStyle name="Currency 2 8 2 6" xfId="4952"/>
    <cellStyle name="Currency 2 8 3" xfId="4953"/>
    <cellStyle name="Currency 2 8 3 2" xfId="4954"/>
    <cellStyle name="Currency 2 8 3 2 2" xfId="4955"/>
    <cellStyle name="Currency 2 8 3 3" xfId="4956"/>
    <cellStyle name="Currency 2 8 4" xfId="4957"/>
    <cellStyle name="Currency 2 8 4 2" xfId="4958"/>
    <cellStyle name="Currency 2 8 4 2 2" xfId="4959"/>
    <cellStyle name="Currency 2 8 4 3" xfId="4960"/>
    <cellStyle name="Currency 2 8 5" xfId="4961"/>
    <cellStyle name="Currency 2 8 5 2" xfId="4962"/>
    <cellStyle name="Currency 2 8 5 2 2" xfId="4963"/>
    <cellStyle name="Currency 2 8 5 3" xfId="4964"/>
    <cellStyle name="Currency 2 8 6" xfId="4965"/>
    <cellStyle name="Currency 2 8 6 2" xfId="4966"/>
    <cellStyle name="Currency 2 8 6 2 2" xfId="4967"/>
    <cellStyle name="Currency 2 8 6 3" xfId="4968"/>
    <cellStyle name="Currency 2 8 7" xfId="4969"/>
    <cellStyle name="Currency 2 8 7 2" xfId="4970"/>
    <cellStyle name="Currency 2 8 7 2 2" xfId="4971"/>
    <cellStyle name="Currency 2 8 7 3" xfId="4972"/>
    <cellStyle name="Currency 2 8 8" xfId="4973"/>
    <cellStyle name="Currency 2 8 8 2" xfId="4974"/>
    <cellStyle name="Currency 2 8 9" xfId="4975"/>
    <cellStyle name="Currency 2 9" xfId="4976"/>
    <cellStyle name="Currency 2 9 2" xfId="4977"/>
    <cellStyle name="Currency 2 9 2 2" xfId="4978"/>
    <cellStyle name="Currency 2 9 2 2 2" xfId="4979"/>
    <cellStyle name="Currency 2 9 2 3" xfId="4980"/>
    <cellStyle name="Currency 2 9 3" xfId="4981"/>
    <cellStyle name="Currency 2 9 3 2" xfId="4982"/>
    <cellStyle name="Currency 2 9 3 2 2" xfId="4983"/>
    <cellStyle name="Currency 2 9 3 3" xfId="4984"/>
    <cellStyle name="Currency 2 9 4" xfId="4985"/>
    <cellStyle name="Currency 2 9 4 2" xfId="4986"/>
    <cellStyle name="Currency 2 9 4 2 2" xfId="4987"/>
    <cellStyle name="Currency 2 9 4 3" xfId="4988"/>
    <cellStyle name="Currency 2 9 5" xfId="4989"/>
    <cellStyle name="Currency 2 9 5 2" xfId="4990"/>
    <cellStyle name="Currency 2 9 6" xfId="4991"/>
    <cellStyle name="Currency 3" xfId="4992"/>
    <cellStyle name="Currency 3 2" xfId="4993"/>
    <cellStyle name="Currency 3 2 2" xfId="4994"/>
    <cellStyle name="Currency 3 2 3" xfId="4995"/>
    <cellStyle name="Currency 4" xfId="4996"/>
    <cellStyle name="Currency 4 2" xfId="4997"/>
    <cellStyle name="Currency 5" xfId="4998"/>
    <cellStyle name="Currency 5 2" xfId="4999"/>
    <cellStyle name="Currency 6" xfId="4"/>
    <cellStyle name="Explanatory Text 2" xfId="5000"/>
    <cellStyle name="Good 2" xfId="5001"/>
    <cellStyle name="headerStyle" xfId="5002"/>
    <cellStyle name="Heading 1 2" xfId="5003"/>
    <cellStyle name="Heading 2 2" xfId="5004"/>
    <cellStyle name="Heading 3 2" xfId="5005"/>
    <cellStyle name="Heading 4 2" xfId="5006"/>
    <cellStyle name="Hyperlink 2" xfId="5007"/>
    <cellStyle name="Input 2" xfId="5008"/>
    <cellStyle name="Input 2 10" xfId="5009"/>
    <cellStyle name="Input 2 10 2" xfId="5010"/>
    <cellStyle name="Input 2 2" xfId="5011"/>
    <cellStyle name="Input 2 2 10" xfId="5012"/>
    <cellStyle name="Input 2 2 10 2" xfId="5013"/>
    <cellStyle name="Input 2 2 2" xfId="5014"/>
    <cellStyle name="Input 2 2 2 2" xfId="5015"/>
    <cellStyle name="Input 2 2 2 2 2" xfId="5016"/>
    <cellStyle name="Input 2 2 2 2 2 2" xfId="5017"/>
    <cellStyle name="Input 2 2 2 2 2 2 2" xfId="5018"/>
    <cellStyle name="Input 2 2 2 2 2 2 2 2" xfId="5019"/>
    <cellStyle name="Input 2 2 2 2 2 2 2 2 2" xfId="5020"/>
    <cellStyle name="Input 2 2 2 2 2 2 2 2 2 2" xfId="5021"/>
    <cellStyle name="Input 2 2 2 2 2 2 2 2 3" xfId="5022"/>
    <cellStyle name="Input 2 2 2 2 2 2 2 2 3 2" xfId="5023"/>
    <cellStyle name="Input 2 2 2 2 2 2 2 2 4" xfId="5024"/>
    <cellStyle name="Input 2 2 2 2 2 2 2 2 4 2" xfId="5025"/>
    <cellStyle name="Input 2 2 2 2 2 2 2 2 5" xfId="5026"/>
    <cellStyle name="Input 2 2 2 2 2 2 2 2 5 2" xfId="5027"/>
    <cellStyle name="Input 2 2 2 2 2 2 2 2 6" xfId="5028"/>
    <cellStyle name="Input 2 2 2 2 2 2 2 2 6 2" xfId="5029"/>
    <cellStyle name="Input 2 2 2 2 2 2 2 2 7" xfId="5030"/>
    <cellStyle name="Input 2 2 2 2 2 2 2 2 7 2" xfId="5031"/>
    <cellStyle name="Input 2 2 2 2 2 2 2 2 8" xfId="5032"/>
    <cellStyle name="Input 2 2 2 2 2 2 2 3" xfId="5033"/>
    <cellStyle name="Input 2 2 2 2 2 2 2 3 2" xfId="5034"/>
    <cellStyle name="Input 2 2 2 2 2 2 2 4" xfId="5035"/>
    <cellStyle name="Input 2 2 2 2 2 2 2 4 2" xfId="5036"/>
    <cellStyle name="Input 2 2 2 2 2 2 2 5" xfId="5037"/>
    <cellStyle name="Input 2 2 2 2 2 2 2 5 2" xfId="5038"/>
    <cellStyle name="Input 2 2 2 2 2 2 2 6" xfId="5039"/>
    <cellStyle name="Input 2 2 2 2 2 2 2 6 2" xfId="5040"/>
    <cellStyle name="Input 2 2 2 2 2 2 2 7" xfId="5041"/>
    <cellStyle name="Input 2 2 2 2 2 2 2 7 2" xfId="5042"/>
    <cellStyle name="Input 2 2 2 2 2 2 2 8" xfId="5043"/>
    <cellStyle name="Input 2 2 2 2 2 2 3" xfId="5044"/>
    <cellStyle name="Input 2 2 2 2 2 2 3 2" xfId="5045"/>
    <cellStyle name="Input 2 2 2 2 2 2 3 2 2" xfId="5046"/>
    <cellStyle name="Input 2 2 2 2 2 2 3 3" xfId="5047"/>
    <cellStyle name="Input 2 2 2 2 2 2 3 3 2" xfId="5048"/>
    <cellStyle name="Input 2 2 2 2 2 2 3 4" xfId="5049"/>
    <cellStyle name="Input 2 2 2 2 2 2 3 4 2" xfId="5050"/>
    <cellStyle name="Input 2 2 2 2 2 2 3 5" xfId="5051"/>
    <cellStyle name="Input 2 2 2 2 2 2 3 5 2" xfId="5052"/>
    <cellStyle name="Input 2 2 2 2 2 2 3 6" xfId="5053"/>
    <cellStyle name="Input 2 2 2 2 2 2 3 6 2" xfId="5054"/>
    <cellStyle name="Input 2 2 2 2 2 2 3 7" xfId="5055"/>
    <cellStyle name="Input 2 2 2 2 2 2 4" xfId="5056"/>
    <cellStyle name="Input 2 2 2 2 2 2 4 2" xfId="5057"/>
    <cellStyle name="Input 2 2 2 2 2 2 4 2 2" xfId="5058"/>
    <cellStyle name="Input 2 2 2 2 2 2 4 3" xfId="5059"/>
    <cellStyle name="Input 2 2 2 2 2 2 4 3 2" xfId="5060"/>
    <cellStyle name="Input 2 2 2 2 2 2 4 4" xfId="5061"/>
    <cellStyle name="Input 2 2 2 2 2 2 4 4 2" xfId="5062"/>
    <cellStyle name="Input 2 2 2 2 2 2 4 5" xfId="5063"/>
    <cellStyle name="Input 2 2 2 2 2 2 4 5 2" xfId="5064"/>
    <cellStyle name="Input 2 2 2 2 2 2 4 6" xfId="5065"/>
    <cellStyle name="Input 2 2 2 2 2 2 4 6 2" xfId="5066"/>
    <cellStyle name="Input 2 2 2 2 2 2 4 7" xfId="5067"/>
    <cellStyle name="Input 2 2 2 2 2 2 4 7 2" xfId="5068"/>
    <cellStyle name="Input 2 2 2 2 2 2 4 8" xfId="5069"/>
    <cellStyle name="Input 2 2 2 2 2 2 5" xfId="5070"/>
    <cellStyle name="Input 2 2 2 2 2 2 5 2" xfId="5071"/>
    <cellStyle name="Input 2 2 2 2 2 2 6" xfId="5072"/>
    <cellStyle name="Input 2 2 2 2 2 2 6 2" xfId="5073"/>
    <cellStyle name="Input 2 2 2 2 2 2 7" xfId="5074"/>
    <cellStyle name="Input 2 2 2 2 2 2 7 2" xfId="5075"/>
    <cellStyle name="Input 2 2 2 2 2 2 8" xfId="5076"/>
    <cellStyle name="Input 2 2 2 2 2 2 8 2" xfId="5077"/>
    <cellStyle name="Input 2 2 2 2 2 2 9" xfId="5078"/>
    <cellStyle name="Input 2 2 2 2 2 2 9 2" xfId="5079"/>
    <cellStyle name="Input 2 2 2 2 2 3" xfId="5080"/>
    <cellStyle name="Input 2 2 2 2 2 3 2" xfId="5081"/>
    <cellStyle name="Input 2 2 2 2 2 3 2 2" xfId="5082"/>
    <cellStyle name="Input 2 2 2 2 2 3 2 2 2" xfId="5083"/>
    <cellStyle name="Input 2 2 2 2 2 3 2 3" xfId="5084"/>
    <cellStyle name="Input 2 2 2 2 2 3 2 3 2" xfId="5085"/>
    <cellStyle name="Input 2 2 2 2 2 3 2 4" xfId="5086"/>
    <cellStyle name="Input 2 2 2 2 2 3 2 4 2" xfId="5087"/>
    <cellStyle name="Input 2 2 2 2 2 3 2 5" xfId="5088"/>
    <cellStyle name="Input 2 2 2 2 2 3 2 5 2" xfId="5089"/>
    <cellStyle name="Input 2 2 2 2 2 3 2 6" xfId="5090"/>
    <cellStyle name="Input 2 2 2 2 2 3 2 6 2" xfId="5091"/>
    <cellStyle name="Input 2 2 2 2 2 3 2 7" xfId="5092"/>
    <cellStyle name="Input 2 2 2 2 2 3 2 7 2" xfId="5093"/>
    <cellStyle name="Input 2 2 2 2 2 3 2 8" xfId="5094"/>
    <cellStyle name="Input 2 2 2 2 2 3 3" xfId="5095"/>
    <cellStyle name="Input 2 2 2 2 2 3 3 2" xfId="5096"/>
    <cellStyle name="Input 2 2 2 2 2 3 4" xfId="5097"/>
    <cellStyle name="Input 2 2 2 2 2 3 4 2" xfId="5098"/>
    <cellStyle name="Input 2 2 2 2 2 3 5" xfId="5099"/>
    <cellStyle name="Input 2 2 2 2 2 3 5 2" xfId="5100"/>
    <cellStyle name="Input 2 2 2 2 2 3 6" xfId="5101"/>
    <cellStyle name="Input 2 2 2 2 2 3 6 2" xfId="5102"/>
    <cellStyle name="Input 2 2 2 2 2 3 7" xfId="5103"/>
    <cellStyle name="Input 2 2 2 2 2 3 7 2" xfId="5104"/>
    <cellStyle name="Input 2 2 2 2 2 3 8" xfId="5105"/>
    <cellStyle name="Input 2 2 2 2 2 4" xfId="5106"/>
    <cellStyle name="Input 2 2 2 2 2 4 2" xfId="5107"/>
    <cellStyle name="Input 2 2 2 2 2 4 2 2" xfId="5108"/>
    <cellStyle name="Input 2 2 2 2 2 4 3" xfId="5109"/>
    <cellStyle name="Input 2 2 2 2 2 4 3 2" xfId="5110"/>
    <cellStyle name="Input 2 2 2 2 2 4 4" xfId="5111"/>
    <cellStyle name="Input 2 2 2 2 2 4 4 2" xfId="5112"/>
    <cellStyle name="Input 2 2 2 2 2 4 5" xfId="5113"/>
    <cellStyle name="Input 2 2 2 2 2 4 5 2" xfId="5114"/>
    <cellStyle name="Input 2 2 2 2 2 4 6" xfId="5115"/>
    <cellStyle name="Input 2 2 2 2 2 4 6 2" xfId="5116"/>
    <cellStyle name="Input 2 2 2 2 2 4 7" xfId="5117"/>
    <cellStyle name="Input 2 2 2 2 2 4 7 2" xfId="5118"/>
    <cellStyle name="Input 2 2 2 2 2 4 8" xfId="5119"/>
    <cellStyle name="Input 2 2 2 2 2 5" xfId="5120"/>
    <cellStyle name="Input 2 2 2 2 2 5 2" xfId="5121"/>
    <cellStyle name="Input 2 2 2 2 2 6" xfId="5122"/>
    <cellStyle name="Input 2 2 2 2 2 6 2" xfId="5123"/>
    <cellStyle name="Input 2 2 2 2 2 7" xfId="5124"/>
    <cellStyle name="Input 2 2 2 2 2 7 2" xfId="5125"/>
    <cellStyle name="Input 2 2 2 2 2 8" xfId="5126"/>
    <cellStyle name="Input 2 2 2 2 2 8 2" xfId="5127"/>
    <cellStyle name="Input 2 2 2 2 2 9" xfId="5128"/>
    <cellStyle name="Input 2 2 2 2 2 9 2" xfId="5129"/>
    <cellStyle name="Input 2 2 2 2 3" xfId="5130"/>
    <cellStyle name="Input 2 2 2 2 3 2" xfId="5131"/>
    <cellStyle name="Input 2 2 2 2 3 2 2" xfId="5132"/>
    <cellStyle name="Input 2 2 2 2 3 2 2 2" xfId="5133"/>
    <cellStyle name="Input 2 2 2 2 3 2 2 2 2" xfId="5134"/>
    <cellStyle name="Input 2 2 2 2 3 2 2 2 2 2" xfId="5135"/>
    <cellStyle name="Input 2 2 2 2 3 2 2 2 3" xfId="5136"/>
    <cellStyle name="Input 2 2 2 2 3 2 2 2 3 2" xfId="5137"/>
    <cellStyle name="Input 2 2 2 2 3 2 2 2 4" xfId="5138"/>
    <cellStyle name="Input 2 2 2 2 3 2 2 2 4 2" xfId="5139"/>
    <cellStyle name="Input 2 2 2 2 3 2 2 2 5" xfId="5140"/>
    <cellStyle name="Input 2 2 2 2 3 2 2 2 5 2" xfId="5141"/>
    <cellStyle name="Input 2 2 2 2 3 2 2 2 6" xfId="5142"/>
    <cellStyle name="Input 2 2 2 2 3 2 2 2 6 2" xfId="5143"/>
    <cellStyle name="Input 2 2 2 2 3 2 2 2 7" xfId="5144"/>
    <cellStyle name="Input 2 2 2 2 3 2 2 2 7 2" xfId="5145"/>
    <cellStyle name="Input 2 2 2 2 3 2 2 2 8" xfId="5146"/>
    <cellStyle name="Input 2 2 2 2 3 2 2 3" xfId="5147"/>
    <cellStyle name="Input 2 2 2 2 3 2 2 3 2" xfId="5148"/>
    <cellStyle name="Input 2 2 2 2 3 2 2 4" xfId="5149"/>
    <cellStyle name="Input 2 2 2 2 3 2 2 4 2" xfId="5150"/>
    <cellStyle name="Input 2 2 2 2 3 2 2 5" xfId="5151"/>
    <cellStyle name="Input 2 2 2 2 3 2 2 5 2" xfId="5152"/>
    <cellStyle name="Input 2 2 2 2 3 2 2 6" xfId="5153"/>
    <cellStyle name="Input 2 2 2 2 3 2 2 6 2" xfId="5154"/>
    <cellStyle name="Input 2 2 2 2 3 2 2 7" xfId="5155"/>
    <cellStyle name="Input 2 2 2 2 3 2 2 7 2" xfId="5156"/>
    <cellStyle name="Input 2 2 2 2 3 2 2 8" xfId="5157"/>
    <cellStyle name="Input 2 2 2 2 3 2 3" xfId="5158"/>
    <cellStyle name="Input 2 2 2 2 3 2 3 2" xfId="5159"/>
    <cellStyle name="Input 2 2 2 2 3 2 3 2 2" xfId="5160"/>
    <cellStyle name="Input 2 2 2 2 3 2 3 3" xfId="5161"/>
    <cellStyle name="Input 2 2 2 2 3 2 3 3 2" xfId="5162"/>
    <cellStyle name="Input 2 2 2 2 3 2 3 4" xfId="5163"/>
    <cellStyle name="Input 2 2 2 2 3 2 3 4 2" xfId="5164"/>
    <cellStyle name="Input 2 2 2 2 3 2 3 5" xfId="5165"/>
    <cellStyle name="Input 2 2 2 2 3 2 3 5 2" xfId="5166"/>
    <cellStyle name="Input 2 2 2 2 3 2 3 6" xfId="5167"/>
    <cellStyle name="Input 2 2 2 2 3 2 3 6 2" xfId="5168"/>
    <cellStyle name="Input 2 2 2 2 3 2 3 7" xfId="5169"/>
    <cellStyle name="Input 2 2 2 2 3 2 4" xfId="5170"/>
    <cellStyle name="Input 2 2 2 2 3 2 4 2" xfId="5171"/>
    <cellStyle name="Input 2 2 2 2 3 2 4 2 2" xfId="5172"/>
    <cellStyle name="Input 2 2 2 2 3 2 4 3" xfId="5173"/>
    <cellStyle name="Input 2 2 2 2 3 2 4 3 2" xfId="5174"/>
    <cellStyle name="Input 2 2 2 2 3 2 4 4" xfId="5175"/>
    <cellStyle name="Input 2 2 2 2 3 2 4 4 2" xfId="5176"/>
    <cellStyle name="Input 2 2 2 2 3 2 4 5" xfId="5177"/>
    <cellStyle name="Input 2 2 2 2 3 2 4 5 2" xfId="5178"/>
    <cellStyle name="Input 2 2 2 2 3 2 4 6" xfId="5179"/>
    <cellStyle name="Input 2 2 2 2 3 2 4 6 2" xfId="5180"/>
    <cellStyle name="Input 2 2 2 2 3 2 4 7" xfId="5181"/>
    <cellStyle name="Input 2 2 2 2 3 2 4 7 2" xfId="5182"/>
    <cellStyle name="Input 2 2 2 2 3 2 4 8" xfId="5183"/>
    <cellStyle name="Input 2 2 2 2 3 2 5" xfId="5184"/>
    <cellStyle name="Input 2 2 2 2 3 2 5 2" xfId="5185"/>
    <cellStyle name="Input 2 2 2 2 3 2 6" xfId="5186"/>
    <cellStyle name="Input 2 2 2 2 3 2 6 2" xfId="5187"/>
    <cellStyle name="Input 2 2 2 2 3 2 7" xfId="5188"/>
    <cellStyle name="Input 2 2 2 2 3 2 7 2" xfId="5189"/>
    <cellStyle name="Input 2 2 2 2 3 2 8" xfId="5190"/>
    <cellStyle name="Input 2 2 2 2 3 2 8 2" xfId="5191"/>
    <cellStyle name="Input 2 2 2 2 3 2 9" xfId="5192"/>
    <cellStyle name="Input 2 2 2 2 3 2 9 2" xfId="5193"/>
    <cellStyle name="Input 2 2 2 2 3 3" xfId="5194"/>
    <cellStyle name="Input 2 2 2 2 3 3 2" xfId="5195"/>
    <cellStyle name="Input 2 2 2 2 3 3 2 2" xfId="5196"/>
    <cellStyle name="Input 2 2 2 2 3 3 2 2 2" xfId="5197"/>
    <cellStyle name="Input 2 2 2 2 3 3 2 3" xfId="5198"/>
    <cellStyle name="Input 2 2 2 2 3 3 2 3 2" xfId="5199"/>
    <cellStyle name="Input 2 2 2 2 3 3 2 4" xfId="5200"/>
    <cellStyle name="Input 2 2 2 2 3 3 2 4 2" xfId="5201"/>
    <cellStyle name="Input 2 2 2 2 3 3 2 5" xfId="5202"/>
    <cellStyle name="Input 2 2 2 2 3 3 2 5 2" xfId="5203"/>
    <cellStyle name="Input 2 2 2 2 3 3 2 6" xfId="5204"/>
    <cellStyle name="Input 2 2 2 2 3 3 2 6 2" xfId="5205"/>
    <cellStyle name="Input 2 2 2 2 3 3 2 7" xfId="5206"/>
    <cellStyle name="Input 2 2 2 2 3 3 2 7 2" xfId="5207"/>
    <cellStyle name="Input 2 2 2 2 3 3 2 8" xfId="5208"/>
    <cellStyle name="Input 2 2 2 2 3 3 3" xfId="5209"/>
    <cellStyle name="Input 2 2 2 2 3 3 3 2" xfId="5210"/>
    <cellStyle name="Input 2 2 2 2 3 3 4" xfId="5211"/>
    <cellStyle name="Input 2 2 2 2 3 3 4 2" xfId="5212"/>
    <cellStyle name="Input 2 2 2 2 3 3 5" xfId="5213"/>
    <cellStyle name="Input 2 2 2 2 3 3 5 2" xfId="5214"/>
    <cellStyle name="Input 2 2 2 2 3 3 6" xfId="5215"/>
    <cellStyle name="Input 2 2 2 2 3 3 6 2" xfId="5216"/>
    <cellStyle name="Input 2 2 2 2 3 3 7" xfId="5217"/>
    <cellStyle name="Input 2 2 2 2 3 3 7 2" xfId="5218"/>
    <cellStyle name="Input 2 2 2 2 3 3 8" xfId="5219"/>
    <cellStyle name="Input 2 2 2 2 3 4" xfId="5220"/>
    <cellStyle name="Input 2 2 2 2 3 4 2" xfId="5221"/>
    <cellStyle name="Input 2 2 2 2 3 4 2 2" xfId="5222"/>
    <cellStyle name="Input 2 2 2 2 3 4 3" xfId="5223"/>
    <cellStyle name="Input 2 2 2 2 3 4 3 2" xfId="5224"/>
    <cellStyle name="Input 2 2 2 2 3 4 4" xfId="5225"/>
    <cellStyle name="Input 2 2 2 2 3 4 4 2" xfId="5226"/>
    <cellStyle name="Input 2 2 2 2 3 4 5" xfId="5227"/>
    <cellStyle name="Input 2 2 2 2 3 4 5 2" xfId="5228"/>
    <cellStyle name="Input 2 2 2 2 3 4 6" xfId="5229"/>
    <cellStyle name="Input 2 2 2 2 3 4 6 2" xfId="5230"/>
    <cellStyle name="Input 2 2 2 2 3 4 7" xfId="5231"/>
    <cellStyle name="Input 2 2 2 2 3 4 7 2" xfId="5232"/>
    <cellStyle name="Input 2 2 2 2 3 4 8" xfId="5233"/>
    <cellStyle name="Input 2 2 2 2 3 5" xfId="5234"/>
    <cellStyle name="Input 2 2 2 2 3 5 2" xfId="5235"/>
    <cellStyle name="Input 2 2 2 2 3 6" xfId="5236"/>
    <cellStyle name="Input 2 2 2 2 3 6 2" xfId="5237"/>
    <cellStyle name="Input 2 2 2 2 3 7" xfId="5238"/>
    <cellStyle name="Input 2 2 2 2 3 7 2" xfId="5239"/>
    <cellStyle name="Input 2 2 2 2 3 8" xfId="5240"/>
    <cellStyle name="Input 2 2 2 2 3 8 2" xfId="5241"/>
    <cellStyle name="Input 2 2 2 2 3 9" xfId="5242"/>
    <cellStyle name="Input 2 2 2 2 3 9 2" xfId="5243"/>
    <cellStyle name="Input 2 2 2 2 4" xfId="5244"/>
    <cellStyle name="Input 2 2 2 2 4 10" xfId="5245"/>
    <cellStyle name="Input 2 2 2 2 4 10 2" xfId="5246"/>
    <cellStyle name="Input 2 2 2 2 4 11" xfId="5247"/>
    <cellStyle name="Input 2 2 2 2 4 2" xfId="5248"/>
    <cellStyle name="Input 2 2 2 2 4 2 2" xfId="5249"/>
    <cellStyle name="Input 2 2 2 2 4 2 2 2" xfId="5250"/>
    <cellStyle name="Input 2 2 2 2 4 2 2 2 2" xfId="5251"/>
    <cellStyle name="Input 2 2 2 2 4 2 2 3" xfId="5252"/>
    <cellStyle name="Input 2 2 2 2 4 2 2 3 2" xfId="5253"/>
    <cellStyle name="Input 2 2 2 2 4 2 2 4" xfId="5254"/>
    <cellStyle name="Input 2 2 2 2 4 2 2 4 2" xfId="5255"/>
    <cellStyle name="Input 2 2 2 2 4 2 2 5" xfId="5256"/>
    <cellStyle name="Input 2 2 2 2 4 2 2 5 2" xfId="5257"/>
    <cellStyle name="Input 2 2 2 2 4 2 2 6" xfId="5258"/>
    <cellStyle name="Input 2 2 2 2 4 2 2 6 2" xfId="5259"/>
    <cellStyle name="Input 2 2 2 2 4 2 2 7" xfId="5260"/>
    <cellStyle name="Input 2 2 2 2 4 2 2 7 2" xfId="5261"/>
    <cellStyle name="Input 2 2 2 2 4 2 2 8" xfId="5262"/>
    <cellStyle name="Input 2 2 2 2 4 2 3" xfId="5263"/>
    <cellStyle name="Input 2 2 2 2 4 2 3 2" xfId="5264"/>
    <cellStyle name="Input 2 2 2 2 4 2 4" xfId="5265"/>
    <cellStyle name="Input 2 2 2 2 4 2 4 2" xfId="5266"/>
    <cellStyle name="Input 2 2 2 2 4 2 5" xfId="5267"/>
    <cellStyle name="Input 2 2 2 2 4 2 5 2" xfId="5268"/>
    <cellStyle name="Input 2 2 2 2 4 2 6" xfId="5269"/>
    <cellStyle name="Input 2 2 2 2 4 2 6 2" xfId="5270"/>
    <cellStyle name="Input 2 2 2 2 4 2 7" xfId="5271"/>
    <cellStyle name="Input 2 2 2 2 4 2 7 2" xfId="5272"/>
    <cellStyle name="Input 2 2 2 2 4 2 8" xfId="5273"/>
    <cellStyle name="Input 2 2 2 2 4 3" xfId="5274"/>
    <cellStyle name="Input 2 2 2 2 4 3 2" xfId="5275"/>
    <cellStyle name="Input 2 2 2 2 4 3 2 2" xfId="5276"/>
    <cellStyle name="Input 2 2 2 2 4 3 2 2 2" xfId="5277"/>
    <cellStyle name="Input 2 2 2 2 4 3 2 3" xfId="5278"/>
    <cellStyle name="Input 2 2 2 2 4 3 2 3 2" xfId="5279"/>
    <cellStyle name="Input 2 2 2 2 4 3 2 4" xfId="5280"/>
    <cellStyle name="Input 2 2 2 2 4 3 2 4 2" xfId="5281"/>
    <cellStyle name="Input 2 2 2 2 4 3 2 5" xfId="5282"/>
    <cellStyle name="Input 2 2 2 2 4 3 2 5 2" xfId="5283"/>
    <cellStyle name="Input 2 2 2 2 4 3 2 6" xfId="5284"/>
    <cellStyle name="Input 2 2 2 2 4 3 2 6 2" xfId="5285"/>
    <cellStyle name="Input 2 2 2 2 4 3 2 7" xfId="5286"/>
    <cellStyle name="Input 2 2 2 2 4 3 2 7 2" xfId="5287"/>
    <cellStyle name="Input 2 2 2 2 4 3 2 8" xfId="5288"/>
    <cellStyle name="Input 2 2 2 2 4 3 3" xfId="5289"/>
    <cellStyle name="Input 2 2 2 2 4 3 3 2" xfId="5290"/>
    <cellStyle name="Input 2 2 2 2 4 3 4" xfId="5291"/>
    <cellStyle name="Input 2 2 2 2 4 3 4 2" xfId="5292"/>
    <cellStyle name="Input 2 2 2 2 4 3 5" xfId="5293"/>
    <cellStyle name="Input 2 2 2 2 4 3 5 2" xfId="5294"/>
    <cellStyle name="Input 2 2 2 2 4 3 6" xfId="5295"/>
    <cellStyle name="Input 2 2 2 2 4 3 6 2" xfId="5296"/>
    <cellStyle name="Input 2 2 2 2 4 3 7" xfId="5297"/>
    <cellStyle name="Input 2 2 2 2 4 3 7 2" xfId="5298"/>
    <cellStyle name="Input 2 2 2 2 4 3 8" xfId="5299"/>
    <cellStyle name="Input 2 2 2 2 4 4" xfId="5300"/>
    <cellStyle name="Input 2 2 2 2 4 4 2" xfId="5301"/>
    <cellStyle name="Input 2 2 2 2 4 4 2 2" xfId="5302"/>
    <cellStyle name="Input 2 2 2 2 4 4 2 2 2" xfId="5303"/>
    <cellStyle name="Input 2 2 2 2 4 4 2 3" xfId="5304"/>
    <cellStyle name="Input 2 2 2 2 4 4 2 3 2" xfId="5305"/>
    <cellStyle name="Input 2 2 2 2 4 4 2 4" xfId="5306"/>
    <cellStyle name="Input 2 2 2 2 4 4 2 4 2" xfId="5307"/>
    <cellStyle name="Input 2 2 2 2 4 4 2 5" xfId="5308"/>
    <cellStyle name="Input 2 2 2 2 4 4 2 5 2" xfId="5309"/>
    <cellStyle name="Input 2 2 2 2 4 4 2 6" xfId="5310"/>
    <cellStyle name="Input 2 2 2 2 4 4 2 6 2" xfId="5311"/>
    <cellStyle name="Input 2 2 2 2 4 4 2 7" xfId="5312"/>
    <cellStyle name="Input 2 2 2 2 4 4 2 7 2" xfId="5313"/>
    <cellStyle name="Input 2 2 2 2 4 4 2 8" xfId="5314"/>
    <cellStyle name="Input 2 2 2 2 4 4 3" xfId="5315"/>
    <cellStyle name="Input 2 2 2 2 4 4 3 2" xfId="5316"/>
    <cellStyle name="Input 2 2 2 2 4 4 4" xfId="5317"/>
    <cellStyle name="Input 2 2 2 2 4 4 4 2" xfId="5318"/>
    <cellStyle name="Input 2 2 2 2 4 4 5" xfId="5319"/>
    <cellStyle name="Input 2 2 2 2 4 4 5 2" xfId="5320"/>
    <cellStyle name="Input 2 2 2 2 4 4 6" xfId="5321"/>
    <cellStyle name="Input 2 2 2 2 4 4 6 2" xfId="5322"/>
    <cellStyle name="Input 2 2 2 2 4 4 7" xfId="5323"/>
    <cellStyle name="Input 2 2 2 2 4 4 7 2" xfId="5324"/>
    <cellStyle name="Input 2 2 2 2 4 4 8" xfId="5325"/>
    <cellStyle name="Input 2 2 2 2 4 5" xfId="5326"/>
    <cellStyle name="Input 2 2 2 2 4 5 2" xfId="5327"/>
    <cellStyle name="Input 2 2 2 2 4 5 2 2" xfId="5328"/>
    <cellStyle name="Input 2 2 2 2 4 5 3" xfId="5329"/>
    <cellStyle name="Input 2 2 2 2 4 5 3 2" xfId="5330"/>
    <cellStyle name="Input 2 2 2 2 4 5 4" xfId="5331"/>
    <cellStyle name="Input 2 2 2 2 4 5 4 2" xfId="5332"/>
    <cellStyle name="Input 2 2 2 2 4 5 5" xfId="5333"/>
    <cellStyle name="Input 2 2 2 2 4 5 5 2" xfId="5334"/>
    <cellStyle name="Input 2 2 2 2 4 5 6" xfId="5335"/>
    <cellStyle name="Input 2 2 2 2 4 5 6 2" xfId="5336"/>
    <cellStyle name="Input 2 2 2 2 4 5 7" xfId="5337"/>
    <cellStyle name="Input 2 2 2 2 4 5 7 2" xfId="5338"/>
    <cellStyle name="Input 2 2 2 2 4 5 8" xfId="5339"/>
    <cellStyle name="Input 2 2 2 2 4 6" xfId="5340"/>
    <cellStyle name="Input 2 2 2 2 4 6 2" xfId="5341"/>
    <cellStyle name="Input 2 2 2 2 4 7" xfId="5342"/>
    <cellStyle name="Input 2 2 2 2 4 7 2" xfId="5343"/>
    <cellStyle name="Input 2 2 2 2 4 8" xfId="5344"/>
    <cellStyle name="Input 2 2 2 2 4 8 2" xfId="5345"/>
    <cellStyle name="Input 2 2 2 2 4 9" xfId="5346"/>
    <cellStyle name="Input 2 2 2 2 4 9 2" xfId="5347"/>
    <cellStyle name="Input 2 2 2 2 5" xfId="5348"/>
    <cellStyle name="Input 2 2 2 2 5 2" xfId="5349"/>
    <cellStyle name="Input 2 2 2 2 6" xfId="5350"/>
    <cellStyle name="Input 2 2 2 2 6 2" xfId="5351"/>
    <cellStyle name="Input 2 2 2 2 7" xfId="5352"/>
    <cellStyle name="Input 2 2 2 2 7 2" xfId="5353"/>
    <cellStyle name="Input 2 2 2 2 8" xfId="5354"/>
    <cellStyle name="Input 2 2 2 2 8 2" xfId="5355"/>
    <cellStyle name="Input 2 2 2 3" xfId="5356"/>
    <cellStyle name="Input 2 2 2 3 2" xfId="5357"/>
    <cellStyle name="Input 2 2 2 3 2 2" xfId="5358"/>
    <cellStyle name="Input 2 2 2 3 2 2 2" xfId="5359"/>
    <cellStyle name="Input 2 2 2 3 2 2 2 2" xfId="5360"/>
    <cellStyle name="Input 2 2 2 3 2 2 2 2 2" xfId="5361"/>
    <cellStyle name="Input 2 2 2 3 2 2 2 3" xfId="5362"/>
    <cellStyle name="Input 2 2 2 3 2 2 2 3 2" xfId="5363"/>
    <cellStyle name="Input 2 2 2 3 2 2 2 4" xfId="5364"/>
    <cellStyle name="Input 2 2 2 3 2 2 2 4 2" xfId="5365"/>
    <cellStyle name="Input 2 2 2 3 2 2 2 5" xfId="5366"/>
    <cellStyle name="Input 2 2 2 3 2 2 2 5 2" xfId="5367"/>
    <cellStyle name="Input 2 2 2 3 2 2 2 6" xfId="5368"/>
    <cellStyle name="Input 2 2 2 3 2 2 2 6 2" xfId="5369"/>
    <cellStyle name="Input 2 2 2 3 2 2 2 7" xfId="5370"/>
    <cellStyle name="Input 2 2 2 3 2 2 2 7 2" xfId="5371"/>
    <cellStyle name="Input 2 2 2 3 2 2 2 8" xfId="5372"/>
    <cellStyle name="Input 2 2 2 3 2 2 3" xfId="5373"/>
    <cellStyle name="Input 2 2 2 3 2 2 3 2" xfId="5374"/>
    <cellStyle name="Input 2 2 2 3 2 2 4" xfId="5375"/>
    <cellStyle name="Input 2 2 2 3 2 2 4 2" xfId="5376"/>
    <cellStyle name="Input 2 2 2 3 2 2 5" xfId="5377"/>
    <cellStyle name="Input 2 2 2 3 2 2 5 2" xfId="5378"/>
    <cellStyle name="Input 2 2 2 3 2 2 6" xfId="5379"/>
    <cellStyle name="Input 2 2 2 3 2 2 6 2" xfId="5380"/>
    <cellStyle name="Input 2 2 2 3 2 2 7" xfId="5381"/>
    <cellStyle name="Input 2 2 2 3 2 2 7 2" xfId="5382"/>
    <cellStyle name="Input 2 2 2 3 2 2 8" xfId="5383"/>
    <cellStyle name="Input 2 2 2 3 2 3" xfId="5384"/>
    <cellStyle name="Input 2 2 2 3 2 3 2" xfId="5385"/>
    <cellStyle name="Input 2 2 2 3 2 3 2 2" xfId="5386"/>
    <cellStyle name="Input 2 2 2 3 2 3 3" xfId="5387"/>
    <cellStyle name="Input 2 2 2 3 2 3 3 2" xfId="5388"/>
    <cellStyle name="Input 2 2 2 3 2 3 4" xfId="5389"/>
    <cellStyle name="Input 2 2 2 3 2 3 4 2" xfId="5390"/>
    <cellStyle name="Input 2 2 2 3 2 3 5" xfId="5391"/>
    <cellStyle name="Input 2 2 2 3 2 3 5 2" xfId="5392"/>
    <cellStyle name="Input 2 2 2 3 2 3 6" xfId="5393"/>
    <cellStyle name="Input 2 2 2 3 2 3 6 2" xfId="5394"/>
    <cellStyle name="Input 2 2 2 3 2 3 7" xfId="5395"/>
    <cellStyle name="Input 2 2 2 3 2 4" xfId="5396"/>
    <cellStyle name="Input 2 2 2 3 2 4 2" xfId="5397"/>
    <cellStyle name="Input 2 2 2 3 2 4 2 2" xfId="5398"/>
    <cellStyle name="Input 2 2 2 3 2 4 3" xfId="5399"/>
    <cellStyle name="Input 2 2 2 3 2 4 3 2" xfId="5400"/>
    <cellStyle name="Input 2 2 2 3 2 4 4" xfId="5401"/>
    <cellStyle name="Input 2 2 2 3 2 4 4 2" xfId="5402"/>
    <cellStyle name="Input 2 2 2 3 2 4 5" xfId="5403"/>
    <cellStyle name="Input 2 2 2 3 2 4 5 2" xfId="5404"/>
    <cellStyle name="Input 2 2 2 3 2 4 6" xfId="5405"/>
    <cellStyle name="Input 2 2 2 3 2 4 6 2" xfId="5406"/>
    <cellStyle name="Input 2 2 2 3 2 4 7" xfId="5407"/>
    <cellStyle name="Input 2 2 2 3 2 4 7 2" xfId="5408"/>
    <cellStyle name="Input 2 2 2 3 2 4 8" xfId="5409"/>
    <cellStyle name="Input 2 2 2 3 2 5" xfId="5410"/>
    <cellStyle name="Input 2 2 2 3 2 5 2" xfId="5411"/>
    <cellStyle name="Input 2 2 2 3 2 6" xfId="5412"/>
    <cellStyle name="Input 2 2 2 3 2 6 2" xfId="5413"/>
    <cellStyle name="Input 2 2 2 3 2 7" xfId="5414"/>
    <cellStyle name="Input 2 2 2 3 2 7 2" xfId="5415"/>
    <cellStyle name="Input 2 2 2 3 2 8" xfId="5416"/>
    <cellStyle name="Input 2 2 2 3 2 8 2" xfId="5417"/>
    <cellStyle name="Input 2 2 2 3 2 9" xfId="5418"/>
    <cellStyle name="Input 2 2 2 3 2 9 2" xfId="5419"/>
    <cellStyle name="Input 2 2 2 3 3" xfId="5420"/>
    <cellStyle name="Input 2 2 2 3 3 2" xfId="5421"/>
    <cellStyle name="Input 2 2 2 3 3 2 2" xfId="5422"/>
    <cellStyle name="Input 2 2 2 3 3 2 2 2" xfId="5423"/>
    <cellStyle name="Input 2 2 2 3 3 2 3" xfId="5424"/>
    <cellStyle name="Input 2 2 2 3 3 2 3 2" xfId="5425"/>
    <cellStyle name="Input 2 2 2 3 3 2 4" xfId="5426"/>
    <cellStyle name="Input 2 2 2 3 3 2 4 2" xfId="5427"/>
    <cellStyle name="Input 2 2 2 3 3 2 5" xfId="5428"/>
    <cellStyle name="Input 2 2 2 3 3 2 5 2" xfId="5429"/>
    <cellStyle name="Input 2 2 2 3 3 2 6" xfId="5430"/>
    <cellStyle name="Input 2 2 2 3 3 2 6 2" xfId="5431"/>
    <cellStyle name="Input 2 2 2 3 3 2 7" xfId="5432"/>
    <cellStyle name="Input 2 2 2 3 3 2 7 2" xfId="5433"/>
    <cellStyle name="Input 2 2 2 3 3 2 8" xfId="5434"/>
    <cellStyle name="Input 2 2 2 3 3 3" xfId="5435"/>
    <cellStyle name="Input 2 2 2 3 3 3 2" xfId="5436"/>
    <cellStyle name="Input 2 2 2 3 3 4" xfId="5437"/>
    <cellStyle name="Input 2 2 2 3 3 4 2" xfId="5438"/>
    <cellStyle name="Input 2 2 2 3 3 5" xfId="5439"/>
    <cellStyle name="Input 2 2 2 3 3 5 2" xfId="5440"/>
    <cellStyle name="Input 2 2 2 3 3 6" xfId="5441"/>
    <cellStyle name="Input 2 2 2 3 3 6 2" xfId="5442"/>
    <cellStyle name="Input 2 2 2 3 3 7" xfId="5443"/>
    <cellStyle name="Input 2 2 2 3 3 7 2" xfId="5444"/>
    <cellStyle name="Input 2 2 2 3 3 8" xfId="5445"/>
    <cellStyle name="Input 2 2 2 3 4" xfId="5446"/>
    <cellStyle name="Input 2 2 2 3 4 2" xfId="5447"/>
    <cellStyle name="Input 2 2 2 3 4 2 2" xfId="5448"/>
    <cellStyle name="Input 2 2 2 3 4 3" xfId="5449"/>
    <cellStyle name="Input 2 2 2 3 4 3 2" xfId="5450"/>
    <cellStyle name="Input 2 2 2 3 4 4" xfId="5451"/>
    <cellStyle name="Input 2 2 2 3 4 4 2" xfId="5452"/>
    <cellStyle name="Input 2 2 2 3 4 5" xfId="5453"/>
    <cellStyle name="Input 2 2 2 3 4 5 2" xfId="5454"/>
    <cellStyle name="Input 2 2 2 3 4 6" xfId="5455"/>
    <cellStyle name="Input 2 2 2 3 4 6 2" xfId="5456"/>
    <cellStyle name="Input 2 2 2 3 4 7" xfId="5457"/>
    <cellStyle name="Input 2 2 2 3 4 7 2" xfId="5458"/>
    <cellStyle name="Input 2 2 2 3 4 8" xfId="5459"/>
    <cellStyle name="Input 2 2 2 3 5" xfId="5460"/>
    <cellStyle name="Input 2 2 2 3 5 2" xfId="5461"/>
    <cellStyle name="Input 2 2 2 3 6" xfId="5462"/>
    <cellStyle name="Input 2 2 2 3 6 2" xfId="5463"/>
    <cellStyle name="Input 2 2 2 3 7" xfId="5464"/>
    <cellStyle name="Input 2 2 2 3 7 2" xfId="5465"/>
    <cellStyle name="Input 2 2 2 3 8" xfId="5466"/>
    <cellStyle name="Input 2 2 2 3 8 2" xfId="5467"/>
    <cellStyle name="Input 2 2 2 3 9" xfId="5468"/>
    <cellStyle name="Input 2 2 2 3 9 2" xfId="5469"/>
    <cellStyle name="Input 2 2 2 4" xfId="5470"/>
    <cellStyle name="Input 2 2 2 4 2" xfId="5471"/>
    <cellStyle name="Input 2 2 2 4 2 2" xfId="5472"/>
    <cellStyle name="Input 2 2 2 4 2 2 2" xfId="5473"/>
    <cellStyle name="Input 2 2 2 4 2 2 2 2" xfId="5474"/>
    <cellStyle name="Input 2 2 2 4 2 2 2 2 2" xfId="5475"/>
    <cellStyle name="Input 2 2 2 4 2 2 2 3" xfId="5476"/>
    <cellStyle name="Input 2 2 2 4 2 2 2 3 2" xfId="5477"/>
    <cellStyle name="Input 2 2 2 4 2 2 2 4" xfId="5478"/>
    <cellStyle name="Input 2 2 2 4 2 2 2 4 2" xfId="5479"/>
    <cellStyle name="Input 2 2 2 4 2 2 2 5" xfId="5480"/>
    <cellStyle name="Input 2 2 2 4 2 2 2 5 2" xfId="5481"/>
    <cellStyle name="Input 2 2 2 4 2 2 2 6" xfId="5482"/>
    <cellStyle name="Input 2 2 2 4 2 2 2 6 2" xfId="5483"/>
    <cellStyle name="Input 2 2 2 4 2 2 2 7" xfId="5484"/>
    <cellStyle name="Input 2 2 2 4 2 2 2 7 2" xfId="5485"/>
    <cellStyle name="Input 2 2 2 4 2 2 2 8" xfId="5486"/>
    <cellStyle name="Input 2 2 2 4 2 2 3" xfId="5487"/>
    <cellStyle name="Input 2 2 2 4 2 2 3 2" xfId="5488"/>
    <cellStyle name="Input 2 2 2 4 2 2 4" xfId="5489"/>
    <cellStyle name="Input 2 2 2 4 2 2 4 2" xfId="5490"/>
    <cellStyle name="Input 2 2 2 4 2 2 5" xfId="5491"/>
    <cellStyle name="Input 2 2 2 4 2 2 5 2" xfId="5492"/>
    <cellStyle name="Input 2 2 2 4 2 2 6" xfId="5493"/>
    <cellStyle name="Input 2 2 2 4 2 2 6 2" xfId="5494"/>
    <cellStyle name="Input 2 2 2 4 2 2 7" xfId="5495"/>
    <cellStyle name="Input 2 2 2 4 2 2 7 2" xfId="5496"/>
    <cellStyle name="Input 2 2 2 4 2 2 8" xfId="5497"/>
    <cellStyle name="Input 2 2 2 4 2 3" xfId="5498"/>
    <cellStyle name="Input 2 2 2 4 2 3 2" xfId="5499"/>
    <cellStyle name="Input 2 2 2 4 2 3 2 2" xfId="5500"/>
    <cellStyle name="Input 2 2 2 4 2 3 3" xfId="5501"/>
    <cellStyle name="Input 2 2 2 4 2 3 3 2" xfId="5502"/>
    <cellStyle name="Input 2 2 2 4 2 3 4" xfId="5503"/>
    <cellStyle name="Input 2 2 2 4 2 3 4 2" xfId="5504"/>
    <cellStyle name="Input 2 2 2 4 2 3 5" xfId="5505"/>
    <cellStyle name="Input 2 2 2 4 2 3 5 2" xfId="5506"/>
    <cellStyle name="Input 2 2 2 4 2 3 6" xfId="5507"/>
    <cellStyle name="Input 2 2 2 4 2 3 6 2" xfId="5508"/>
    <cellStyle name="Input 2 2 2 4 2 3 7" xfId="5509"/>
    <cellStyle name="Input 2 2 2 4 2 4" xfId="5510"/>
    <cellStyle name="Input 2 2 2 4 2 4 2" xfId="5511"/>
    <cellStyle name="Input 2 2 2 4 2 4 2 2" xfId="5512"/>
    <cellStyle name="Input 2 2 2 4 2 4 3" xfId="5513"/>
    <cellStyle name="Input 2 2 2 4 2 4 3 2" xfId="5514"/>
    <cellStyle name="Input 2 2 2 4 2 4 4" xfId="5515"/>
    <cellStyle name="Input 2 2 2 4 2 4 4 2" xfId="5516"/>
    <cellStyle name="Input 2 2 2 4 2 4 5" xfId="5517"/>
    <cellStyle name="Input 2 2 2 4 2 4 5 2" xfId="5518"/>
    <cellStyle name="Input 2 2 2 4 2 4 6" xfId="5519"/>
    <cellStyle name="Input 2 2 2 4 2 4 6 2" xfId="5520"/>
    <cellStyle name="Input 2 2 2 4 2 4 7" xfId="5521"/>
    <cellStyle name="Input 2 2 2 4 2 4 7 2" xfId="5522"/>
    <cellStyle name="Input 2 2 2 4 2 4 8" xfId="5523"/>
    <cellStyle name="Input 2 2 2 4 2 5" xfId="5524"/>
    <cellStyle name="Input 2 2 2 4 2 5 2" xfId="5525"/>
    <cellStyle name="Input 2 2 2 4 2 6" xfId="5526"/>
    <cellStyle name="Input 2 2 2 4 2 6 2" xfId="5527"/>
    <cellStyle name="Input 2 2 2 4 2 7" xfId="5528"/>
    <cellStyle name="Input 2 2 2 4 2 7 2" xfId="5529"/>
    <cellStyle name="Input 2 2 2 4 2 8" xfId="5530"/>
    <cellStyle name="Input 2 2 2 4 2 8 2" xfId="5531"/>
    <cellStyle name="Input 2 2 2 4 2 9" xfId="5532"/>
    <cellStyle name="Input 2 2 2 4 2 9 2" xfId="5533"/>
    <cellStyle name="Input 2 2 2 4 3" xfId="5534"/>
    <cellStyle name="Input 2 2 2 4 3 2" xfId="5535"/>
    <cellStyle name="Input 2 2 2 4 3 2 2" xfId="5536"/>
    <cellStyle name="Input 2 2 2 4 3 2 2 2" xfId="5537"/>
    <cellStyle name="Input 2 2 2 4 3 2 3" xfId="5538"/>
    <cellStyle name="Input 2 2 2 4 3 2 3 2" xfId="5539"/>
    <cellStyle name="Input 2 2 2 4 3 2 4" xfId="5540"/>
    <cellStyle name="Input 2 2 2 4 3 2 4 2" xfId="5541"/>
    <cellStyle name="Input 2 2 2 4 3 2 5" xfId="5542"/>
    <cellStyle name="Input 2 2 2 4 3 2 5 2" xfId="5543"/>
    <cellStyle name="Input 2 2 2 4 3 2 6" xfId="5544"/>
    <cellStyle name="Input 2 2 2 4 3 2 6 2" xfId="5545"/>
    <cellStyle name="Input 2 2 2 4 3 2 7" xfId="5546"/>
    <cellStyle name="Input 2 2 2 4 3 2 7 2" xfId="5547"/>
    <cellStyle name="Input 2 2 2 4 3 2 8" xfId="5548"/>
    <cellStyle name="Input 2 2 2 4 3 3" xfId="5549"/>
    <cellStyle name="Input 2 2 2 4 3 3 2" xfId="5550"/>
    <cellStyle name="Input 2 2 2 4 3 4" xfId="5551"/>
    <cellStyle name="Input 2 2 2 4 3 4 2" xfId="5552"/>
    <cellStyle name="Input 2 2 2 4 3 5" xfId="5553"/>
    <cellStyle name="Input 2 2 2 4 3 5 2" xfId="5554"/>
    <cellStyle name="Input 2 2 2 4 3 6" xfId="5555"/>
    <cellStyle name="Input 2 2 2 4 3 6 2" xfId="5556"/>
    <cellStyle name="Input 2 2 2 4 3 7" xfId="5557"/>
    <cellStyle name="Input 2 2 2 4 3 7 2" xfId="5558"/>
    <cellStyle name="Input 2 2 2 4 3 8" xfId="5559"/>
    <cellStyle name="Input 2 2 2 4 4" xfId="5560"/>
    <cellStyle name="Input 2 2 2 4 4 2" xfId="5561"/>
    <cellStyle name="Input 2 2 2 4 4 2 2" xfId="5562"/>
    <cellStyle name="Input 2 2 2 4 4 3" xfId="5563"/>
    <cellStyle name="Input 2 2 2 4 4 3 2" xfId="5564"/>
    <cellStyle name="Input 2 2 2 4 4 4" xfId="5565"/>
    <cellStyle name="Input 2 2 2 4 4 4 2" xfId="5566"/>
    <cellStyle name="Input 2 2 2 4 4 5" xfId="5567"/>
    <cellStyle name="Input 2 2 2 4 4 5 2" xfId="5568"/>
    <cellStyle name="Input 2 2 2 4 4 6" xfId="5569"/>
    <cellStyle name="Input 2 2 2 4 4 6 2" xfId="5570"/>
    <cellStyle name="Input 2 2 2 4 4 7" xfId="5571"/>
    <cellStyle name="Input 2 2 2 4 4 7 2" xfId="5572"/>
    <cellStyle name="Input 2 2 2 4 4 8" xfId="5573"/>
    <cellStyle name="Input 2 2 2 4 5" xfId="5574"/>
    <cellStyle name="Input 2 2 2 4 5 2" xfId="5575"/>
    <cellStyle name="Input 2 2 2 4 6" xfId="5576"/>
    <cellStyle name="Input 2 2 2 4 6 2" xfId="5577"/>
    <cellStyle name="Input 2 2 2 4 7" xfId="5578"/>
    <cellStyle name="Input 2 2 2 4 7 2" xfId="5579"/>
    <cellStyle name="Input 2 2 2 4 8" xfId="5580"/>
    <cellStyle name="Input 2 2 2 4 8 2" xfId="5581"/>
    <cellStyle name="Input 2 2 2 4 9" xfId="5582"/>
    <cellStyle name="Input 2 2 2 4 9 2" xfId="5583"/>
    <cellStyle name="Input 2 2 2 5" xfId="5584"/>
    <cellStyle name="Input 2 2 2 5 10" xfId="5585"/>
    <cellStyle name="Input 2 2 2 5 10 2" xfId="5586"/>
    <cellStyle name="Input 2 2 2 5 11" xfId="5587"/>
    <cellStyle name="Input 2 2 2 5 2" xfId="5588"/>
    <cellStyle name="Input 2 2 2 5 2 2" xfId="5589"/>
    <cellStyle name="Input 2 2 2 5 2 2 2" xfId="5590"/>
    <cellStyle name="Input 2 2 2 5 2 2 2 2" xfId="5591"/>
    <cellStyle name="Input 2 2 2 5 2 2 3" xfId="5592"/>
    <cellStyle name="Input 2 2 2 5 2 2 3 2" xfId="5593"/>
    <cellStyle name="Input 2 2 2 5 2 2 4" xfId="5594"/>
    <cellStyle name="Input 2 2 2 5 2 2 4 2" xfId="5595"/>
    <cellStyle name="Input 2 2 2 5 2 2 5" xfId="5596"/>
    <cellStyle name="Input 2 2 2 5 2 2 5 2" xfId="5597"/>
    <cellStyle name="Input 2 2 2 5 2 2 6" xfId="5598"/>
    <cellStyle name="Input 2 2 2 5 2 2 6 2" xfId="5599"/>
    <cellStyle name="Input 2 2 2 5 2 2 7" xfId="5600"/>
    <cellStyle name="Input 2 2 2 5 2 2 7 2" xfId="5601"/>
    <cellStyle name="Input 2 2 2 5 2 2 8" xfId="5602"/>
    <cellStyle name="Input 2 2 2 5 2 3" xfId="5603"/>
    <cellStyle name="Input 2 2 2 5 2 3 2" xfId="5604"/>
    <cellStyle name="Input 2 2 2 5 2 4" xfId="5605"/>
    <cellStyle name="Input 2 2 2 5 2 4 2" xfId="5606"/>
    <cellStyle name="Input 2 2 2 5 2 5" xfId="5607"/>
    <cellStyle name="Input 2 2 2 5 2 5 2" xfId="5608"/>
    <cellStyle name="Input 2 2 2 5 2 6" xfId="5609"/>
    <cellStyle name="Input 2 2 2 5 2 6 2" xfId="5610"/>
    <cellStyle name="Input 2 2 2 5 2 7" xfId="5611"/>
    <cellStyle name="Input 2 2 2 5 2 7 2" xfId="5612"/>
    <cellStyle name="Input 2 2 2 5 2 8" xfId="5613"/>
    <cellStyle name="Input 2 2 2 5 3" xfId="5614"/>
    <cellStyle name="Input 2 2 2 5 3 2" xfId="5615"/>
    <cellStyle name="Input 2 2 2 5 3 2 2" xfId="5616"/>
    <cellStyle name="Input 2 2 2 5 3 2 2 2" xfId="5617"/>
    <cellStyle name="Input 2 2 2 5 3 2 3" xfId="5618"/>
    <cellStyle name="Input 2 2 2 5 3 2 3 2" xfId="5619"/>
    <cellStyle name="Input 2 2 2 5 3 2 4" xfId="5620"/>
    <cellStyle name="Input 2 2 2 5 3 2 4 2" xfId="5621"/>
    <cellStyle name="Input 2 2 2 5 3 2 5" xfId="5622"/>
    <cellStyle name="Input 2 2 2 5 3 2 5 2" xfId="5623"/>
    <cellStyle name="Input 2 2 2 5 3 2 6" xfId="5624"/>
    <cellStyle name="Input 2 2 2 5 3 2 6 2" xfId="5625"/>
    <cellStyle name="Input 2 2 2 5 3 2 7" xfId="5626"/>
    <cellStyle name="Input 2 2 2 5 3 2 7 2" xfId="5627"/>
    <cellStyle name="Input 2 2 2 5 3 2 8" xfId="5628"/>
    <cellStyle name="Input 2 2 2 5 3 3" xfId="5629"/>
    <cellStyle name="Input 2 2 2 5 3 3 2" xfId="5630"/>
    <cellStyle name="Input 2 2 2 5 3 4" xfId="5631"/>
    <cellStyle name="Input 2 2 2 5 3 4 2" xfId="5632"/>
    <cellStyle name="Input 2 2 2 5 3 5" xfId="5633"/>
    <cellStyle name="Input 2 2 2 5 3 5 2" xfId="5634"/>
    <cellStyle name="Input 2 2 2 5 3 6" xfId="5635"/>
    <cellStyle name="Input 2 2 2 5 3 6 2" xfId="5636"/>
    <cellStyle name="Input 2 2 2 5 3 7" xfId="5637"/>
    <cellStyle name="Input 2 2 2 5 3 7 2" xfId="5638"/>
    <cellStyle name="Input 2 2 2 5 3 8" xfId="5639"/>
    <cellStyle name="Input 2 2 2 5 4" xfId="5640"/>
    <cellStyle name="Input 2 2 2 5 4 2" xfId="5641"/>
    <cellStyle name="Input 2 2 2 5 4 2 2" xfId="5642"/>
    <cellStyle name="Input 2 2 2 5 4 2 2 2" xfId="5643"/>
    <cellStyle name="Input 2 2 2 5 4 2 3" xfId="5644"/>
    <cellStyle name="Input 2 2 2 5 4 2 3 2" xfId="5645"/>
    <cellStyle name="Input 2 2 2 5 4 2 4" xfId="5646"/>
    <cellStyle name="Input 2 2 2 5 4 2 4 2" xfId="5647"/>
    <cellStyle name="Input 2 2 2 5 4 2 5" xfId="5648"/>
    <cellStyle name="Input 2 2 2 5 4 2 5 2" xfId="5649"/>
    <cellStyle name="Input 2 2 2 5 4 2 6" xfId="5650"/>
    <cellStyle name="Input 2 2 2 5 4 2 6 2" xfId="5651"/>
    <cellStyle name="Input 2 2 2 5 4 2 7" xfId="5652"/>
    <cellStyle name="Input 2 2 2 5 4 2 7 2" xfId="5653"/>
    <cellStyle name="Input 2 2 2 5 4 2 8" xfId="5654"/>
    <cellStyle name="Input 2 2 2 5 4 3" xfId="5655"/>
    <cellStyle name="Input 2 2 2 5 4 3 2" xfId="5656"/>
    <cellStyle name="Input 2 2 2 5 4 4" xfId="5657"/>
    <cellStyle name="Input 2 2 2 5 4 4 2" xfId="5658"/>
    <cellStyle name="Input 2 2 2 5 4 5" xfId="5659"/>
    <cellStyle name="Input 2 2 2 5 4 5 2" xfId="5660"/>
    <cellStyle name="Input 2 2 2 5 4 6" xfId="5661"/>
    <cellStyle name="Input 2 2 2 5 4 6 2" xfId="5662"/>
    <cellStyle name="Input 2 2 2 5 4 7" xfId="5663"/>
    <cellStyle name="Input 2 2 2 5 4 7 2" xfId="5664"/>
    <cellStyle name="Input 2 2 2 5 4 8" xfId="5665"/>
    <cellStyle name="Input 2 2 2 5 5" xfId="5666"/>
    <cellStyle name="Input 2 2 2 5 5 2" xfId="5667"/>
    <cellStyle name="Input 2 2 2 5 5 2 2" xfId="5668"/>
    <cellStyle name="Input 2 2 2 5 5 3" xfId="5669"/>
    <cellStyle name="Input 2 2 2 5 5 3 2" xfId="5670"/>
    <cellStyle name="Input 2 2 2 5 5 4" xfId="5671"/>
    <cellStyle name="Input 2 2 2 5 5 4 2" xfId="5672"/>
    <cellStyle name="Input 2 2 2 5 5 5" xfId="5673"/>
    <cellStyle name="Input 2 2 2 5 5 5 2" xfId="5674"/>
    <cellStyle name="Input 2 2 2 5 5 6" xfId="5675"/>
    <cellStyle name="Input 2 2 2 5 5 6 2" xfId="5676"/>
    <cellStyle name="Input 2 2 2 5 5 7" xfId="5677"/>
    <cellStyle name="Input 2 2 2 5 5 7 2" xfId="5678"/>
    <cellStyle name="Input 2 2 2 5 5 8" xfId="5679"/>
    <cellStyle name="Input 2 2 2 5 6" xfId="5680"/>
    <cellStyle name="Input 2 2 2 5 6 2" xfId="5681"/>
    <cellStyle name="Input 2 2 2 5 7" xfId="5682"/>
    <cellStyle name="Input 2 2 2 5 7 2" xfId="5683"/>
    <cellStyle name="Input 2 2 2 5 8" xfId="5684"/>
    <cellStyle name="Input 2 2 2 5 8 2" xfId="5685"/>
    <cellStyle name="Input 2 2 2 5 9" xfId="5686"/>
    <cellStyle name="Input 2 2 2 5 9 2" xfId="5687"/>
    <cellStyle name="Input 2 2 2 6" xfId="5688"/>
    <cellStyle name="Input 2 2 2 6 2" xfId="5689"/>
    <cellStyle name="Input 2 2 2 7" xfId="5690"/>
    <cellStyle name="Input 2 2 2 7 2" xfId="5691"/>
    <cellStyle name="Input 2 2 2 8" xfId="5692"/>
    <cellStyle name="Input 2 2 2 8 2" xfId="5693"/>
    <cellStyle name="Input 2 2 2 9" xfId="5694"/>
    <cellStyle name="Input 2 2 2 9 2" xfId="5695"/>
    <cellStyle name="Input 2 2 3" xfId="5696"/>
    <cellStyle name="Input 2 2 3 2" xfId="5697"/>
    <cellStyle name="Input 2 2 3 2 2" xfId="5698"/>
    <cellStyle name="Input 2 2 3 2 2 2" xfId="5699"/>
    <cellStyle name="Input 2 2 3 2 2 2 2" xfId="5700"/>
    <cellStyle name="Input 2 2 3 2 2 2 2 2" xfId="5701"/>
    <cellStyle name="Input 2 2 3 2 2 2 2 2 2" xfId="5702"/>
    <cellStyle name="Input 2 2 3 2 2 2 2 3" xfId="5703"/>
    <cellStyle name="Input 2 2 3 2 2 2 2 3 2" xfId="5704"/>
    <cellStyle name="Input 2 2 3 2 2 2 2 4" xfId="5705"/>
    <cellStyle name="Input 2 2 3 2 2 2 2 4 2" xfId="5706"/>
    <cellStyle name="Input 2 2 3 2 2 2 2 5" xfId="5707"/>
    <cellStyle name="Input 2 2 3 2 2 2 2 5 2" xfId="5708"/>
    <cellStyle name="Input 2 2 3 2 2 2 2 6" xfId="5709"/>
    <cellStyle name="Input 2 2 3 2 2 2 2 6 2" xfId="5710"/>
    <cellStyle name="Input 2 2 3 2 2 2 2 7" xfId="5711"/>
    <cellStyle name="Input 2 2 3 2 2 2 2 7 2" xfId="5712"/>
    <cellStyle name="Input 2 2 3 2 2 2 2 8" xfId="5713"/>
    <cellStyle name="Input 2 2 3 2 2 2 3" xfId="5714"/>
    <cellStyle name="Input 2 2 3 2 2 2 3 2" xfId="5715"/>
    <cellStyle name="Input 2 2 3 2 2 2 4" xfId="5716"/>
    <cellStyle name="Input 2 2 3 2 2 2 4 2" xfId="5717"/>
    <cellStyle name="Input 2 2 3 2 2 2 5" xfId="5718"/>
    <cellStyle name="Input 2 2 3 2 2 2 5 2" xfId="5719"/>
    <cellStyle name="Input 2 2 3 2 2 2 6" xfId="5720"/>
    <cellStyle name="Input 2 2 3 2 2 2 6 2" xfId="5721"/>
    <cellStyle name="Input 2 2 3 2 2 2 7" xfId="5722"/>
    <cellStyle name="Input 2 2 3 2 2 2 7 2" xfId="5723"/>
    <cellStyle name="Input 2 2 3 2 2 2 8" xfId="5724"/>
    <cellStyle name="Input 2 2 3 2 2 3" xfId="5725"/>
    <cellStyle name="Input 2 2 3 2 2 3 2" xfId="5726"/>
    <cellStyle name="Input 2 2 3 2 2 3 2 2" xfId="5727"/>
    <cellStyle name="Input 2 2 3 2 2 3 3" xfId="5728"/>
    <cellStyle name="Input 2 2 3 2 2 3 3 2" xfId="5729"/>
    <cellStyle name="Input 2 2 3 2 2 3 4" xfId="5730"/>
    <cellStyle name="Input 2 2 3 2 2 3 4 2" xfId="5731"/>
    <cellStyle name="Input 2 2 3 2 2 3 5" xfId="5732"/>
    <cellStyle name="Input 2 2 3 2 2 3 5 2" xfId="5733"/>
    <cellStyle name="Input 2 2 3 2 2 3 6" xfId="5734"/>
    <cellStyle name="Input 2 2 3 2 2 3 6 2" xfId="5735"/>
    <cellStyle name="Input 2 2 3 2 2 3 7" xfId="5736"/>
    <cellStyle name="Input 2 2 3 2 2 4" xfId="5737"/>
    <cellStyle name="Input 2 2 3 2 2 4 2" xfId="5738"/>
    <cellStyle name="Input 2 2 3 2 2 4 2 2" xfId="5739"/>
    <cellStyle name="Input 2 2 3 2 2 4 3" xfId="5740"/>
    <cellStyle name="Input 2 2 3 2 2 4 3 2" xfId="5741"/>
    <cellStyle name="Input 2 2 3 2 2 4 4" xfId="5742"/>
    <cellStyle name="Input 2 2 3 2 2 4 4 2" xfId="5743"/>
    <cellStyle name="Input 2 2 3 2 2 4 5" xfId="5744"/>
    <cellStyle name="Input 2 2 3 2 2 4 5 2" xfId="5745"/>
    <cellStyle name="Input 2 2 3 2 2 4 6" xfId="5746"/>
    <cellStyle name="Input 2 2 3 2 2 4 6 2" xfId="5747"/>
    <cellStyle name="Input 2 2 3 2 2 4 7" xfId="5748"/>
    <cellStyle name="Input 2 2 3 2 2 4 7 2" xfId="5749"/>
    <cellStyle name="Input 2 2 3 2 2 4 8" xfId="5750"/>
    <cellStyle name="Input 2 2 3 2 2 5" xfId="5751"/>
    <cellStyle name="Input 2 2 3 2 2 5 2" xfId="5752"/>
    <cellStyle name="Input 2 2 3 2 2 6" xfId="5753"/>
    <cellStyle name="Input 2 2 3 2 2 6 2" xfId="5754"/>
    <cellStyle name="Input 2 2 3 2 2 7" xfId="5755"/>
    <cellStyle name="Input 2 2 3 2 2 7 2" xfId="5756"/>
    <cellStyle name="Input 2 2 3 2 2 8" xfId="5757"/>
    <cellStyle name="Input 2 2 3 2 2 8 2" xfId="5758"/>
    <cellStyle name="Input 2 2 3 2 2 9" xfId="5759"/>
    <cellStyle name="Input 2 2 3 2 2 9 2" xfId="5760"/>
    <cellStyle name="Input 2 2 3 2 3" xfId="5761"/>
    <cellStyle name="Input 2 2 3 2 3 2" xfId="5762"/>
    <cellStyle name="Input 2 2 3 2 3 2 2" xfId="5763"/>
    <cellStyle name="Input 2 2 3 2 3 2 2 2" xfId="5764"/>
    <cellStyle name="Input 2 2 3 2 3 2 3" xfId="5765"/>
    <cellStyle name="Input 2 2 3 2 3 2 3 2" xfId="5766"/>
    <cellStyle name="Input 2 2 3 2 3 2 4" xfId="5767"/>
    <cellStyle name="Input 2 2 3 2 3 2 4 2" xfId="5768"/>
    <cellStyle name="Input 2 2 3 2 3 2 5" xfId="5769"/>
    <cellStyle name="Input 2 2 3 2 3 2 5 2" xfId="5770"/>
    <cellStyle name="Input 2 2 3 2 3 2 6" xfId="5771"/>
    <cellStyle name="Input 2 2 3 2 3 2 6 2" xfId="5772"/>
    <cellStyle name="Input 2 2 3 2 3 2 7" xfId="5773"/>
    <cellStyle name="Input 2 2 3 2 3 2 7 2" xfId="5774"/>
    <cellStyle name="Input 2 2 3 2 3 2 8" xfId="5775"/>
    <cellStyle name="Input 2 2 3 2 3 3" xfId="5776"/>
    <cellStyle name="Input 2 2 3 2 3 3 2" xfId="5777"/>
    <cellStyle name="Input 2 2 3 2 3 4" xfId="5778"/>
    <cellStyle name="Input 2 2 3 2 3 4 2" xfId="5779"/>
    <cellStyle name="Input 2 2 3 2 3 5" xfId="5780"/>
    <cellStyle name="Input 2 2 3 2 3 5 2" xfId="5781"/>
    <cellStyle name="Input 2 2 3 2 3 6" xfId="5782"/>
    <cellStyle name="Input 2 2 3 2 3 6 2" xfId="5783"/>
    <cellStyle name="Input 2 2 3 2 3 7" xfId="5784"/>
    <cellStyle name="Input 2 2 3 2 3 7 2" xfId="5785"/>
    <cellStyle name="Input 2 2 3 2 3 8" xfId="5786"/>
    <cellStyle name="Input 2 2 3 2 4" xfId="5787"/>
    <cellStyle name="Input 2 2 3 2 4 2" xfId="5788"/>
    <cellStyle name="Input 2 2 3 2 4 2 2" xfId="5789"/>
    <cellStyle name="Input 2 2 3 2 4 3" xfId="5790"/>
    <cellStyle name="Input 2 2 3 2 4 3 2" xfId="5791"/>
    <cellStyle name="Input 2 2 3 2 4 4" xfId="5792"/>
    <cellStyle name="Input 2 2 3 2 4 4 2" xfId="5793"/>
    <cellStyle name="Input 2 2 3 2 4 5" xfId="5794"/>
    <cellStyle name="Input 2 2 3 2 4 5 2" xfId="5795"/>
    <cellStyle name="Input 2 2 3 2 4 6" xfId="5796"/>
    <cellStyle name="Input 2 2 3 2 4 6 2" xfId="5797"/>
    <cellStyle name="Input 2 2 3 2 4 7" xfId="5798"/>
    <cellStyle name="Input 2 2 3 2 4 7 2" xfId="5799"/>
    <cellStyle name="Input 2 2 3 2 4 8" xfId="5800"/>
    <cellStyle name="Input 2 2 3 2 5" xfId="5801"/>
    <cellStyle name="Input 2 2 3 2 5 2" xfId="5802"/>
    <cellStyle name="Input 2 2 3 2 6" xfId="5803"/>
    <cellStyle name="Input 2 2 3 2 6 2" xfId="5804"/>
    <cellStyle name="Input 2 2 3 2 7" xfId="5805"/>
    <cellStyle name="Input 2 2 3 2 7 2" xfId="5806"/>
    <cellStyle name="Input 2 2 3 2 8" xfId="5807"/>
    <cellStyle name="Input 2 2 3 2 8 2" xfId="5808"/>
    <cellStyle name="Input 2 2 3 2 9" xfId="5809"/>
    <cellStyle name="Input 2 2 3 2 9 2" xfId="5810"/>
    <cellStyle name="Input 2 2 3 3" xfId="5811"/>
    <cellStyle name="Input 2 2 3 3 2" xfId="5812"/>
    <cellStyle name="Input 2 2 3 3 2 2" xfId="5813"/>
    <cellStyle name="Input 2 2 3 3 2 2 2" xfId="5814"/>
    <cellStyle name="Input 2 2 3 3 2 2 2 2" xfId="5815"/>
    <cellStyle name="Input 2 2 3 3 2 2 2 2 2" xfId="5816"/>
    <cellStyle name="Input 2 2 3 3 2 2 2 3" xfId="5817"/>
    <cellStyle name="Input 2 2 3 3 2 2 2 3 2" xfId="5818"/>
    <cellStyle name="Input 2 2 3 3 2 2 2 4" xfId="5819"/>
    <cellStyle name="Input 2 2 3 3 2 2 2 4 2" xfId="5820"/>
    <cellStyle name="Input 2 2 3 3 2 2 2 5" xfId="5821"/>
    <cellStyle name="Input 2 2 3 3 2 2 2 5 2" xfId="5822"/>
    <cellStyle name="Input 2 2 3 3 2 2 2 6" xfId="5823"/>
    <cellStyle name="Input 2 2 3 3 2 2 2 6 2" xfId="5824"/>
    <cellStyle name="Input 2 2 3 3 2 2 2 7" xfId="5825"/>
    <cellStyle name="Input 2 2 3 3 2 2 2 7 2" xfId="5826"/>
    <cellStyle name="Input 2 2 3 3 2 2 2 8" xfId="5827"/>
    <cellStyle name="Input 2 2 3 3 2 2 3" xfId="5828"/>
    <cellStyle name="Input 2 2 3 3 2 2 3 2" xfId="5829"/>
    <cellStyle name="Input 2 2 3 3 2 2 4" xfId="5830"/>
    <cellStyle name="Input 2 2 3 3 2 2 4 2" xfId="5831"/>
    <cellStyle name="Input 2 2 3 3 2 2 5" xfId="5832"/>
    <cellStyle name="Input 2 2 3 3 2 2 5 2" xfId="5833"/>
    <cellStyle name="Input 2 2 3 3 2 2 6" xfId="5834"/>
    <cellStyle name="Input 2 2 3 3 2 2 6 2" xfId="5835"/>
    <cellStyle name="Input 2 2 3 3 2 2 7" xfId="5836"/>
    <cellStyle name="Input 2 2 3 3 2 2 7 2" xfId="5837"/>
    <cellStyle name="Input 2 2 3 3 2 2 8" xfId="5838"/>
    <cellStyle name="Input 2 2 3 3 2 3" xfId="5839"/>
    <cellStyle name="Input 2 2 3 3 2 3 2" xfId="5840"/>
    <cellStyle name="Input 2 2 3 3 2 3 2 2" xfId="5841"/>
    <cellStyle name="Input 2 2 3 3 2 3 3" xfId="5842"/>
    <cellStyle name="Input 2 2 3 3 2 3 3 2" xfId="5843"/>
    <cellStyle name="Input 2 2 3 3 2 3 4" xfId="5844"/>
    <cellStyle name="Input 2 2 3 3 2 3 4 2" xfId="5845"/>
    <cellStyle name="Input 2 2 3 3 2 3 5" xfId="5846"/>
    <cellStyle name="Input 2 2 3 3 2 3 5 2" xfId="5847"/>
    <cellStyle name="Input 2 2 3 3 2 3 6" xfId="5848"/>
    <cellStyle name="Input 2 2 3 3 2 3 6 2" xfId="5849"/>
    <cellStyle name="Input 2 2 3 3 2 3 7" xfId="5850"/>
    <cellStyle name="Input 2 2 3 3 2 4" xfId="5851"/>
    <cellStyle name="Input 2 2 3 3 2 4 2" xfId="5852"/>
    <cellStyle name="Input 2 2 3 3 2 4 2 2" xfId="5853"/>
    <cellStyle name="Input 2 2 3 3 2 4 3" xfId="5854"/>
    <cellStyle name="Input 2 2 3 3 2 4 3 2" xfId="5855"/>
    <cellStyle name="Input 2 2 3 3 2 4 4" xfId="5856"/>
    <cellStyle name="Input 2 2 3 3 2 4 4 2" xfId="5857"/>
    <cellStyle name="Input 2 2 3 3 2 4 5" xfId="5858"/>
    <cellStyle name="Input 2 2 3 3 2 4 5 2" xfId="5859"/>
    <cellStyle name="Input 2 2 3 3 2 4 6" xfId="5860"/>
    <cellStyle name="Input 2 2 3 3 2 4 6 2" xfId="5861"/>
    <cellStyle name="Input 2 2 3 3 2 4 7" xfId="5862"/>
    <cellStyle name="Input 2 2 3 3 2 4 7 2" xfId="5863"/>
    <cellStyle name="Input 2 2 3 3 2 4 8" xfId="5864"/>
    <cellStyle name="Input 2 2 3 3 2 5" xfId="5865"/>
    <cellStyle name="Input 2 2 3 3 2 5 2" xfId="5866"/>
    <cellStyle name="Input 2 2 3 3 2 6" xfId="5867"/>
    <cellStyle name="Input 2 2 3 3 2 6 2" xfId="5868"/>
    <cellStyle name="Input 2 2 3 3 2 7" xfId="5869"/>
    <cellStyle name="Input 2 2 3 3 2 7 2" xfId="5870"/>
    <cellStyle name="Input 2 2 3 3 2 8" xfId="5871"/>
    <cellStyle name="Input 2 2 3 3 2 8 2" xfId="5872"/>
    <cellStyle name="Input 2 2 3 3 2 9" xfId="5873"/>
    <cellStyle name="Input 2 2 3 3 2 9 2" xfId="5874"/>
    <cellStyle name="Input 2 2 3 3 3" xfId="5875"/>
    <cellStyle name="Input 2 2 3 3 3 2" xfId="5876"/>
    <cellStyle name="Input 2 2 3 3 3 2 2" xfId="5877"/>
    <cellStyle name="Input 2 2 3 3 3 2 2 2" xfId="5878"/>
    <cellStyle name="Input 2 2 3 3 3 2 3" xfId="5879"/>
    <cellStyle name="Input 2 2 3 3 3 2 3 2" xfId="5880"/>
    <cellStyle name="Input 2 2 3 3 3 2 4" xfId="5881"/>
    <cellStyle name="Input 2 2 3 3 3 2 4 2" xfId="5882"/>
    <cellStyle name="Input 2 2 3 3 3 2 5" xfId="5883"/>
    <cellStyle name="Input 2 2 3 3 3 2 5 2" xfId="5884"/>
    <cellStyle name="Input 2 2 3 3 3 2 6" xfId="5885"/>
    <cellStyle name="Input 2 2 3 3 3 2 6 2" xfId="5886"/>
    <cellStyle name="Input 2 2 3 3 3 2 7" xfId="5887"/>
    <cellStyle name="Input 2 2 3 3 3 2 7 2" xfId="5888"/>
    <cellStyle name="Input 2 2 3 3 3 2 8" xfId="5889"/>
    <cellStyle name="Input 2 2 3 3 3 3" xfId="5890"/>
    <cellStyle name="Input 2 2 3 3 3 3 2" xfId="5891"/>
    <cellStyle name="Input 2 2 3 3 3 4" xfId="5892"/>
    <cellStyle name="Input 2 2 3 3 3 4 2" xfId="5893"/>
    <cellStyle name="Input 2 2 3 3 3 5" xfId="5894"/>
    <cellStyle name="Input 2 2 3 3 3 5 2" xfId="5895"/>
    <cellStyle name="Input 2 2 3 3 3 6" xfId="5896"/>
    <cellStyle name="Input 2 2 3 3 3 6 2" xfId="5897"/>
    <cellStyle name="Input 2 2 3 3 3 7" xfId="5898"/>
    <cellStyle name="Input 2 2 3 3 3 7 2" xfId="5899"/>
    <cellStyle name="Input 2 2 3 3 3 8" xfId="5900"/>
    <cellStyle name="Input 2 2 3 3 4" xfId="5901"/>
    <cellStyle name="Input 2 2 3 3 4 2" xfId="5902"/>
    <cellStyle name="Input 2 2 3 3 4 2 2" xfId="5903"/>
    <cellStyle name="Input 2 2 3 3 4 3" xfId="5904"/>
    <cellStyle name="Input 2 2 3 3 4 3 2" xfId="5905"/>
    <cellStyle name="Input 2 2 3 3 4 4" xfId="5906"/>
    <cellStyle name="Input 2 2 3 3 4 4 2" xfId="5907"/>
    <cellStyle name="Input 2 2 3 3 4 5" xfId="5908"/>
    <cellStyle name="Input 2 2 3 3 4 5 2" xfId="5909"/>
    <cellStyle name="Input 2 2 3 3 4 6" xfId="5910"/>
    <cellStyle name="Input 2 2 3 3 4 6 2" xfId="5911"/>
    <cellStyle name="Input 2 2 3 3 4 7" xfId="5912"/>
    <cellStyle name="Input 2 2 3 3 4 7 2" xfId="5913"/>
    <cellStyle name="Input 2 2 3 3 4 8" xfId="5914"/>
    <cellStyle name="Input 2 2 3 3 5" xfId="5915"/>
    <cellStyle name="Input 2 2 3 3 5 2" xfId="5916"/>
    <cellStyle name="Input 2 2 3 3 6" xfId="5917"/>
    <cellStyle name="Input 2 2 3 3 6 2" xfId="5918"/>
    <cellStyle name="Input 2 2 3 3 7" xfId="5919"/>
    <cellStyle name="Input 2 2 3 3 7 2" xfId="5920"/>
    <cellStyle name="Input 2 2 3 3 8" xfId="5921"/>
    <cellStyle name="Input 2 2 3 3 8 2" xfId="5922"/>
    <cellStyle name="Input 2 2 3 3 9" xfId="5923"/>
    <cellStyle name="Input 2 2 3 3 9 2" xfId="5924"/>
    <cellStyle name="Input 2 2 3 4" xfId="5925"/>
    <cellStyle name="Input 2 2 3 4 10" xfId="5926"/>
    <cellStyle name="Input 2 2 3 4 10 2" xfId="5927"/>
    <cellStyle name="Input 2 2 3 4 11" xfId="5928"/>
    <cellStyle name="Input 2 2 3 4 2" xfId="5929"/>
    <cellStyle name="Input 2 2 3 4 2 2" xfId="5930"/>
    <cellStyle name="Input 2 2 3 4 2 2 2" xfId="5931"/>
    <cellStyle name="Input 2 2 3 4 2 2 2 2" xfId="5932"/>
    <cellStyle name="Input 2 2 3 4 2 2 3" xfId="5933"/>
    <cellStyle name="Input 2 2 3 4 2 2 3 2" xfId="5934"/>
    <cellStyle name="Input 2 2 3 4 2 2 4" xfId="5935"/>
    <cellStyle name="Input 2 2 3 4 2 2 4 2" xfId="5936"/>
    <cellStyle name="Input 2 2 3 4 2 2 5" xfId="5937"/>
    <cellStyle name="Input 2 2 3 4 2 2 5 2" xfId="5938"/>
    <cellStyle name="Input 2 2 3 4 2 2 6" xfId="5939"/>
    <cellStyle name="Input 2 2 3 4 2 2 6 2" xfId="5940"/>
    <cellStyle name="Input 2 2 3 4 2 2 7" xfId="5941"/>
    <cellStyle name="Input 2 2 3 4 2 2 7 2" xfId="5942"/>
    <cellStyle name="Input 2 2 3 4 2 2 8" xfId="5943"/>
    <cellStyle name="Input 2 2 3 4 2 3" xfId="5944"/>
    <cellStyle name="Input 2 2 3 4 2 3 2" xfId="5945"/>
    <cellStyle name="Input 2 2 3 4 2 4" xfId="5946"/>
    <cellStyle name="Input 2 2 3 4 2 4 2" xfId="5947"/>
    <cellStyle name="Input 2 2 3 4 2 5" xfId="5948"/>
    <cellStyle name="Input 2 2 3 4 2 5 2" xfId="5949"/>
    <cellStyle name="Input 2 2 3 4 2 6" xfId="5950"/>
    <cellStyle name="Input 2 2 3 4 2 6 2" xfId="5951"/>
    <cellStyle name="Input 2 2 3 4 2 7" xfId="5952"/>
    <cellStyle name="Input 2 2 3 4 2 7 2" xfId="5953"/>
    <cellStyle name="Input 2 2 3 4 2 8" xfId="5954"/>
    <cellStyle name="Input 2 2 3 4 3" xfId="5955"/>
    <cellStyle name="Input 2 2 3 4 3 2" xfId="5956"/>
    <cellStyle name="Input 2 2 3 4 3 2 2" xfId="5957"/>
    <cellStyle name="Input 2 2 3 4 3 2 2 2" xfId="5958"/>
    <cellStyle name="Input 2 2 3 4 3 2 3" xfId="5959"/>
    <cellStyle name="Input 2 2 3 4 3 2 3 2" xfId="5960"/>
    <cellStyle name="Input 2 2 3 4 3 2 4" xfId="5961"/>
    <cellStyle name="Input 2 2 3 4 3 2 4 2" xfId="5962"/>
    <cellStyle name="Input 2 2 3 4 3 2 5" xfId="5963"/>
    <cellStyle name="Input 2 2 3 4 3 2 5 2" xfId="5964"/>
    <cellStyle name="Input 2 2 3 4 3 2 6" xfId="5965"/>
    <cellStyle name="Input 2 2 3 4 3 2 6 2" xfId="5966"/>
    <cellStyle name="Input 2 2 3 4 3 2 7" xfId="5967"/>
    <cellStyle name="Input 2 2 3 4 3 2 7 2" xfId="5968"/>
    <cellStyle name="Input 2 2 3 4 3 2 8" xfId="5969"/>
    <cellStyle name="Input 2 2 3 4 3 3" xfId="5970"/>
    <cellStyle name="Input 2 2 3 4 3 3 2" xfId="5971"/>
    <cellStyle name="Input 2 2 3 4 3 4" xfId="5972"/>
    <cellStyle name="Input 2 2 3 4 3 4 2" xfId="5973"/>
    <cellStyle name="Input 2 2 3 4 3 5" xfId="5974"/>
    <cellStyle name="Input 2 2 3 4 3 5 2" xfId="5975"/>
    <cellStyle name="Input 2 2 3 4 3 6" xfId="5976"/>
    <cellStyle name="Input 2 2 3 4 3 6 2" xfId="5977"/>
    <cellStyle name="Input 2 2 3 4 3 7" xfId="5978"/>
    <cellStyle name="Input 2 2 3 4 3 7 2" xfId="5979"/>
    <cellStyle name="Input 2 2 3 4 3 8" xfId="5980"/>
    <cellStyle name="Input 2 2 3 4 4" xfId="5981"/>
    <cellStyle name="Input 2 2 3 4 4 2" xfId="5982"/>
    <cellStyle name="Input 2 2 3 4 4 2 2" xfId="5983"/>
    <cellStyle name="Input 2 2 3 4 4 2 2 2" xfId="5984"/>
    <cellStyle name="Input 2 2 3 4 4 2 3" xfId="5985"/>
    <cellStyle name="Input 2 2 3 4 4 2 3 2" xfId="5986"/>
    <cellStyle name="Input 2 2 3 4 4 2 4" xfId="5987"/>
    <cellStyle name="Input 2 2 3 4 4 2 4 2" xfId="5988"/>
    <cellStyle name="Input 2 2 3 4 4 2 5" xfId="5989"/>
    <cellStyle name="Input 2 2 3 4 4 2 5 2" xfId="5990"/>
    <cellStyle name="Input 2 2 3 4 4 2 6" xfId="5991"/>
    <cellStyle name="Input 2 2 3 4 4 2 6 2" xfId="5992"/>
    <cellStyle name="Input 2 2 3 4 4 2 7" xfId="5993"/>
    <cellStyle name="Input 2 2 3 4 4 2 7 2" xfId="5994"/>
    <cellStyle name="Input 2 2 3 4 4 2 8" xfId="5995"/>
    <cellStyle name="Input 2 2 3 4 4 3" xfId="5996"/>
    <cellStyle name="Input 2 2 3 4 4 3 2" xfId="5997"/>
    <cellStyle name="Input 2 2 3 4 4 4" xfId="5998"/>
    <cellStyle name="Input 2 2 3 4 4 4 2" xfId="5999"/>
    <cellStyle name="Input 2 2 3 4 4 5" xfId="6000"/>
    <cellStyle name="Input 2 2 3 4 4 5 2" xfId="6001"/>
    <cellStyle name="Input 2 2 3 4 4 6" xfId="6002"/>
    <cellStyle name="Input 2 2 3 4 4 6 2" xfId="6003"/>
    <cellStyle name="Input 2 2 3 4 4 7" xfId="6004"/>
    <cellStyle name="Input 2 2 3 4 4 7 2" xfId="6005"/>
    <cellStyle name="Input 2 2 3 4 4 8" xfId="6006"/>
    <cellStyle name="Input 2 2 3 4 5" xfId="6007"/>
    <cellStyle name="Input 2 2 3 4 5 2" xfId="6008"/>
    <cellStyle name="Input 2 2 3 4 5 2 2" xfId="6009"/>
    <cellStyle name="Input 2 2 3 4 5 3" xfId="6010"/>
    <cellStyle name="Input 2 2 3 4 5 3 2" xfId="6011"/>
    <cellStyle name="Input 2 2 3 4 5 4" xfId="6012"/>
    <cellStyle name="Input 2 2 3 4 5 4 2" xfId="6013"/>
    <cellStyle name="Input 2 2 3 4 5 5" xfId="6014"/>
    <cellStyle name="Input 2 2 3 4 5 5 2" xfId="6015"/>
    <cellStyle name="Input 2 2 3 4 5 6" xfId="6016"/>
    <cellStyle name="Input 2 2 3 4 5 6 2" xfId="6017"/>
    <cellStyle name="Input 2 2 3 4 5 7" xfId="6018"/>
    <cellStyle name="Input 2 2 3 4 5 7 2" xfId="6019"/>
    <cellStyle name="Input 2 2 3 4 5 8" xfId="6020"/>
    <cellStyle name="Input 2 2 3 4 6" xfId="6021"/>
    <cellStyle name="Input 2 2 3 4 6 2" xfId="6022"/>
    <cellStyle name="Input 2 2 3 4 7" xfId="6023"/>
    <cellStyle name="Input 2 2 3 4 7 2" xfId="6024"/>
    <cellStyle name="Input 2 2 3 4 8" xfId="6025"/>
    <cellStyle name="Input 2 2 3 4 8 2" xfId="6026"/>
    <cellStyle name="Input 2 2 3 4 9" xfId="6027"/>
    <cellStyle name="Input 2 2 3 4 9 2" xfId="6028"/>
    <cellStyle name="Input 2 2 3 5" xfId="6029"/>
    <cellStyle name="Input 2 2 3 5 2" xfId="6030"/>
    <cellStyle name="Input 2 2 3 6" xfId="6031"/>
    <cellStyle name="Input 2 2 3 6 2" xfId="6032"/>
    <cellStyle name="Input 2 2 3 7" xfId="6033"/>
    <cellStyle name="Input 2 2 3 7 2" xfId="6034"/>
    <cellStyle name="Input 2 2 3 8" xfId="6035"/>
    <cellStyle name="Input 2 2 3 8 2" xfId="6036"/>
    <cellStyle name="Input 2 2 4" xfId="6037"/>
    <cellStyle name="Input 2 2 4 2" xfId="6038"/>
    <cellStyle name="Input 2 2 4 2 2" xfId="6039"/>
    <cellStyle name="Input 2 2 4 2 2 2" xfId="6040"/>
    <cellStyle name="Input 2 2 4 2 2 2 2" xfId="6041"/>
    <cellStyle name="Input 2 2 4 2 2 2 2 2" xfId="6042"/>
    <cellStyle name="Input 2 2 4 2 2 2 3" xfId="6043"/>
    <cellStyle name="Input 2 2 4 2 2 2 3 2" xfId="6044"/>
    <cellStyle name="Input 2 2 4 2 2 2 4" xfId="6045"/>
    <cellStyle name="Input 2 2 4 2 2 2 4 2" xfId="6046"/>
    <cellStyle name="Input 2 2 4 2 2 2 5" xfId="6047"/>
    <cellStyle name="Input 2 2 4 2 2 2 5 2" xfId="6048"/>
    <cellStyle name="Input 2 2 4 2 2 2 6" xfId="6049"/>
    <cellStyle name="Input 2 2 4 2 2 2 6 2" xfId="6050"/>
    <cellStyle name="Input 2 2 4 2 2 2 7" xfId="6051"/>
    <cellStyle name="Input 2 2 4 2 2 2 7 2" xfId="6052"/>
    <cellStyle name="Input 2 2 4 2 2 2 8" xfId="6053"/>
    <cellStyle name="Input 2 2 4 2 2 3" xfId="6054"/>
    <cellStyle name="Input 2 2 4 2 2 3 2" xfId="6055"/>
    <cellStyle name="Input 2 2 4 2 2 4" xfId="6056"/>
    <cellStyle name="Input 2 2 4 2 2 4 2" xfId="6057"/>
    <cellStyle name="Input 2 2 4 2 2 5" xfId="6058"/>
    <cellStyle name="Input 2 2 4 2 2 5 2" xfId="6059"/>
    <cellStyle name="Input 2 2 4 2 2 6" xfId="6060"/>
    <cellStyle name="Input 2 2 4 2 2 6 2" xfId="6061"/>
    <cellStyle name="Input 2 2 4 2 2 7" xfId="6062"/>
    <cellStyle name="Input 2 2 4 2 2 7 2" xfId="6063"/>
    <cellStyle name="Input 2 2 4 2 2 8" xfId="6064"/>
    <cellStyle name="Input 2 2 4 2 3" xfId="6065"/>
    <cellStyle name="Input 2 2 4 2 3 2" xfId="6066"/>
    <cellStyle name="Input 2 2 4 2 3 2 2" xfId="6067"/>
    <cellStyle name="Input 2 2 4 2 3 3" xfId="6068"/>
    <cellStyle name="Input 2 2 4 2 3 3 2" xfId="6069"/>
    <cellStyle name="Input 2 2 4 2 3 4" xfId="6070"/>
    <cellStyle name="Input 2 2 4 2 3 4 2" xfId="6071"/>
    <cellStyle name="Input 2 2 4 2 3 5" xfId="6072"/>
    <cellStyle name="Input 2 2 4 2 3 5 2" xfId="6073"/>
    <cellStyle name="Input 2 2 4 2 3 6" xfId="6074"/>
    <cellStyle name="Input 2 2 4 2 3 6 2" xfId="6075"/>
    <cellStyle name="Input 2 2 4 2 3 7" xfId="6076"/>
    <cellStyle name="Input 2 2 4 2 4" xfId="6077"/>
    <cellStyle name="Input 2 2 4 2 4 2" xfId="6078"/>
    <cellStyle name="Input 2 2 4 2 4 2 2" xfId="6079"/>
    <cellStyle name="Input 2 2 4 2 4 3" xfId="6080"/>
    <cellStyle name="Input 2 2 4 2 4 3 2" xfId="6081"/>
    <cellStyle name="Input 2 2 4 2 4 4" xfId="6082"/>
    <cellStyle name="Input 2 2 4 2 4 4 2" xfId="6083"/>
    <cellStyle name="Input 2 2 4 2 4 5" xfId="6084"/>
    <cellStyle name="Input 2 2 4 2 4 5 2" xfId="6085"/>
    <cellStyle name="Input 2 2 4 2 4 6" xfId="6086"/>
    <cellStyle name="Input 2 2 4 2 4 6 2" xfId="6087"/>
    <cellStyle name="Input 2 2 4 2 4 7" xfId="6088"/>
    <cellStyle name="Input 2 2 4 2 4 7 2" xfId="6089"/>
    <cellStyle name="Input 2 2 4 2 4 8" xfId="6090"/>
    <cellStyle name="Input 2 2 4 2 5" xfId="6091"/>
    <cellStyle name="Input 2 2 4 2 5 2" xfId="6092"/>
    <cellStyle name="Input 2 2 4 2 6" xfId="6093"/>
    <cellStyle name="Input 2 2 4 2 6 2" xfId="6094"/>
    <cellStyle name="Input 2 2 4 2 7" xfId="6095"/>
    <cellStyle name="Input 2 2 4 2 7 2" xfId="6096"/>
    <cellStyle name="Input 2 2 4 2 8" xfId="6097"/>
    <cellStyle name="Input 2 2 4 2 8 2" xfId="6098"/>
    <cellStyle name="Input 2 2 4 2 9" xfId="6099"/>
    <cellStyle name="Input 2 2 4 2 9 2" xfId="6100"/>
    <cellStyle name="Input 2 2 4 3" xfId="6101"/>
    <cellStyle name="Input 2 2 4 3 2" xfId="6102"/>
    <cellStyle name="Input 2 2 4 3 2 2" xfId="6103"/>
    <cellStyle name="Input 2 2 4 3 2 2 2" xfId="6104"/>
    <cellStyle name="Input 2 2 4 3 2 3" xfId="6105"/>
    <cellStyle name="Input 2 2 4 3 2 3 2" xfId="6106"/>
    <cellStyle name="Input 2 2 4 3 2 4" xfId="6107"/>
    <cellStyle name="Input 2 2 4 3 2 4 2" xfId="6108"/>
    <cellStyle name="Input 2 2 4 3 2 5" xfId="6109"/>
    <cellStyle name="Input 2 2 4 3 2 5 2" xfId="6110"/>
    <cellStyle name="Input 2 2 4 3 2 6" xfId="6111"/>
    <cellStyle name="Input 2 2 4 3 2 6 2" xfId="6112"/>
    <cellStyle name="Input 2 2 4 3 2 7" xfId="6113"/>
    <cellStyle name="Input 2 2 4 3 2 7 2" xfId="6114"/>
    <cellStyle name="Input 2 2 4 3 2 8" xfId="6115"/>
    <cellStyle name="Input 2 2 4 3 3" xfId="6116"/>
    <cellStyle name="Input 2 2 4 3 3 2" xfId="6117"/>
    <cellStyle name="Input 2 2 4 3 4" xfId="6118"/>
    <cellStyle name="Input 2 2 4 3 4 2" xfId="6119"/>
    <cellStyle name="Input 2 2 4 3 5" xfId="6120"/>
    <cellStyle name="Input 2 2 4 3 5 2" xfId="6121"/>
    <cellStyle name="Input 2 2 4 3 6" xfId="6122"/>
    <cellStyle name="Input 2 2 4 3 6 2" xfId="6123"/>
    <cellStyle name="Input 2 2 4 3 7" xfId="6124"/>
    <cellStyle name="Input 2 2 4 3 7 2" xfId="6125"/>
    <cellStyle name="Input 2 2 4 3 8" xfId="6126"/>
    <cellStyle name="Input 2 2 4 4" xfId="6127"/>
    <cellStyle name="Input 2 2 4 4 2" xfId="6128"/>
    <cellStyle name="Input 2 2 4 4 2 2" xfId="6129"/>
    <cellStyle name="Input 2 2 4 4 3" xfId="6130"/>
    <cellStyle name="Input 2 2 4 4 3 2" xfId="6131"/>
    <cellStyle name="Input 2 2 4 4 4" xfId="6132"/>
    <cellStyle name="Input 2 2 4 4 4 2" xfId="6133"/>
    <cellStyle name="Input 2 2 4 4 5" xfId="6134"/>
    <cellStyle name="Input 2 2 4 4 5 2" xfId="6135"/>
    <cellStyle name="Input 2 2 4 4 6" xfId="6136"/>
    <cellStyle name="Input 2 2 4 4 6 2" xfId="6137"/>
    <cellStyle name="Input 2 2 4 4 7" xfId="6138"/>
    <cellStyle name="Input 2 2 4 4 7 2" xfId="6139"/>
    <cellStyle name="Input 2 2 4 4 8" xfId="6140"/>
    <cellStyle name="Input 2 2 4 5" xfId="6141"/>
    <cellStyle name="Input 2 2 4 5 2" xfId="6142"/>
    <cellStyle name="Input 2 2 4 6" xfId="6143"/>
    <cellStyle name="Input 2 2 4 6 2" xfId="6144"/>
    <cellStyle name="Input 2 2 4 7" xfId="6145"/>
    <cellStyle name="Input 2 2 4 7 2" xfId="6146"/>
    <cellStyle name="Input 2 2 4 8" xfId="6147"/>
    <cellStyle name="Input 2 2 4 8 2" xfId="6148"/>
    <cellStyle name="Input 2 2 4 9" xfId="6149"/>
    <cellStyle name="Input 2 2 4 9 2" xfId="6150"/>
    <cellStyle name="Input 2 2 5" xfId="6151"/>
    <cellStyle name="Input 2 2 5 2" xfId="6152"/>
    <cellStyle name="Input 2 2 5 2 2" xfId="6153"/>
    <cellStyle name="Input 2 2 5 2 2 2" xfId="6154"/>
    <cellStyle name="Input 2 2 5 2 2 2 2" xfId="6155"/>
    <cellStyle name="Input 2 2 5 2 2 2 2 2" xfId="6156"/>
    <cellStyle name="Input 2 2 5 2 2 2 3" xfId="6157"/>
    <cellStyle name="Input 2 2 5 2 2 2 3 2" xfId="6158"/>
    <cellStyle name="Input 2 2 5 2 2 2 4" xfId="6159"/>
    <cellStyle name="Input 2 2 5 2 2 2 4 2" xfId="6160"/>
    <cellStyle name="Input 2 2 5 2 2 2 5" xfId="6161"/>
    <cellStyle name="Input 2 2 5 2 2 2 5 2" xfId="6162"/>
    <cellStyle name="Input 2 2 5 2 2 2 6" xfId="6163"/>
    <cellStyle name="Input 2 2 5 2 2 2 6 2" xfId="6164"/>
    <cellStyle name="Input 2 2 5 2 2 2 7" xfId="6165"/>
    <cellStyle name="Input 2 2 5 2 2 2 7 2" xfId="6166"/>
    <cellStyle name="Input 2 2 5 2 2 2 8" xfId="6167"/>
    <cellStyle name="Input 2 2 5 2 2 3" xfId="6168"/>
    <cellStyle name="Input 2 2 5 2 2 3 2" xfId="6169"/>
    <cellStyle name="Input 2 2 5 2 2 4" xfId="6170"/>
    <cellStyle name="Input 2 2 5 2 2 4 2" xfId="6171"/>
    <cellStyle name="Input 2 2 5 2 2 5" xfId="6172"/>
    <cellStyle name="Input 2 2 5 2 2 5 2" xfId="6173"/>
    <cellStyle name="Input 2 2 5 2 2 6" xfId="6174"/>
    <cellStyle name="Input 2 2 5 2 2 6 2" xfId="6175"/>
    <cellStyle name="Input 2 2 5 2 2 7" xfId="6176"/>
    <cellStyle name="Input 2 2 5 2 2 7 2" xfId="6177"/>
    <cellStyle name="Input 2 2 5 2 2 8" xfId="6178"/>
    <cellStyle name="Input 2 2 5 2 3" xfId="6179"/>
    <cellStyle name="Input 2 2 5 2 3 2" xfId="6180"/>
    <cellStyle name="Input 2 2 5 2 3 2 2" xfId="6181"/>
    <cellStyle name="Input 2 2 5 2 3 3" xfId="6182"/>
    <cellStyle name="Input 2 2 5 2 3 3 2" xfId="6183"/>
    <cellStyle name="Input 2 2 5 2 3 4" xfId="6184"/>
    <cellStyle name="Input 2 2 5 2 3 4 2" xfId="6185"/>
    <cellStyle name="Input 2 2 5 2 3 5" xfId="6186"/>
    <cellStyle name="Input 2 2 5 2 3 5 2" xfId="6187"/>
    <cellStyle name="Input 2 2 5 2 3 6" xfId="6188"/>
    <cellStyle name="Input 2 2 5 2 3 6 2" xfId="6189"/>
    <cellStyle name="Input 2 2 5 2 3 7" xfId="6190"/>
    <cellStyle name="Input 2 2 5 2 4" xfId="6191"/>
    <cellStyle name="Input 2 2 5 2 4 2" xfId="6192"/>
    <cellStyle name="Input 2 2 5 2 4 2 2" xfId="6193"/>
    <cellStyle name="Input 2 2 5 2 4 3" xfId="6194"/>
    <cellStyle name="Input 2 2 5 2 4 3 2" xfId="6195"/>
    <cellStyle name="Input 2 2 5 2 4 4" xfId="6196"/>
    <cellStyle name="Input 2 2 5 2 4 4 2" xfId="6197"/>
    <cellStyle name="Input 2 2 5 2 4 5" xfId="6198"/>
    <cellStyle name="Input 2 2 5 2 4 5 2" xfId="6199"/>
    <cellStyle name="Input 2 2 5 2 4 6" xfId="6200"/>
    <cellStyle name="Input 2 2 5 2 4 6 2" xfId="6201"/>
    <cellStyle name="Input 2 2 5 2 4 7" xfId="6202"/>
    <cellStyle name="Input 2 2 5 2 4 7 2" xfId="6203"/>
    <cellStyle name="Input 2 2 5 2 4 8" xfId="6204"/>
    <cellStyle name="Input 2 2 5 2 5" xfId="6205"/>
    <cellStyle name="Input 2 2 5 2 5 2" xfId="6206"/>
    <cellStyle name="Input 2 2 5 2 6" xfId="6207"/>
    <cellStyle name="Input 2 2 5 2 6 2" xfId="6208"/>
    <cellStyle name="Input 2 2 5 2 7" xfId="6209"/>
    <cellStyle name="Input 2 2 5 2 7 2" xfId="6210"/>
    <cellStyle name="Input 2 2 5 2 8" xfId="6211"/>
    <cellStyle name="Input 2 2 5 2 8 2" xfId="6212"/>
    <cellStyle name="Input 2 2 5 2 9" xfId="6213"/>
    <cellStyle name="Input 2 2 5 2 9 2" xfId="6214"/>
    <cellStyle name="Input 2 2 5 3" xfId="6215"/>
    <cellStyle name="Input 2 2 5 3 2" xfId="6216"/>
    <cellStyle name="Input 2 2 5 3 2 2" xfId="6217"/>
    <cellStyle name="Input 2 2 5 3 2 2 2" xfId="6218"/>
    <cellStyle name="Input 2 2 5 3 2 3" xfId="6219"/>
    <cellStyle name="Input 2 2 5 3 2 3 2" xfId="6220"/>
    <cellStyle name="Input 2 2 5 3 2 4" xfId="6221"/>
    <cellStyle name="Input 2 2 5 3 2 4 2" xfId="6222"/>
    <cellStyle name="Input 2 2 5 3 2 5" xfId="6223"/>
    <cellStyle name="Input 2 2 5 3 2 5 2" xfId="6224"/>
    <cellStyle name="Input 2 2 5 3 2 6" xfId="6225"/>
    <cellStyle name="Input 2 2 5 3 2 6 2" xfId="6226"/>
    <cellStyle name="Input 2 2 5 3 2 7" xfId="6227"/>
    <cellStyle name="Input 2 2 5 3 2 7 2" xfId="6228"/>
    <cellStyle name="Input 2 2 5 3 2 8" xfId="6229"/>
    <cellStyle name="Input 2 2 5 3 3" xfId="6230"/>
    <cellStyle name="Input 2 2 5 3 3 2" xfId="6231"/>
    <cellStyle name="Input 2 2 5 3 4" xfId="6232"/>
    <cellStyle name="Input 2 2 5 3 4 2" xfId="6233"/>
    <cellStyle name="Input 2 2 5 3 5" xfId="6234"/>
    <cellStyle name="Input 2 2 5 3 5 2" xfId="6235"/>
    <cellStyle name="Input 2 2 5 3 6" xfId="6236"/>
    <cellStyle name="Input 2 2 5 3 6 2" xfId="6237"/>
    <cellStyle name="Input 2 2 5 3 7" xfId="6238"/>
    <cellStyle name="Input 2 2 5 3 7 2" xfId="6239"/>
    <cellStyle name="Input 2 2 5 3 8" xfId="6240"/>
    <cellStyle name="Input 2 2 5 4" xfId="6241"/>
    <cellStyle name="Input 2 2 5 4 2" xfId="6242"/>
    <cellStyle name="Input 2 2 5 4 2 2" xfId="6243"/>
    <cellStyle name="Input 2 2 5 4 3" xfId="6244"/>
    <cellStyle name="Input 2 2 5 4 3 2" xfId="6245"/>
    <cellStyle name="Input 2 2 5 4 4" xfId="6246"/>
    <cellStyle name="Input 2 2 5 4 4 2" xfId="6247"/>
    <cellStyle name="Input 2 2 5 4 5" xfId="6248"/>
    <cellStyle name="Input 2 2 5 4 5 2" xfId="6249"/>
    <cellStyle name="Input 2 2 5 4 6" xfId="6250"/>
    <cellStyle name="Input 2 2 5 4 6 2" xfId="6251"/>
    <cellStyle name="Input 2 2 5 4 7" xfId="6252"/>
    <cellStyle name="Input 2 2 5 4 7 2" xfId="6253"/>
    <cellStyle name="Input 2 2 5 4 8" xfId="6254"/>
    <cellStyle name="Input 2 2 5 5" xfId="6255"/>
    <cellStyle name="Input 2 2 5 5 2" xfId="6256"/>
    <cellStyle name="Input 2 2 5 6" xfId="6257"/>
    <cellStyle name="Input 2 2 5 6 2" xfId="6258"/>
    <cellStyle name="Input 2 2 5 7" xfId="6259"/>
    <cellStyle name="Input 2 2 5 7 2" xfId="6260"/>
    <cellStyle name="Input 2 2 5 8" xfId="6261"/>
    <cellStyle name="Input 2 2 5 8 2" xfId="6262"/>
    <cellStyle name="Input 2 2 5 9" xfId="6263"/>
    <cellStyle name="Input 2 2 5 9 2" xfId="6264"/>
    <cellStyle name="Input 2 2 6" xfId="6265"/>
    <cellStyle name="Input 2 2 6 10" xfId="6266"/>
    <cellStyle name="Input 2 2 6 10 2" xfId="6267"/>
    <cellStyle name="Input 2 2 6 11" xfId="6268"/>
    <cellStyle name="Input 2 2 6 2" xfId="6269"/>
    <cellStyle name="Input 2 2 6 2 2" xfId="6270"/>
    <cellStyle name="Input 2 2 6 2 2 2" xfId="6271"/>
    <cellStyle name="Input 2 2 6 2 2 2 2" xfId="6272"/>
    <cellStyle name="Input 2 2 6 2 2 3" xfId="6273"/>
    <cellStyle name="Input 2 2 6 2 2 3 2" xfId="6274"/>
    <cellStyle name="Input 2 2 6 2 2 4" xfId="6275"/>
    <cellStyle name="Input 2 2 6 2 2 4 2" xfId="6276"/>
    <cellStyle name="Input 2 2 6 2 2 5" xfId="6277"/>
    <cellStyle name="Input 2 2 6 2 2 5 2" xfId="6278"/>
    <cellStyle name="Input 2 2 6 2 2 6" xfId="6279"/>
    <cellStyle name="Input 2 2 6 2 2 6 2" xfId="6280"/>
    <cellStyle name="Input 2 2 6 2 2 7" xfId="6281"/>
    <cellStyle name="Input 2 2 6 2 2 7 2" xfId="6282"/>
    <cellStyle name="Input 2 2 6 2 2 8" xfId="6283"/>
    <cellStyle name="Input 2 2 6 2 3" xfId="6284"/>
    <cellStyle name="Input 2 2 6 2 3 2" xfId="6285"/>
    <cellStyle name="Input 2 2 6 2 4" xfId="6286"/>
    <cellStyle name="Input 2 2 6 2 4 2" xfId="6287"/>
    <cellStyle name="Input 2 2 6 2 5" xfId="6288"/>
    <cellStyle name="Input 2 2 6 2 5 2" xfId="6289"/>
    <cellStyle name="Input 2 2 6 2 6" xfId="6290"/>
    <cellStyle name="Input 2 2 6 2 6 2" xfId="6291"/>
    <cellStyle name="Input 2 2 6 2 7" xfId="6292"/>
    <cellStyle name="Input 2 2 6 2 7 2" xfId="6293"/>
    <cellStyle name="Input 2 2 6 2 8" xfId="6294"/>
    <cellStyle name="Input 2 2 6 3" xfId="6295"/>
    <cellStyle name="Input 2 2 6 3 2" xfId="6296"/>
    <cellStyle name="Input 2 2 6 3 2 2" xfId="6297"/>
    <cellStyle name="Input 2 2 6 3 2 2 2" xfId="6298"/>
    <cellStyle name="Input 2 2 6 3 2 3" xfId="6299"/>
    <cellStyle name="Input 2 2 6 3 2 3 2" xfId="6300"/>
    <cellStyle name="Input 2 2 6 3 2 4" xfId="6301"/>
    <cellStyle name="Input 2 2 6 3 2 4 2" xfId="6302"/>
    <cellStyle name="Input 2 2 6 3 2 5" xfId="6303"/>
    <cellStyle name="Input 2 2 6 3 2 5 2" xfId="6304"/>
    <cellStyle name="Input 2 2 6 3 2 6" xfId="6305"/>
    <cellStyle name="Input 2 2 6 3 2 6 2" xfId="6306"/>
    <cellStyle name="Input 2 2 6 3 2 7" xfId="6307"/>
    <cellStyle name="Input 2 2 6 3 2 7 2" xfId="6308"/>
    <cellStyle name="Input 2 2 6 3 2 8" xfId="6309"/>
    <cellStyle name="Input 2 2 6 3 3" xfId="6310"/>
    <cellStyle name="Input 2 2 6 3 3 2" xfId="6311"/>
    <cellStyle name="Input 2 2 6 3 4" xfId="6312"/>
    <cellStyle name="Input 2 2 6 3 4 2" xfId="6313"/>
    <cellStyle name="Input 2 2 6 3 5" xfId="6314"/>
    <cellStyle name="Input 2 2 6 3 5 2" xfId="6315"/>
    <cellStyle name="Input 2 2 6 3 6" xfId="6316"/>
    <cellStyle name="Input 2 2 6 3 6 2" xfId="6317"/>
    <cellStyle name="Input 2 2 6 3 7" xfId="6318"/>
    <cellStyle name="Input 2 2 6 3 7 2" xfId="6319"/>
    <cellStyle name="Input 2 2 6 3 8" xfId="6320"/>
    <cellStyle name="Input 2 2 6 4" xfId="6321"/>
    <cellStyle name="Input 2 2 6 4 2" xfId="6322"/>
    <cellStyle name="Input 2 2 6 4 2 2" xfId="6323"/>
    <cellStyle name="Input 2 2 6 4 2 2 2" xfId="6324"/>
    <cellStyle name="Input 2 2 6 4 2 3" xfId="6325"/>
    <cellStyle name="Input 2 2 6 4 2 3 2" xfId="6326"/>
    <cellStyle name="Input 2 2 6 4 2 4" xfId="6327"/>
    <cellStyle name="Input 2 2 6 4 2 4 2" xfId="6328"/>
    <cellStyle name="Input 2 2 6 4 2 5" xfId="6329"/>
    <cellStyle name="Input 2 2 6 4 2 5 2" xfId="6330"/>
    <cellStyle name="Input 2 2 6 4 2 6" xfId="6331"/>
    <cellStyle name="Input 2 2 6 4 2 6 2" xfId="6332"/>
    <cellStyle name="Input 2 2 6 4 2 7" xfId="6333"/>
    <cellStyle name="Input 2 2 6 4 2 7 2" xfId="6334"/>
    <cellStyle name="Input 2 2 6 4 2 8" xfId="6335"/>
    <cellStyle name="Input 2 2 6 4 3" xfId="6336"/>
    <cellStyle name="Input 2 2 6 4 3 2" xfId="6337"/>
    <cellStyle name="Input 2 2 6 4 4" xfId="6338"/>
    <cellStyle name="Input 2 2 6 4 4 2" xfId="6339"/>
    <cellStyle name="Input 2 2 6 4 5" xfId="6340"/>
    <cellStyle name="Input 2 2 6 4 5 2" xfId="6341"/>
    <cellStyle name="Input 2 2 6 4 6" xfId="6342"/>
    <cellStyle name="Input 2 2 6 4 6 2" xfId="6343"/>
    <cellStyle name="Input 2 2 6 4 7" xfId="6344"/>
    <cellStyle name="Input 2 2 6 4 7 2" xfId="6345"/>
    <cellStyle name="Input 2 2 6 4 8" xfId="6346"/>
    <cellStyle name="Input 2 2 6 5" xfId="6347"/>
    <cellStyle name="Input 2 2 6 5 2" xfId="6348"/>
    <cellStyle name="Input 2 2 6 5 2 2" xfId="6349"/>
    <cellStyle name="Input 2 2 6 5 3" xfId="6350"/>
    <cellStyle name="Input 2 2 6 5 3 2" xfId="6351"/>
    <cellStyle name="Input 2 2 6 5 4" xfId="6352"/>
    <cellStyle name="Input 2 2 6 5 4 2" xfId="6353"/>
    <cellStyle name="Input 2 2 6 5 5" xfId="6354"/>
    <cellStyle name="Input 2 2 6 5 5 2" xfId="6355"/>
    <cellStyle name="Input 2 2 6 5 6" xfId="6356"/>
    <cellStyle name="Input 2 2 6 5 6 2" xfId="6357"/>
    <cellStyle name="Input 2 2 6 5 7" xfId="6358"/>
    <cellStyle name="Input 2 2 6 5 7 2" xfId="6359"/>
    <cellStyle name="Input 2 2 6 5 8" xfId="6360"/>
    <cellStyle name="Input 2 2 6 6" xfId="6361"/>
    <cellStyle name="Input 2 2 6 6 2" xfId="6362"/>
    <cellStyle name="Input 2 2 6 7" xfId="6363"/>
    <cellStyle name="Input 2 2 6 7 2" xfId="6364"/>
    <cellStyle name="Input 2 2 6 8" xfId="6365"/>
    <cellStyle name="Input 2 2 6 8 2" xfId="6366"/>
    <cellStyle name="Input 2 2 6 9" xfId="6367"/>
    <cellStyle name="Input 2 2 6 9 2" xfId="6368"/>
    <cellStyle name="Input 2 2 7" xfId="6369"/>
    <cellStyle name="Input 2 2 7 2" xfId="6370"/>
    <cellStyle name="Input 2 2 8" xfId="6371"/>
    <cellStyle name="Input 2 2 8 2" xfId="6372"/>
    <cellStyle name="Input 2 2 9" xfId="6373"/>
    <cellStyle name="Input 2 2 9 2" xfId="6374"/>
    <cellStyle name="Input 2 3" xfId="6375"/>
    <cellStyle name="Input 2 3 2" xfId="6376"/>
    <cellStyle name="Input 2 3 2 2" xfId="6377"/>
    <cellStyle name="Input 2 3 2 2 2" xfId="6378"/>
    <cellStyle name="Input 2 3 2 2 2 2" xfId="6379"/>
    <cellStyle name="Input 2 3 2 2 2 2 2" xfId="6380"/>
    <cellStyle name="Input 2 3 2 2 2 2 2 2" xfId="6381"/>
    <cellStyle name="Input 2 3 2 2 2 2 2 2 2" xfId="6382"/>
    <cellStyle name="Input 2 3 2 2 2 2 2 3" xfId="6383"/>
    <cellStyle name="Input 2 3 2 2 2 2 2 3 2" xfId="6384"/>
    <cellStyle name="Input 2 3 2 2 2 2 2 4" xfId="6385"/>
    <cellStyle name="Input 2 3 2 2 2 2 2 4 2" xfId="6386"/>
    <cellStyle name="Input 2 3 2 2 2 2 2 5" xfId="6387"/>
    <cellStyle name="Input 2 3 2 2 2 2 2 5 2" xfId="6388"/>
    <cellStyle name="Input 2 3 2 2 2 2 2 6" xfId="6389"/>
    <cellStyle name="Input 2 3 2 2 2 2 2 6 2" xfId="6390"/>
    <cellStyle name="Input 2 3 2 2 2 2 2 7" xfId="6391"/>
    <cellStyle name="Input 2 3 2 2 2 2 2 7 2" xfId="6392"/>
    <cellStyle name="Input 2 3 2 2 2 2 2 8" xfId="6393"/>
    <cellStyle name="Input 2 3 2 2 2 2 3" xfId="6394"/>
    <cellStyle name="Input 2 3 2 2 2 2 3 2" xfId="6395"/>
    <cellStyle name="Input 2 3 2 2 2 2 4" xfId="6396"/>
    <cellStyle name="Input 2 3 2 2 2 2 4 2" xfId="6397"/>
    <cellStyle name="Input 2 3 2 2 2 2 5" xfId="6398"/>
    <cellStyle name="Input 2 3 2 2 2 2 5 2" xfId="6399"/>
    <cellStyle name="Input 2 3 2 2 2 2 6" xfId="6400"/>
    <cellStyle name="Input 2 3 2 2 2 2 6 2" xfId="6401"/>
    <cellStyle name="Input 2 3 2 2 2 2 7" xfId="6402"/>
    <cellStyle name="Input 2 3 2 2 2 2 7 2" xfId="6403"/>
    <cellStyle name="Input 2 3 2 2 2 2 8" xfId="6404"/>
    <cellStyle name="Input 2 3 2 2 2 3" xfId="6405"/>
    <cellStyle name="Input 2 3 2 2 2 3 2" xfId="6406"/>
    <cellStyle name="Input 2 3 2 2 2 3 2 2" xfId="6407"/>
    <cellStyle name="Input 2 3 2 2 2 3 3" xfId="6408"/>
    <cellStyle name="Input 2 3 2 2 2 3 3 2" xfId="6409"/>
    <cellStyle name="Input 2 3 2 2 2 3 4" xfId="6410"/>
    <cellStyle name="Input 2 3 2 2 2 3 4 2" xfId="6411"/>
    <cellStyle name="Input 2 3 2 2 2 3 5" xfId="6412"/>
    <cellStyle name="Input 2 3 2 2 2 3 5 2" xfId="6413"/>
    <cellStyle name="Input 2 3 2 2 2 3 6" xfId="6414"/>
    <cellStyle name="Input 2 3 2 2 2 3 6 2" xfId="6415"/>
    <cellStyle name="Input 2 3 2 2 2 3 7" xfId="6416"/>
    <cellStyle name="Input 2 3 2 2 2 4" xfId="6417"/>
    <cellStyle name="Input 2 3 2 2 2 4 2" xfId="6418"/>
    <cellStyle name="Input 2 3 2 2 2 4 2 2" xfId="6419"/>
    <cellStyle name="Input 2 3 2 2 2 4 3" xfId="6420"/>
    <cellStyle name="Input 2 3 2 2 2 4 3 2" xfId="6421"/>
    <cellStyle name="Input 2 3 2 2 2 4 4" xfId="6422"/>
    <cellStyle name="Input 2 3 2 2 2 4 4 2" xfId="6423"/>
    <cellStyle name="Input 2 3 2 2 2 4 5" xfId="6424"/>
    <cellStyle name="Input 2 3 2 2 2 4 5 2" xfId="6425"/>
    <cellStyle name="Input 2 3 2 2 2 4 6" xfId="6426"/>
    <cellStyle name="Input 2 3 2 2 2 4 6 2" xfId="6427"/>
    <cellStyle name="Input 2 3 2 2 2 4 7" xfId="6428"/>
    <cellStyle name="Input 2 3 2 2 2 4 7 2" xfId="6429"/>
    <cellStyle name="Input 2 3 2 2 2 4 8" xfId="6430"/>
    <cellStyle name="Input 2 3 2 2 2 5" xfId="6431"/>
    <cellStyle name="Input 2 3 2 2 2 5 2" xfId="6432"/>
    <cellStyle name="Input 2 3 2 2 2 6" xfId="6433"/>
    <cellStyle name="Input 2 3 2 2 2 6 2" xfId="6434"/>
    <cellStyle name="Input 2 3 2 2 2 7" xfId="6435"/>
    <cellStyle name="Input 2 3 2 2 2 7 2" xfId="6436"/>
    <cellStyle name="Input 2 3 2 2 2 8" xfId="6437"/>
    <cellStyle name="Input 2 3 2 2 2 8 2" xfId="6438"/>
    <cellStyle name="Input 2 3 2 2 2 9" xfId="6439"/>
    <cellStyle name="Input 2 3 2 2 2 9 2" xfId="6440"/>
    <cellStyle name="Input 2 3 2 2 3" xfId="6441"/>
    <cellStyle name="Input 2 3 2 2 3 2" xfId="6442"/>
    <cellStyle name="Input 2 3 2 2 3 2 2" xfId="6443"/>
    <cellStyle name="Input 2 3 2 2 3 2 2 2" xfId="6444"/>
    <cellStyle name="Input 2 3 2 2 3 2 3" xfId="6445"/>
    <cellStyle name="Input 2 3 2 2 3 2 3 2" xfId="6446"/>
    <cellStyle name="Input 2 3 2 2 3 2 4" xfId="6447"/>
    <cellStyle name="Input 2 3 2 2 3 2 4 2" xfId="6448"/>
    <cellStyle name="Input 2 3 2 2 3 2 5" xfId="6449"/>
    <cellStyle name="Input 2 3 2 2 3 2 5 2" xfId="6450"/>
    <cellStyle name="Input 2 3 2 2 3 2 6" xfId="6451"/>
    <cellStyle name="Input 2 3 2 2 3 2 6 2" xfId="6452"/>
    <cellStyle name="Input 2 3 2 2 3 2 7" xfId="6453"/>
    <cellStyle name="Input 2 3 2 2 3 2 7 2" xfId="6454"/>
    <cellStyle name="Input 2 3 2 2 3 2 8" xfId="6455"/>
    <cellStyle name="Input 2 3 2 2 3 3" xfId="6456"/>
    <cellStyle name="Input 2 3 2 2 3 3 2" xfId="6457"/>
    <cellStyle name="Input 2 3 2 2 3 4" xfId="6458"/>
    <cellStyle name="Input 2 3 2 2 3 4 2" xfId="6459"/>
    <cellStyle name="Input 2 3 2 2 3 5" xfId="6460"/>
    <cellStyle name="Input 2 3 2 2 3 5 2" xfId="6461"/>
    <cellStyle name="Input 2 3 2 2 3 6" xfId="6462"/>
    <cellStyle name="Input 2 3 2 2 3 6 2" xfId="6463"/>
    <cellStyle name="Input 2 3 2 2 3 7" xfId="6464"/>
    <cellStyle name="Input 2 3 2 2 3 7 2" xfId="6465"/>
    <cellStyle name="Input 2 3 2 2 3 8" xfId="6466"/>
    <cellStyle name="Input 2 3 2 2 4" xfId="6467"/>
    <cellStyle name="Input 2 3 2 2 4 2" xfId="6468"/>
    <cellStyle name="Input 2 3 2 2 4 2 2" xfId="6469"/>
    <cellStyle name="Input 2 3 2 2 4 3" xfId="6470"/>
    <cellStyle name="Input 2 3 2 2 4 3 2" xfId="6471"/>
    <cellStyle name="Input 2 3 2 2 4 4" xfId="6472"/>
    <cellStyle name="Input 2 3 2 2 4 4 2" xfId="6473"/>
    <cellStyle name="Input 2 3 2 2 4 5" xfId="6474"/>
    <cellStyle name="Input 2 3 2 2 4 5 2" xfId="6475"/>
    <cellStyle name="Input 2 3 2 2 4 6" xfId="6476"/>
    <cellStyle name="Input 2 3 2 2 4 6 2" xfId="6477"/>
    <cellStyle name="Input 2 3 2 2 4 7" xfId="6478"/>
    <cellStyle name="Input 2 3 2 2 4 7 2" xfId="6479"/>
    <cellStyle name="Input 2 3 2 2 4 8" xfId="6480"/>
    <cellStyle name="Input 2 3 2 2 5" xfId="6481"/>
    <cellStyle name="Input 2 3 2 2 5 2" xfId="6482"/>
    <cellStyle name="Input 2 3 2 2 6" xfId="6483"/>
    <cellStyle name="Input 2 3 2 2 6 2" xfId="6484"/>
    <cellStyle name="Input 2 3 2 2 7" xfId="6485"/>
    <cellStyle name="Input 2 3 2 2 7 2" xfId="6486"/>
    <cellStyle name="Input 2 3 2 2 8" xfId="6487"/>
    <cellStyle name="Input 2 3 2 2 8 2" xfId="6488"/>
    <cellStyle name="Input 2 3 2 2 9" xfId="6489"/>
    <cellStyle name="Input 2 3 2 2 9 2" xfId="6490"/>
    <cellStyle name="Input 2 3 2 3" xfId="6491"/>
    <cellStyle name="Input 2 3 2 3 2" xfId="6492"/>
    <cellStyle name="Input 2 3 2 3 2 2" xfId="6493"/>
    <cellStyle name="Input 2 3 2 3 2 2 2" xfId="6494"/>
    <cellStyle name="Input 2 3 2 3 2 2 2 2" xfId="6495"/>
    <cellStyle name="Input 2 3 2 3 2 2 2 2 2" xfId="6496"/>
    <cellStyle name="Input 2 3 2 3 2 2 2 3" xfId="6497"/>
    <cellStyle name="Input 2 3 2 3 2 2 2 3 2" xfId="6498"/>
    <cellStyle name="Input 2 3 2 3 2 2 2 4" xfId="6499"/>
    <cellStyle name="Input 2 3 2 3 2 2 2 4 2" xfId="6500"/>
    <cellStyle name="Input 2 3 2 3 2 2 2 5" xfId="6501"/>
    <cellStyle name="Input 2 3 2 3 2 2 2 5 2" xfId="6502"/>
    <cellStyle name="Input 2 3 2 3 2 2 2 6" xfId="6503"/>
    <cellStyle name="Input 2 3 2 3 2 2 2 6 2" xfId="6504"/>
    <cellStyle name="Input 2 3 2 3 2 2 2 7" xfId="6505"/>
    <cellStyle name="Input 2 3 2 3 2 2 2 7 2" xfId="6506"/>
    <cellStyle name="Input 2 3 2 3 2 2 2 8" xfId="6507"/>
    <cellStyle name="Input 2 3 2 3 2 2 3" xfId="6508"/>
    <cellStyle name="Input 2 3 2 3 2 2 3 2" xfId="6509"/>
    <cellStyle name="Input 2 3 2 3 2 2 4" xfId="6510"/>
    <cellStyle name="Input 2 3 2 3 2 2 4 2" xfId="6511"/>
    <cellStyle name="Input 2 3 2 3 2 2 5" xfId="6512"/>
    <cellStyle name="Input 2 3 2 3 2 2 5 2" xfId="6513"/>
    <cellStyle name="Input 2 3 2 3 2 2 6" xfId="6514"/>
    <cellStyle name="Input 2 3 2 3 2 2 6 2" xfId="6515"/>
    <cellStyle name="Input 2 3 2 3 2 2 7" xfId="6516"/>
    <cellStyle name="Input 2 3 2 3 2 2 7 2" xfId="6517"/>
    <cellStyle name="Input 2 3 2 3 2 2 8" xfId="6518"/>
    <cellStyle name="Input 2 3 2 3 2 3" xfId="6519"/>
    <cellStyle name="Input 2 3 2 3 2 3 2" xfId="6520"/>
    <cellStyle name="Input 2 3 2 3 2 3 2 2" xfId="6521"/>
    <cellStyle name="Input 2 3 2 3 2 3 3" xfId="6522"/>
    <cellStyle name="Input 2 3 2 3 2 3 3 2" xfId="6523"/>
    <cellStyle name="Input 2 3 2 3 2 3 4" xfId="6524"/>
    <cellStyle name="Input 2 3 2 3 2 3 4 2" xfId="6525"/>
    <cellStyle name="Input 2 3 2 3 2 3 5" xfId="6526"/>
    <cellStyle name="Input 2 3 2 3 2 3 5 2" xfId="6527"/>
    <cellStyle name="Input 2 3 2 3 2 3 6" xfId="6528"/>
    <cellStyle name="Input 2 3 2 3 2 3 6 2" xfId="6529"/>
    <cellStyle name="Input 2 3 2 3 2 3 7" xfId="6530"/>
    <cellStyle name="Input 2 3 2 3 2 4" xfId="6531"/>
    <cellStyle name="Input 2 3 2 3 2 4 2" xfId="6532"/>
    <cellStyle name="Input 2 3 2 3 2 4 2 2" xfId="6533"/>
    <cellStyle name="Input 2 3 2 3 2 4 3" xfId="6534"/>
    <cellStyle name="Input 2 3 2 3 2 4 3 2" xfId="6535"/>
    <cellStyle name="Input 2 3 2 3 2 4 4" xfId="6536"/>
    <cellStyle name="Input 2 3 2 3 2 4 4 2" xfId="6537"/>
    <cellStyle name="Input 2 3 2 3 2 4 5" xfId="6538"/>
    <cellStyle name="Input 2 3 2 3 2 4 5 2" xfId="6539"/>
    <cellStyle name="Input 2 3 2 3 2 4 6" xfId="6540"/>
    <cellStyle name="Input 2 3 2 3 2 4 6 2" xfId="6541"/>
    <cellStyle name="Input 2 3 2 3 2 4 7" xfId="6542"/>
    <cellStyle name="Input 2 3 2 3 2 4 7 2" xfId="6543"/>
    <cellStyle name="Input 2 3 2 3 2 4 8" xfId="6544"/>
    <cellStyle name="Input 2 3 2 3 2 5" xfId="6545"/>
    <cellStyle name="Input 2 3 2 3 2 5 2" xfId="6546"/>
    <cellStyle name="Input 2 3 2 3 2 6" xfId="6547"/>
    <cellStyle name="Input 2 3 2 3 2 6 2" xfId="6548"/>
    <cellStyle name="Input 2 3 2 3 2 7" xfId="6549"/>
    <cellStyle name="Input 2 3 2 3 2 7 2" xfId="6550"/>
    <cellStyle name="Input 2 3 2 3 2 8" xfId="6551"/>
    <cellStyle name="Input 2 3 2 3 2 8 2" xfId="6552"/>
    <cellStyle name="Input 2 3 2 3 2 9" xfId="6553"/>
    <cellStyle name="Input 2 3 2 3 2 9 2" xfId="6554"/>
    <cellStyle name="Input 2 3 2 3 3" xfId="6555"/>
    <cellStyle name="Input 2 3 2 3 3 2" xfId="6556"/>
    <cellStyle name="Input 2 3 2 3 3 2 2" xfId="6557"/>
    <cellStyle name="Input 2 3 2 3 3 2 2 2" xfId="6558"/>
    <cellStyle name="Input 2 3 2 3 3 2 3" xfId="6559"/>
    <cellStyle name="Input 2 3 2 3 3 2 3 2" xfId="6560"/>
    <cellStyle name="Input 2 3 2 3 3 2 4" xfId="6561"/>
    <cellStyle name="Input 2 3 2 3 3 2 4 2" xfId="6562"/>
    <cellStyle name="Input 2 3 2 3 3 2 5" xfId="6563"/>
    <cellStyle name="Input 2 3 2 3 3 2 5 2" xfId="6564"/>
    <cellStyle name="Input 2 3 2 3 3 2 6" xfId="6565"/>
    <cellStyle name="Input 2 3 2 3 3 2 6 2" xfId="6566"/>
    <cellStyle name="Input 2 3 2 3 3 2 7" xfId="6567"/>
    <cellStyle name="Input 2 3 2 3 3 2 7 2" xfId="6568"/>
    <cellStyle name="Input 2 3 2 3 3 2 8" xfId="6569"/>
    <cellStyle name="Input 2 3 2 3 3 3" xfId="6570"/>
    <cellStyle name="Input 2 3 2 3 3 3 2" xfId="6571"/>
    <cellStyle name="Input 2 3 2 3 3 4" xfId="6572"/>
    <cellStyle name="Input 2 3 2 3 3 4 2" xfId="6573"/>
    <cellStyle name="Input 2 3 2 3 3 5" xfId="6574"/>
    <cellStyle name="Input 2 3 2 3 3 5 2" xfId="6575"/>
    <cellStyle name="Input 2 3 2 3 3 6" xfId="6576"/>
    <cellStyle name="Input 2 3 2 3 3 6 2" xfId="6577"/>
    <cellStyle name="Input 2 3 2 3 3 7" xfId="6578"/>
    <cellStyle name="Input 2 3 2 3 3 7 2" xfId="6579"/>
    <cellStyle name="Input 2 3 2 3 3 8" xfId="6580"/>
    <cellStyle name="Input 2 3 2 3 4" xfId="6581"/>
    <cellStyle name="Input 2 3 2 3 4 2" xfId="6582"/>
    <cellStyle name="Input 2 3 2 3 4 2 2" xfId="6583"/>
    <cellStyle name="Input 2 3 2 3 4 3" xfId="6584"/>
    <cellStyle name="Input 2 3 2 3 4 3 2" xfId="6585"/>
    <cellStyle name="Input 2 3 2 3 4 4" xfId="6586"/>
    <cellStyle name="Input 2 3 2 3 4 4 2" xfId="6587"/>
    <cellStyle name="Input 2 3 2 3 4 5" xfId="6588"/>
    <cellStyle name="Input 2 3 2 3 4 5 2" xfId="6589"/>
    <cellStyle name="Input 2 3 2 3 4 6" xfId="6590"/>
    <cellStyle name="Input 2 3 2 3 4 6 2" xfId="6591"/>
    <cellStyle name="Input 2 3 2 3 4 7" xfId="6592"/>
    <cellStyle name="Input 2 3 2 3 4 7 2" xfId="6593"/>
    <cellStyle name="Input 2 3 2 3 4 8" xfId="6594"/>
    <cellStyle name="Input 2 3 2 3 5" xfId="6595"/>
    <cellStyle name="Input 2 3 2 3 5 2" xfId="6596"/>
    <cellStyle name="Input 2 3 2 3 6" xfId="6597"/>
    <cellStyle name="Input 2 3 2 3 6 2" xfId="6598"/>
    <cellStyle name="Input 2 3 2 3 7" xfId="6599"/>
    <cellStyle name="Input 2 3 2 3 7 2" xfId="6600"/>
    <cellStyle name="Input 2 3 2 3 8" xfId="6601"/>
    <cellStyle name="Input 2 3 2 3 8 2" xfId="6602"/>
    <cellStyle name="Input 2 3 2 3 9" xfId="6603"/>
    <cellStyle name="Input 2 3 2 3 9 2" xfId="6604"/>
    <cellStyle name="Input 2 3 2 4" xfId="6605"/>
    <cellStyle name="Input 2 3 2 4 10" xfId="6606"/>
    <cellStyle name="Input 2 3 2 4 10 2" xfId="6607"/>
    <cellStyle name="Input 2 3 2 4 11" xfId="6608"/>
    <cellStyle name="Input 2 3 2 4 2" xfId="6609"/>
    <cellStyle name="Input 2 3 2 4 2 2" xfId="6610"/>
    <cellStyle name="Input 2 3 2 4 2 2 2" xfId="6611"/>
    <cellStyle name="Input 2 3 2 4 2 2 2 2" xfId="6612"/>
    <cellStyle name="Input 2 3 2 4 2 2 3" xfId="6613"/>
    <cellStyle name="Input 2 3 2 4 2 2 3 2" xfId="6614"/>
    <cellStyle name="Input 2 3 2 4 2 2 4" xfId="6615"/>
    <cellStyle name="Input 2 3 2 4 2 2 4 2" xfId="6616"/>
    <cellStyle name="Input 2 3 2 4 2 2 5" xfId="6617"/>
    <cellStyle name="Input 2 3 2 4 2 2 5 2" xfId="6618"/>
    <cellStyle name="Input 2 3 2 4 2 2 6" xfId="6619"/>
    <cellStyle name="Input 2 3 2 4 2 2 6 2" xfId="6620"/>
    <cellStyle name="Input 2 3 2 4 2 2 7" xfId="6621"/>
    <cellStyle name="Input 2 3 2 4 2 2 7 2" xfId="6622"/>
    <cellStyle name="Input 2 3 2 4 2 2 8" xfId="6623"/>
    <cellStyle name="Input 2 3 2 4 2 3" xfId="6624"/>
    <cellStyle name="Input 2 3 2 4 2 3 2" xfId="6625"/>
    <cellStyle name="Input 2 3 2 4 2 4" xfId="6626"/>
    <cellStyle name="Input 2 3 2 4 2 4 2" xfId="6627"/>
    <cellStyle name="Input 2 3 2 4 2 5" xfId="6628"/>
    <cellStyle name="Input 2 3 2 4 2 5 2" xfId="6629"/>
    <cellStyle name="Input 2 3 2 4 2 6" xfId="6630"/>
    <cellStyle name="Input 2 3 2 4 2 6 2" xfId="6631"/>
    <cellStyle name="Input 2 3 2 4 2 7" xfId="6632"/>
    <cellStyle name="Input 2 3 2 4 2 7 2" xfId="6633"/>
    <cellStyle name="Input 2 3 2 4 2 8" xfId="6634"/>
    <cellStyle name="Input 2 3 2 4 3" xfId="6635"/>
    <cellStyle name="Input 2 3 2 4 3 2" xfId="6636"/>
    <cellStyle name="Input 2 3 2 4 3 2 2" xfId="6637"/>
    <cellStyle name="Input 2 3 2 4 3 2 2 2" xfId="6638"/>
    <cellStyle name="Input 2 3 2 4 3 2 3" xfId="6639"/>
    <cellStyle name="Input 2 3 2 4 3 2 3 2" xfId="6640"/>
    <cellStyle name="Input 2 3 2 4 3 2 4" xfId="6641"/>
    <cellStyle name="Input 2 3 2 4 3 2 4 2" xfId="6642"/>
    <cellStyle name="Input 2 3 2 4 3 2 5" xfId="6643"/>
    <cellStyle name="Input 2 3 2 4 3 2 5 2" xfId="6644"/>
    <cellStyle name="Input 2 3 2 4 3 2 6" xfId="6645"/>
    <cellStyle name="Input 2 3 2 4 3 2 6 2" xfId="6646"/>
    <cellStyle name="Input 2 3 2 4 3 2 7" xfId="6647"/>
    <cellStyle name="Input 2 3 2 4 3 2 7 2" xfId="6648"/>
    <cellStyle name="Input 2 3 2 4 3 2 8" xfId="6649"/>
    <cellStyle name="Input 2 3 2 4 3 3" xfId="6650"/>
    <cellStyle name="Input 2 3 2 4 3 3 2" xfId="6651"/>
    <cellStyle name="Input 2 3 2 4 3 4" xfId="6652"/>
    <cellStyle name="Input 2 3 2 4 3 4 2" xfId="6653"/>
    <cellStyle name="Input 2 3 2 4 3 5" xfId="6654"/>
    <cellStyle name="Input 2 3 2 4 3 5 2" xfId="6655"/>
    <cellStyle name="Input 2 3 2 4 3 6" xfId="6656"/>
    <cellStyle name="Input 2 3 2 4 3 6 2" xfId="6657"/>
    <cellStyle name="Input 2 3 2 4 3 7" xfId="6658"/>
    <cellStyle name="Input 2 3 2 4 3 7 2" xfId="6659"/>
    <cellStyle name="Input 2 3 2 4 3 8" xfId="6660"/>
    <cellStyle name="Input 2 3 2 4 4" xfId="6661"/>
    <cellStyle name="Input 2 3 2 4 4 2" xfId="6662"/>
    <cellStyle name="Input 2 3 2 4 4 2 2" xfId="6663"/>
    <cellStyle name="Input 2 3 2 4 4 2 2 2" xfId="6664"/>
    <cellStyle name="Input 2 3 2 4 4 2 3" xfId="6665"/>
    <cellStyle name="Input 2 3 2 4 4 2 3 2" xfId="6666"/>
    <cellStyle name="Input 2 3 2 4 4 2 4" xfId="6667"/>
    <cellStyle name="Input 2 3 2 4 4 2 4 2" xfId="6668"/>
    <cellStyle name="Input 2 3 2 4 4 2 5" xfId="6669"/>
    <cellStyle name="Input 2 3 2 4 4 2 5 2" xfId="6670"/>
    <cellStyle name="Input 2 3 2 4 4 2 6" xfId="6671"/>
    <cellStyle name="Input 2 3 2 4 4 2 6 2" xfId="6672"/>
    <cellStyle name="Input 2 3 2 4 4 2 7" xfId="6673"/>
    <cellStyle name="Input 2 3 2 4 4 2 7 2" xfId="6674"/>
    <cellStyle name="Input 2 3 2 4 4 2 8" xfId="6675"/>
    <cellStyle name="Input 2 3 2 4 4 3" xfId="6676"/>
    <cellStyle name="Input 2 3 2 4 4 3 2" xfId="6677"/>
    <cellStyle name="Input 2 3 2 4 4 4" xfId="6678"/>
    <cellStyle name="Input 2 3 2 4 4 4 2" xfId="6679"/>
    <cellStyle name="Input 2 3 2 4 4 5" xfId="6680"/>
    <cellStyle name="Input 2 3 2 4 4 5 2" xfId="6681"/>
    <cellStyle name="Input 2 3 2 4 4 6" xfId="6682"/>
    <cellStyle name="Input 2 3 2 4 4 6 2" xfId="6683"/>
    <cellStyle name="Input 2 3 2 4 4 7" xfId="6684"/>
    <cellStyle name="Input 2 3 2 4 4 7 2" xfId="6685"/>
    <cellStyle name="Input 2 3 2 4 4 8" xfId="6686"/>
    <cellStyle name="Input 2 3 2 4 5" xfId="6687"/>
    <cellStyle name="Input 2 3 2 4 5 2" xfId="6688"/>
    <cellStyle name="Input 2 3 2 4 5 2 2" xfId="6689"/>
    <cellStyle name="Input 2 3 2 4 5 3" xfId="6690"/>
    <cellStyle name="Input 2 3 2 4 5 3 2" xfId="6691"/>
    <cellStyle name="Input 2 3 2 4 5 4" xfId="6692"/>
    <cellStyle name="Input 2 3 2 4 5 4 2" xfId="6693"/>
    <cellStyle name="Input 2 3 2 4 5 5" xfId="6694"/>
    <cellStyle name="Input 2 3 2 4 5 5 2" xfId="6695"/>
    <cellStyle name="Input 2 3 2 4 5 6" xfId="6696"/>
    <cellStyle name="Input 2 3 2 4 5 6 2" xfId="6697"/>
    <cellStyle name="Input 2 3 2 4 5 7" xfId="6698"/>
    <cellStyle name="Input 2 3 2 4 5 7 2" xfId="6699"/>
    <cellStyle name="Input 2 3 2 4 5 8" xfId="6700"/>
    <cellStyle name="Input 2 3 2 4 6" xfId="6701"/>
    <cellStyle name="Input 2 3 2 4 6 2" xfId="6702"/>
    <cellStyle name="Input 2 3 2 4 7" xfId="6703"/>
    <cellStyle name="Input 2 3 2 4 7 2" xfId="6704"/>
    <cellStyle name="Input 2 3 2 4 8" xfId="6705"/>
    <cellStyle name="Input 2 3 2 4 8 2" xfId="6706"/>
    <cellStyle name="Input 2 3 2 4 9" xfId="6707"/>
    <cellStyle name="Input 2 3 2 4 9 2" xfId="6708"/>
    <cellStyle name="Input 2 3 2 5" xfId="6709"/>
    <cellStyle name="Input 2 3 2 5 2" xfId="6710"/>
    <cellStyle name="Input 2 3 2 6" xfId="6711"/>
    <cellStyle name="Input 2 3 2 6 2" xfId="6712"/>
    <cellStyle name="Input 2 3 2 7" xfId="6713"/>
    <cellStyle name="Input 2 3 2 7 2" xfId="6714"/>
    <cellStyle name="Input 2 3 2 8" xfId="6715"/>
    <cellStyle name="Input 2 3 2 8 2" xfId="6716"/>
    <cellStyle name="Input 2 3 3" xfId="6717"/>
    <cellStyle name="Input 2 3 3 2" xfId="6718"/>
    <cellStyle name="Input 2 3 3 2 2" xfId="6719"/>
    <cellStyle name="Input 2 3 3 2 2 2" xfId="6720"/>
    <cellStyle name="Input 2 3 3 2 2 2 2" xfId="6721"/>
    <cellStyle name="Input 2 3 3 2 2 2 2 2" xfId="6722"/>
    <cellStyle name="Input 2 3 3 2 2 2 3" xfId="6723"/>
    <cellStyle name="Input 2 3 3 2 2 2 3 2" xfId="6724"/>
    <cellStyle name="Input 2 3 3 2 2 2 4" xfId="6725"/>
    <cellStyle name="Input 2 3 3 2 2 2 4 2" xfId="6726"/>
    <cellStyle name="Input 2 3 3 2 2 2 5" xfId="6727"/>
    <cellStyle name="Input 2 3 3 2 2 2 5 2" xfId="6728"/>
    <cellStyle name="Input 2 3 3 2 2 2 6" xfId="6729"/>
    <cellStyle name="Input 2 3 3 2 2 2 6 2" xfId="6730"/>
    <cellStyle name="Input 2 3 3 2 2 2 7" xfId="6731"/>
    <cellStyle name="Input 2 3 3 2 2 2 7 2" xfId="6732"/>
    <cellStyle name="Input 2 3 3 2 2 2 8" xfId="6733"/>
    <cellStyle name="Input 2 3 3 2 2 3" xfId="6734"/>
    <cellStyle name="Input 2 3 3 2 2 3 2" xfId="6735"/>
    <cellStyle name="Input 2 3 3 2 2 4" xfId="6736"/>
    <cellStyle name="Input 2 3 3 2 2 4 2" xfId="6737"/>
    <cellStyle name="Input 2 3 3 2 2 5" xfId="6738"/>
    <cellStyle name="Input 2 3 3 2 2 5 2" xfId="6739"/>
    <cellStyle name="Input 2 3 3 2 2 6" xfId="6740"/>
    <cellStyle name="Input 2 3 3 2 2 6 2" xfId="6741"/>
    <cellStyle name="Input 2 3 3 2 2 7" xfId="6742"/>
    <cellStyle name="Input 2 3 3 2 2 7 2" xfId="6743"/>
    <cellStyle name="Input 2 3 3 2 2 8" xfId="6744"/>
    <cellStyle name="Input 2 3 3 2 3" xfId="6745"/>
    <cellStyle name="Input 2 3 3 2 3 2" xfId="6746"/>
    <cellStyle name="Input 2 3 3 2 3 2 2" xfId="6747"/>
    <cellStyle name="Input 2 3 3 2 3 3" xfId="6748"/>
    <cellStyle name="Input 2 3 3 2 3 3 2" xfId="6749"/>
    <cellStyle name="Input 2 3 3 2 3 4" xfId="6750"/>
    <cellStyle name="Input 2 3 3 2 3 4 2" xfId="6751"/>
    <cellStyle name="Input 2 3 3 2 3 5" xfId="6752"/>
    <cellStyle name="Input 2 3 3 2 3 5 2" xfId="6753"/>
    <cellStyle name="Input 2 3 3 2 3 6" xfId="6754"/>
    <cellStyle name="Input 2 3 3 2 3 6 2" xfId="6755"/>
    <cellStyle name="Input 2 3 3 2 3 7" xfId="6756"/>
    <cellStyle name="Input 2 3 3 2 4" xfId="6757"/>
    <cellStyle name="Input 2 3 3 2 4 2" xfId="6758"/>
    <cellStyle name="Input 2 3 3 2 4 2 2" xfId="6759"/>
    <cellStyle name="Input 2 3 3 2 4 3" xfId="6760"/>
    <cellStyle name="Input 2 3 3 2 4 3 2" xfId="6761"/>
    <cellStyle name="Input 2 3 3 2 4 4" xfId="6762"/>
    <cellStyle name="Input 2 3 3 2 4 4 2" xfId="6763"/>
    <cellStyle name="Input 2 3 3 2 4 5" xfId="6764"/>
    <cellStyle name="Input 2 3 3 2 4 5 2" xfId="6765"/>
    <cellStyle name="Input 2 3 3 2 4 6" xfId="6766"/>
    <cellStyle name="Input 2 3 3 2 4 6 2" xfId="6767"/>
    <cellStyle name="Input 2 3 3 2 4 7" xfId="6768"/>
    <cellStyle name="Input 2 3 3 2 4 7 2" xfId="6769"/>
    <cellStyle name="Input 2 3 3 2 4 8" xfId="6770"/>
    <cellStyle name="Input 2 3 3 2 5" xfId="6771"/>
    <cellStyle name="Input 2 3 3 2 5 2" xfId="6772"/>
    <cellStyle name="Input 2 3 3 2 6" xfId="6773"/>
    <cellStyle name="Input 2 3 3 2 6 2" xfId="6774"/>
    <cellStyle name="Input 2 3 3 2 7" xfId="6775"/>
    <cellStyle name="Input 2 3 3 2 7 2" xfId="6776"/>
    <cellStyle name="Input 2 3 3 2 8" xfId="6777"/>
    <cellStyle name="Input 2 3 3 2 8 2" xfId="6778"/>
    <cellStyle name="Input 2 3 3 2 9" xfId="6779"/>
    <cellStyle name="Input 2 3 3 2 9 2" xfId="6780"/>
    <cellStyle name="Input 2 3 3 3" xfId="6781"/>
    <cellStyle name="Input 2 3 3 3 2" xfId="6782"/>
    <cellStyle name="Input 2 3 3 3 2 2" xfId="6783"/>
    <cellStyle name="Input 2 3 3 3 2 2 2" xfId="6784"/>
    <cellStyle name="Input 2 3 3 3 2 3" xfId="6785"/>
    <cellStyle name="Input 2 3 3 3 2 3 2" xfId="6786"/>
    <cellStyle name="Input 2 3 3 3 2 4" xfId="6787"/>
    <cellStyle name="Input 2 3 3 3 2 4 2" xfId="6788"/>
    <cellStyle name="Input 2 3 3 3 2 5" xfId="6789"/>
    <cellStyle name="Input 2 3 3 3 2 5 2" xfId="6790"/>
    <cellStyle name="Input 2 3 3 3 2 6" xfId="6791"/>
    <cellStyle name="Input 2 3 3 3 2 6 2" xfId="6792"/>
    <cellStyle name="Input 2 3 3 3 2 7" xfId="6793"/>
    <cellStyle name="Input 2 3 3 3 2 7 2" xfId="6794"/>
    <cellStyle name="Input 2 3 3 3 2 8" xfId="6795"/>
    <cellStyle name="Input 2 3 3 3 3" xfId="6796"/>
    <cellStyle name="Input 2 3 3 3 3 2" xfId="6797"/>
    <cellStyle name="Input 2 3 3 3 4" xfId="6798"/>
    <cellStyle name="Input 2 3 3 3 4 2" xfId="6799"/>
    <cellStyle name="Input 2 3 3 3 5" xfId="6800"/>
    <cellStyle name="Input 2 3 3 3 5 2" xfId="6801"/>
    <cellStyle name="Input 2 3 3 3 6" xfId="6802"/>
    <cellStyle name="Input 2 3 3 3 6 2" xfId="6803"/>
    <cellStyle name="Input 2 3 3 3 7" xfId="6804"/>
    <cellStyle name="Input 2 3 3 3 7 2" xfId="6805"/>
    <cellStyle name="Input 2 3 3 3 8" xfId="6806"/>
    <cellStyle name="Input 2 3 3 4" xfId="6807"/>
    <cellStyle name="Input 2 3 3 4 2" xfId="6808"/>
    <cellStyle name="Input 2 3 3 4 2 2" xfId="6809"/>
    <cellStyle name="Input 2 3 3 4 3" xfId="6810"/>
    <cellStyle name="Input 2 3 3 4 3 2" xfId="6811"/>
    <cellStyle name="Input 2 3 3 4 4" xfId="6812"/>
    <cellStyle name="Input 2 3 3 4 4 2" xfId="6813"/>
    <cellStyle name="Input 2 3 3 4 5" xfId="6814"/>
    <cellStyle name="Input 2 3 3 4 5 2" xfId="6815"/>
    <cellStyle name="Input 2 3 3 4 6" xfId="6816"/>
    <cellStyle name="Input 2 3 3 4 6 2" xfId="6817"/>
    <cellStyle name="Input 2 3 3 4 7" xfId="6818"/>
    <cellStyle name="Input 2 3 3 4 7 2" xfId="6819"/>
    <cellStyle name="Input 2 3 3 4 8" xfId="6820"/>
    <cellStyle name="Input 2 3 3 5" xfId="6821"/>
    <cellStyle name="Input 2 3 3 5 2" xfId="6822"/>
    <cellStyle name="Input 2 3 3 6" xfId="6823"/>
    <cellStyle name="Input 2 3 3 6 2" xfId="6824"/>
    <cellStyle name="Input 2 3 3 7" xfId="6825"/>
    <cellStyle name="Input 2 3 3 7 2" xfId="6826"/>
    <cellStyle name="Input 2 3 3 8" xfId="6827"/>
    <cellStyle name="Input 2 3 3 8 2" xfId="6828"/>
    <cellStyle name="Input 2 3 3 9" xfId="6829"/>
    <cellStyle name="Input 2 3 3 9 2" xfId="6830"/>
    <cellStyle name="Input 2 3 4" xfId="6831"/>
    <cellStyle name="Input 2 3 4 2" xfId="6832"/>
    <cellStyle name="Input 2 3 4 2 2" xfId="6833"/>
    <cellStyle name="Input 2 3 4 2 2 2" xfId="6834"/>
    <cellStyle name="Input 2 3 4 2 2 2 2" xfId="6835"/>
    <cellStyle name="Input 2 3 4 2 2 2 2 2" xfId="6836"/>
    <cellStyle name="Input 2 3 4 2 2 2 3" xfId="6837"/>
    <cellStyle name="Input 2 3 4 2 2 2 3 2" xfId="6838"/>
    <cellStyle name="Input 2 3 4 2 2 2 4" xfId="6839"/>
    <cellStyle name="Input 2 3 4 2 2 2 4 2" xfId="6840"/>
    <cellStyle name="Input 2 3 4 2 2 2 5" xfId="6841"/>
    <cellStyle name="Input 2 3 4 2 2 2 5 2" xfId="6842"/>
    <cellStyle name="Input 2 3 4 2 2 2 6" xfId="6843"/>
    <cellStyle name="Input 2 3 4 2 2 2 6 2" xfId="6844"/>
    <cellStyle name="Input 2 3 4 2 2 2 7" xfId="6845"/>
    <cellStyle name="Input 2 3 4 2 2 2 7 2" xfId="6846"/>
    <cellStyle name="Input 2 3 4 2 2 2 8" xfId="6847"/>
    <cellStyle name="Input 2 3 4 2 2 3" xfId="6848"/>
    <cellStyle name="Input 2 3 4 2 2 3 2" xfId="6849"/>
    <cellStyle name="Input 2 3 4 2 2 4" xfId="6850"/>
    <cellStyle name="Input 2 3 4 2 2 4 2" xfId="6851"/>
    <cellStyle name="Input 2 3 4 2 2 5" xfId="6852"/>
    <cellStyle name="Input 2 3 4 2 2 5 2" xfId="6853"/>
    <cellStyle name="Input 2 3 4 2 2 6" xfId="6854"/>
    <cellStyle name="Input 2 3 4 2 2 6 2" xfId="6855"/>
    <cellStyle name="Input 2 3 4 2 2 7" xfId="6856"/>
    <cellStyle name="Input 2 3 4 2 2 7 2" xfId="6857"/>
    <cellStyle name="Input 2 3 4 2 2 8" xfId="6858"/>
    <cellStyle name="Input 2 3 4 2 3" xfId="6859"/>
    <cellStyle name="Input 2 3 4 2 3 2" xfId="6860"/>
    <cellStyle name="Input 2 3 4 2 3 2 2" xfId="6861"/>
    <cellStyle name="Input 2 3 4 2 3 3" xfId="6862"/>
    <cellStyle name="Input 2 3 4 2 3 3 2" xfId="6863"/>
    <cellStyle name="Input 2 3 4 2 3 4" xfId="6864"/>
    <cellStyle name="Input 2 3 4 2 3 4 2" xfId="6865"/>
    <cellStyle name="Input 2 3 4 2 3 5" xfId="6866"/>
    <cellStyle name="Input 2 3 4 2 3 5 2" xfId="6867"/>
    <cellStyle name="Input 2 3 4 2 3 6" xfId="6868"/>
    <cellStyle name="Input 2 3 4 2 3 6 2" xfId="6869"/>
    <cellStyle name="Input 2 3 4 2 3 7" xfId="6870"/>
    <cellStyle name="Input 2 3 4 2 4" xfId="6871"/>
    <cellStyle name="Input 2 3 4 2 4 2" xfId="6872"/>
    <cellStyle name="Input 2 3 4 2 4 2 2" xfId="6873"/>
    <cellStyle name="Input 2 3 4 2 4 3" xfId="6874"/>
    <cellStyle name="Input 2 3 4 2 4 3 2" xfId="6875"/>
    <cellStyle name="Input 2 3 4 2 4 4" xfId="6876"/>
    <cellStyle name="Input 2 3 4 2 4 4 2" xfId="6877"/>
    <cellStyle name="Input 2 3 4 2 4 5" xfId="6878"/>
    <cellStyle name="Input 2 3 4 2 4 5 2" xfId="6879"/>
    <cellStyle name="Input 2 3 4 2 4 6" xfId="6880"/>
    <cellStyle name="Input 2 3 4 2 4 6 2" xfId="6881"/>
    <cellStyle name="Input 2 3 4 2 4 7" xfId="6882"/>
    <cellStyle name="Input 2 3 4 2 4 7 2" xfId="6883"/>
    <cellStyle name="Input 2 3 4 2 4 8" xfId="6884"/>
    <cellStyle name="Input 2 3 4 2 5" xfId="6885"/>
    <cellStyle name="Input 2 3 4 2 5 2" xfId="6886"/>
    <cellStyle name="Input 2 3 4 2 6" xfId="6887"/>
    <cellStyle name="Input 2 3 4 2 6 2" xfId="6888"/>
    <cellStyle name="Input 2 3 4 2 7" xfId="6889"/>
    <cellStyle name="Input 2 3 4 2 7 2" xfId="6890"/>
    <cellStyle name="Input 2 3 4 2 8" xfId="6891"/>
    <cellStyle name="Input 2 3 4 2 8 2" xfId="6892"/>
    <cellStyle name="Input 2 3 4 2 9" xfId="6893"/>
    <cellStyle name="Input 2 3 4 2 9 2" xfId="6894"/>
    <cellStyle name="Input 2 3 4 3" xfId="6895"/>
    <cellStyle name="Input 2 3 4 3 2" xfId="6896"/>
    <cellStyle name="Input 2 3 4 3 2 2" xfId="6897"/>
    <cellStyle name="Input 2 3 4 3 2 2 2" xfId="6898"/>
    <cellStyle name="Input 2 3 4 3 2 3" xfId="6899"/>
    <cellStyle name="Input 2 3 4 3 2 3 2" xfId="6900"/>
    <cellStyle name="Input 2 3 4 3 2 4" xfId="6901"/>
    <cellStyle name="Input 2 3 4 3 2 4 2" xfId="6902"/>
    <cellStyle name="Input 2 3 4 3 2 5" xfId="6903"/>
    <cellStyle name="Input 2 3 4 3 2 5 2" xfId="6904"/>
    <cellStyle name="Input 2 3 4 3 2 6" xfId="6905"/>
    <cellStyle name="Input 2 3 4 3 2 6 2" xfId="6906"/>
    <cellStyle name="Input 2 3 4 3 2 7" xfId="6907"/>
    <cellStyle name="Input 2 3 4 3 2 7 2" xfId="6908"/>
    <cellStyle name="Input 2 3 4 3 2 8" xfId="6909"/>
    <cellStyle name="Input 2 3 4 3 3" xfId="6910"/>
    <cellStyle name="Input 2 3 4 3 3 2" xfId="6911"/>
    <cellStyle name="Input 2 3 4 3 4" xfId="6912"/>
    <cellStyle name="Input 2 3 4 3 4 2" xfId="6913"/>
    <cellStyle name="Input 2 3 4 3 5" xfId="6914"/>
    <cellStyle name="Input 2 3 4 3 5 2" xfId="6915"/>
    <cellStyle name="Input 2 3 4 3 6" xfId="6916"/>
    <cellStyle name="Input 2 3 4 3 6 2" xfId="6917"/>
    <cellStyle name="Input 2 3 4 3 7" xfId="6918"/>
    <cellStyle name="Input 2 3 4 3 7 2" xfId="6919"/>
    <cellStyle name="Input 2 3 4 3 8" xfId="6920"/>
    <cellStyle name="Input 2 3 4 4" xfId="6921"/>
    <cellStyle name="Input 2 3 4 4 2" xfId="6922"/>
    <cellStyle name="Input 2 3 4 4 2 2" xfId="6923"/>
    <cellStyle name="Input 2 3 4 4 3" xfId="6924"/>
    <cellStyle name="Input 2 3 4 4 3 2" xfId="6925"/>
    <cellStyle name="Input 2 3 4 4 4" xfId="6926"/>
    <cellStyle name="Input 2 3 4 4 4 2" xfId="6927"/>
    <cellStyle name="Input 2 3 4 4 5" xfId="6928"/>
    <cellStyle name="Input 2 3 4 4 5 2" xfId="6929"/>
    <cellStyle name="Input 2 3 4 4 6" xfId="6930"/>
    <cellStyle name="Input 2 3 4 4 6 2" xfId="6931"/>
    <cellStyle name="Input 2 3 4 4 7" xfId="6932"/>
    <cellStyle name="Input 2 3 4 4 7 2" xfId="6933"/>
    <cellStyle name="Input 2 3 4 4 8" xfId="6934"/>
    <cellStyle name="Input 2 3 4 5" xfId="6935"/>
    <cellStyle name="Input 2 3 4 5 2" xfId="6936"/>
    <cellStyle name="Input 2 3 4 6" xfId="6937"/>
    <cellStyle name="Input 2 3 4 6 2" xfId="6938"/>
    <cellStyle name="Input 2 3 4 7" xfId="6939"/>
    <cellStyle name="Input 2 3 4 7 2" xfId="6940"/>
    <cellStyle name="Input 2 3 4 8" xfId="6941"/>
    <cellStyle name="Input 2 3 4 8 2" xfId="6942"/>
    <cellStyle name="Input 2 3 4 9" xfId="6943"/>
    <cellStyle name="Input 2 3 4 9 2" xfId="6944"/>
    <cellStyle name="Input 2 3 5" xfId="6945"/>
    <cellStyle name="Input 2 3 5 10" xfId="6946"/>
    <cellStyle name="Input 2 3 5 10 2" xfId="6947"/>
    <cellStyle name="Input 2 3 5 11" xfId="6948"/>
    <cellStyle name="Input 2 3 5 2" xfId="6949"/>
    <cellStyle name="Input 2 3 5 2 2" xfId="6950"/>
    <cellStyle name="Input 2 3 5 2 2 2" xfId="6951"/>
    <cellStyle name="Input 2 3 5 2 2 2 2" xfId="6952"/>
    <cellStyle name="Input 2 3 5 2 2 3" xfId="6953"/>
    <cellStyle name="Input 2 3 5 2 2 3 2" xfId="6954"/>
    <cellStyle name="Input 2 3 5 2 2 4" xfId="6955"/>
    <cellStyle name="Input 2 3 5 2 2 4 2" xfId="6956"/>
    <cellStyle name="Input 2 3 5 2 2 5" xfId="6957"/>
    <cellStyle name="Input 2 3 5 2 2 5 2" xfId="6958"/>
    <cellStyle name="Input 2 3 5 2 2 6" xfId="6959"/>
    <cellStyle name="Input 2 3 5 2 2 6 2" xfId="6960"/>
    <cellStyle name="Input 2 3 5 2 2 7" xfId="6961"/>
    <cellStyle name="Input 2 3 5 2 2 7 2" xfId="6962"/>
    <cellStyle name="Input 2 3 5 2 2 8" xfId="6963"/>
    <cellStyle name="Input 2 3 5 2 3" xfId="6964"/>
    <cellStyle name="Input 2 3 5 2 3 2" xfId="6965"/>
    <cellStyle name="Input 2 3 5 2 4" xfId="6966"/>
    <cellStyle name="Input 2 3 5 2 4 2" xfId="6967"/>
    <cellStyle name="Input 2 3 5 2 5" xfId="6968"/>
    <cellStyle name="Input 2 3 5 2 5 2" xfId="6969"/>
    <cellStyle name="Input 2 3 5 2 6" xfId="6970"/>
    <cellStyle name="Input 2 3 5 2 6 2" xfId="6971"/>
    <cellStyle name="Input 2 3 5 2 7" xfId="6972"/>
    <cellStyle name="Input 2 3 5 2 7 2" xfId="6973"/>
    <cellStyle name="Input 2 3 5 2 8" xfId="6974"/>
    <cellStyle name="Input 2 3 5 3" xfId="6975"/>
    <cellStyle name="Input 2 3 5 3 2" xfId="6976"/>
    <cellStyle name="Input 2 3 5 3 2 2" xfId="6977"/>
    <cellStyle name="Input 2 3 5 3 2 2 2" xfId="6978"/>
    <cellStyle name="Input 2 3 5 3 2 3" xfId="6979"/>
    <cellStyle name="Input 2 3 5 3 2 3 2" xfId="6980"/>
    <cellStyle name="Input 2 3 5 3 2 4" xfId="6981"/>
    <cellStyle name="Input 2 3 5 3 2 4 2" xfId="6982"/>
    <cellStyle name="Input 2 3 5 3 2 5" xfId="6983"/>
    <cellStyle name="Input 2 3 5 3 2 5 2" xfId="6984"/>
    <cellStyle name="Input 2 3 5 3 2 6" xfId="6985"/>
    <cellStyle name="Input 2 3 5 3 2 6 2" xfId="6986"/>
    <cellStyle name="Input 2 3 5 3 2 7" xfId="6987"/>
    <cellStyle name="Input 2 3 5 3 2 7 2" xfId="6988"/>
    <cellStyle name="Input 2 3 5 3 2 8" xfId="6989"/>
    <cellStyle name="Input 2 3 5 3 3" xfId="6990"/>
    <cellStyle name="Input 2 3 5 3 3 2" xfId="6991"/>
    <cellStyle name="Input 2 3 5 3 4" xfId="6992"/>
    <cellStyle name="Input 2 3 5 3 4 2" xfId="6993"/>
    <cellStyle name="Input 2 3 5 3 5" xfId="6994"/>
    <cellStyle name="Input 2 3 5 3 5 2" xfId="6995"/>
    <cellStyle name="Input 2 3 5 3 6" xfId="6996"/>
    <cellStyle name="Input 2 3 5 3 6 2" xfId="6997"/>
    <cellStyle name="Input 2 3 5 3 7" xfId="6998"/>
    <cellStyle name="Input 2 3 5 3 7 2" xfId="6999"/>
    <cellStyle name="Input 2 3 5 3 8" xfId="7000"/>
    <cellStyle name="Input 2 3 5 4" xfId="7001"/>
    <cellStyle name="Input 2 3 5 4 2" xfId="7002"/>
    <cellStyle name="Input 2 3 5 4 2 2" xfId="7003"/>
    <cellStyle name="Input 2 3 5 4 2 2 2" xfId="7004"/>
    <cellStyle name="Input 2 3 5 4 2 3" xfId="7005"/>
    <cellStyle name="Input 2 3 5 4 2 3 2" xfId="7006"/>
    <cellStyle name="Input 2 3 5 4 2 4" xfId="7007"/>
    <cellStyle name="Input 2 3 5 4 2 4 2" xfId="7008"/>
    <cellStyle name="Input 2 3 5 4 2 5" xfId="7009"/>
    <cellStyle name="Input 2 3 5 4 2 5 2" xfId="7010"/>
    <cellStyle name="Input 2 3 5 4 2 6" xfId="7011"/>
    <cellStyle name="Input 2 3 5 4 2 6 2" xfId="7012"/>
    <cellStyle name="Input 2 3 5 4 2 7" xfId="7013"/>
    <cellStyle name="Input 2 3 5 4 2 7 2" xfId="7014"/>
    <cellStyle name="Input 2 3 5 4 2 8" xfId="7015"/>
    <cellStyle name="Input 2 3 5 4 3" xfId="7016"/>
    <cellStyle name="Input 2 3 5 4 3 2" xfId="7017"/>
    <cellStyle name="Input 2 3 5 4 4" xfId="7018"/>
    <cellStyle name="Input 2 3 5 4 4 2" xfId="7019"/>
    <cellStyle name="Input 2 3 5 4 5" xfId="7020"/>
    <cellStyle name="Input 2 3 5 4 5 2" xfId="7021"/>
    <cellStyle name="Input 2 3 5 4 6" xfId="7022"/>
    <cellStyle name="Input 2 3 5 4 6 2" xfId="7023"/>
    <cellStyle name="Input 2 3 5 4 7" xfId="7024"/>
    <cellStyle name="Input 2 3 5 4 7 2" xfId="7025"/>
    <cellStyle name="Input 2 3 5 4 8" xfId="7026"/>
    <cellStyle name="Input 2 3 5 5" xfId="7027"/>
    <cellStyle name="Input 2 3 5 5 2" xfId="7028"/>
    <cellStyle name="Input 2 3 5 5 2 2" xfId="7029"/>
    <cellStyle name="Input 2 3 5 5 3" xfId="7030"/>
    <cellStyle name="Input 2 3 5 5 3 2" xfId="7031"/>
    <cellStyle name="Input 2 3 5 5 4" xfId="7032"/>
    <cellStyle name="Input 2 3 5 5 4 2" xfId="7033"/>
    <cellStyle name="Input 2 3 5 5 5" xfId="7034"/>
    <cellStyle name="Input 2 3 5 5 5 2" xfId="7035"/>
    <cellStyle name="Input 2 3 5 5 6" xfId="7036"/>
    <cellStyle name="Input 2 3 5 5 6 2" xfId="7037"/>
    <cellStyle name="Input 2 3 5 5 7" xfId="7038"/>
    <cellStyle name="Input 2 3 5 5 7 2" xfId="7039"/>
    <cellStyle name="Input 2 3 5 5 8" xfId="7040"/>
    <cellStyle name="Input 2 3 5 6" xfId="7041"/>
    <cellStyle name="Input 2 3 5 6 2" xfId="7042"/>
    <cellStyle name="Input 2 3 5 7" xfId="7043"/>
    <cellStyle name="Input 2 3 5 7 2" xfId="7044"/>
    <cellStyle name="Input 2 3 5 8" xfId="7045"/>
    <cellStyle name="Input 2 3 5 8 2" xfId="7046"/>
    <cellStyle name="Input 2 3 5 9" xfId="7047"/>
    <cellStyle name="Input 2 3 5 9 2" xfId="7048"/>
    <cellStyle name="Input 2 3 6" xfId="7049"/>
    <cellStyle name="Input 2 3 6 2" xfId="7050"/>
    <cellStyle name="Input 2 3 7" xfId="7051"/>
    <cellStyle name="Input 2 3 7 2" xfId="7052"/>
    <cellStyle name="Input 2 3 8" xfId="7053"/>
    <cellStyle name="Input 2 3 8 2" xfId="7054"/>
    <cellStyle name="Input 2 3 9" xfId="7055"/>
    <cellStyle name="Input 2 3 9 2" xfId="7056"/>
    <cellStyle name="Input 2 4" xfId="7057"/>
    <cellStyle name="Input 2 4 2" xfId="7058"/>
    <cellStyle name="Input 2 4 2 2" xfId="7059"/>
    <cellStyle name="Input 2 4 2 2 2" xfId="7060"/>
    <cellStyle name="Input 2 4 2 2 2 2" xfId="7061"/>
    <cellStyle name="Input 2 4 2 2 2 2 2" xfId="7062"/>
    <cellStyle name="Input 2 4 2 2 2 3" xfId="7063"/>
    <cellStyle name="Input 2 4 2 2 2 3 2" xfId="7064"/>
    <cellStyle name="Input 2 4 2 2 2 4" xfId="7065"/>
    <cellStyle name="Input 2 4 2 2 2 4 2" xfId="7066"/>
    <cellStyle name="Input 2 4 2 2 2 5" xfId="7067"/>
    <cellStyle name="Input 2 4 2 2 2 5 2" xfId="7068"/>
    <cellStyle name="Input 2 4 2 2 2 6" xfId="7069"/>
    <cellStyle name="Input 2 4 2 2 2 6 2" xfId="7070"/>
    <cellStyle name="Input 2 4 2 2 2 7" xfId="7071"/>
    <cellStyle name="Input 2 4 2 2 2 7 2" xfId="7072"/>
    <cellStyle name="Input 2 4 2 2 2 8" xfId="7073"/>
    <cellStyle name="Input 2 4 2 2 3" xfId="7074"/>
    <cellStyle name="Input 2 4 2 2 3 2" xfId="7075"/>
    <cellStyle name="Input 2 4 2 2 4" xfId="7076"/>
    <cellStyle name="Input 2 4 2 2 4 2" xfId="7077"/>
    <cellStyle name="Input 2 4 2 2 5" xfId="7078"/>
    <cellStyle name="Input 2 4 2 2 5 2" xfId="7079"/>
    <cellStyle name="Input 2 4 2 2 6" xfId="7080"/>
    <cellStyle name="Input 2 4 2 2 6 2" xfId="7081"/>
    <cellStyle name="Input 2 4 2 2 7" xfId="7082"/>
    <cellStyle name="Input 2 4 2 2 7 2" xfId="7083"/>
    <cellStyle name="Input 2 4 2 2 8" xfId="7084"/>
    <cellStyle name="Input 2 4 2 3" xfId="7085"/>
    <cellStyle name="Input 2 4 2 3 2" xfId="7086"/>
    <cellStyle name="Input 2 4 2 3 2 2" xfId="7087"/>
    <cellStyle name="Input 2 4 2 3 3" xfId="7088"/>
    <cellStyle name="Input 2 4 2 3 3 2" xfId="7089"/>
    <cellStyle name="Input 2 4 2 3 4" xfId="7090"/>
    <cellStyle name="Input 2 4 2 3 4 2" xfId="7091"/>
    <cellStyle name="Input 2 4 2 3 5" xfId="7092"/>
    <cellStyle name="Input 2 4 2 3 5 2" xfId="7093"/>
    <cellStyle name="Input 2 4 2 3 6" xfId="7094"/>
    <cellStyle name="Input 2 4 2 3 6 2" xfId="7095"/>
    <cellStyle name="Input 2 4 2 3 7" xfId="7096"/>
    <cellStyle name="Input 2 4 2 4" xfId="7097"/>
    <cellStyle name="Input 2 4 2 4 2" xfId="7098"/>
    <cellStyle name="Input 2 4 2 4 2 2" xfId="7099"/>
    <cellStyle name="Input 2 4 2 4 3" xfId="7100"/>
    <cellStyle name="Input 2 4 2 4 3 2" xfId="7101"/>
    <cellStyle name="Input 2 4 2 4 4" xfId="7102"/>
    <cellStyle name="Input 2 4 2 4 4 2" xfId="7103"/>
    <cellStyle name="Input 2 4 2 4 5" xfId="7104"/>
    <cellStyle name="Input 2 4 2 4 5 2" xfId="7105"/>
    <cellStyle name="Input 2 4 2 4 6" xfId="7106"/>
    <cellStyle name="Input 2 4 2 4 6 2" xfId="7107"/>
    <cellStyle name="Input 2 4 2 4 7" xfId="7108"/>
    <cellStyle name="Input 2 4 2 4 7 2" xfId="7109"/>
    <cellStyle name="Input 2 4 2 4 8" xfId="7110"/>
    <cellStyle name="Input 2 4 2 5" xfId="7111"/>
    <cellStyle name="Input 2 4 2 5 2" xfId="7112"/>
    <cellStyle name="Input 2 4 2 6" xfId="7113"/>
    <cellStyle name="Input 2 4 2 6 2" xfId="7114"/>
    <cellStyle name="Input 2 4 2 7" xfId="7115"/>
    <cellStyle name="Input 2 4 2 7 2" xfId="7116"/>
    <cellStyle name="Input 2 4 2 8" xfId="7117"/>
    <cellStyle name="Input 2 4 2 8 2" xfId="7118"/>
    <cellStyle name="Input 2 4 2 9" xfId="7119"/>
    <cellStyle name="Input 2 4 2 9 2" xfId="7120"/>
    <cellStyle name="Input 2 4 3" xfId="7121"/>
    <cellStyle name="Input 2 4 3 2" xfId="7122"/>
    <cellStyle name="Input 2 4 3 2 2" xfId="7123"/>
    <cellStyle name="Input 2 4 3 2 2 2" xfId="7124"/>
    <cellStyle name="Input 2 4 3 2 3" xfId="7125"/>
    <cellStyle name="Input 2 4 3 2 3 2" xfId="7126"/>
    <cellStyle name="Input 2 4 3 2 4" xfId="7127"/>
    <cellStyle name="Input 2 4 3 2 4 2" xfId="7128"/>
    <cellStyle name="Input 2 4 3 2 5" xfId="7129"/>
    <cellStyle name="Input 2 4 3 2 5 2" xfId="7130"/>
    <cellStyle name="Input 2 4 3 2 6" xfId="7131"/>
    <cellStyle name="Input 2 4 3 2 6 2" xfId="7132"/>
    <cellStyle name="Input 2 4 3 2 7" xfId="7133"/>
    <cellStyle name="Input 2 4 3 2 7 2" xfId="7134"/>
    <cellStyle name="Input 2 4 3 2 8" xfId="7135"/>
    <cellStyle name="Input 2 4 3 3" xfId="7136"/>
    <cellStyle name="Input 2 4 3 3 2" xfId="7137"/>
    <cellStyle name="Input 2 4 3 4" xfId="7138"/>
    <cellStyle name="Input 2 4 3 4 2" xfId="7139"/>
    <cellStyle name="Input 2 4 3 5" xfId="7140"/>
    <cellStyle name="Input 2 4 3 5 2" xfId="7141"/>
    <cellStyle name="Input 2 4 3 6" xfId="7142"/>
    <cellStyle name="Input 2 4 3 6 2" xfId="7143"/>
    <cellStyle name="Input 2 4 3 7" xfId="7144"/>
    <cellStyle name="Input 2 4 3 7 2" xfId="7145"/>
    <cellStyle name="Input 2 4 3 8" xfId="7146"/>
    <cellStyle name="Input 2 4 4" xfId="7147"/>
    <cellStyle name="Input 2 4 4 2" xfId="7148"/>
    <cellStyle name="Input 2 4 4 2 2" xfId="7149"/>
    <cellStyle name="Input 2 4 4 3" xfId="7150"/>
    <cellStyle name="Input 2 4 4 3 2" xfId="7151"/>
    <cellStyle name="Input 2 4 4 4" xfId="7152"/>
    <cellStyle name="Input 2 4 4 4 2" xfId="7153"/>
    <cellStyle name="Input 2 4 4 5" xfId="7154"/>
    <cellStyle name="Input 2 4 4 5 2" xfId="7155"/>
    <cellStyle name="Input 2 4 4 6" xfId="7156"/>
    <cellStyle name="Input 2 4 4 6 2" xfId="7157"/>
    <cellStyle name="Input 2 4 4 7" xfId="7158"/>
    <cellStyle name="Input 2 4 4 7 2" xfId="7159"/>
    <cellStyle name="Input 2 4 4 8" xfId="7160"/>
    <cellStyle name="Input 2 4 5" xfId="7161"/>
    <cellStyle name="Input 2 4 5 2" xfId="7162"/>
    <cellStyle name="Input 2 4 6" xfId="7163"/>
    <cellStyle name="Input 2 4 6 2" xfId="7164"/>
    <cellStyle name="Input 2 4 7" xfId="7165"/>
    <cellStyle name="Input 2 4 7 2" xfId="7166"/>
    <cellStyle name="Input 2 4 8" xfId="7167"/>
    <cellStyle name="Input 2 4 8 2" xfId="7168"/>
    <cellStyle name="Input 2 4 9" xfId="7169"/>
    <cellStyle name="Input 2 4 9 2" xfId="7170"/>
    <cellStyle name="Input 2 5" xfId="7171"/>
    <cellStyle name="Input 2 5 2" xfId="7172"/>
    <cellStyle name="Input 2 5 2 2" xfId="7173"/>
    <cellStyle name="Input 2 5 2 2 2" xfId="7174"/>
    <cellStyle name="Input 2 5 2 2 2 2" xfId="7175"/>
    <cellStyle name="Input 2 5 2 2 2 2 2" xfId="7176"/>
    <cellStyle name="Input 2 5 2 2 2 3" xfId="7177"/>
    <cellStyle name="Input 2 5 2 2 2 3 2" xfId="7178"/>
    <cellStyle name="Input 2 5 2 2 2 4" xfId="7179"/>
    <cellStyle name="Input 2 5 2 2 2 4 2" xfId="7180"/>
    <cellStyle name="Input 2 5 2 2 2 5" xfId="7181"/>
    <cellStyle name="Input 2 5 2 2 2 5 2" xfId="7182"/>
    <cellStyle name="Input 2 5 2 2 2 6" xfId="7183"/>
    <cellStyle name="Input 2 5 2 2 2 6 2" xfId="7184"/>
    <cellStyle name="Input 2 5 2 2 2 7" xfId="7185"/>
    <cellStyle name="Input 2 5 2 2 2 7 2" xfId="7186"/>
    <cellStyle name="Input 2 5 2 2 2 8" xfId="7187"/>
    <cellStyle name="Input 2 5 2 2 3" xfId="7188"/>
    <cellStyle name="Input 2 5 2 2 3 2" xfId="7189"/>
    <cellStyle name="Input 2 5 2 2 4" xfId="7190"/>
    <cellStyle name="Input 2 5 2 2 4 2" xfId="7191"/>
    <cellStyle name="Input 2 5 2 2 5" xfId="7192"/>
    <cellStyle name="Input 2 5 2 2 5 2" xfId="7193"/>
    <cellStyle name="Input 2 5 2 2 6" xfId="7194"/>
    <cellStyle name="Input 2 5 2 2 6 2" xfId="7195"/>
    <cellStyle name="Input 2 5 2 2 7" xfId="7196"/>
    <cellStyle name="Input 2 5 2 2 7 2" xfId="7197"/>
    <cellStyle name="Input 2 5 2 2 8" xfId="7198"/>
    <cellStyle name="Input 2 5 2 3" xfId="7199"/>
    <cellStyle name="Input 2 5 2 3 2" xfId="7200"/>
    <cellStyle name="Input 2 5 2 3 2 2" xfId="7201"/>
    <cellStyle name="Input 2 5 2 3 3" xfId="7202"/>
    <cellStyle name="Input 2 5 2 3 3 2" xfId="7203"/>
    <cellStyle name="Input 2 5 2 3 4" xfId="7204"/>
    <cellStyle name="Input 2 5 2 3 4 2" xfId="7205"/>
    <cellStyle name="Input 2 5 2 3 5" xfId="7206"/>
    <cellStyle name="Input 2 5 2 3 5 2" xfId="7207"/>
    <cellStyle name="Input 2 5 2 3 6" xfId="7208"/>
    <cellStyle name="Input 2 5 2 3 6 2" xfId="7209"/>
    <cellStyle name="Input 2 5 2 3 7" xfId="7210"/>
    <cellStyle name="Input 2 5 2 4" xfId="7211"/>
    <cellStyle name="Input 2 5 2 4 2" xfId="7212"/>
    <cellStyle name="Input 2 5 2 4 2 2" xfId="7213"/>
    <cellStyle name="Input 2 5 2 4 3" xfId="7214"/>
    <cellStyle name="Input 2 5 2 4 3 2" xfId="7215"/>
    <cellStyle name="Input 2 5 2 4 4" xfId="7216"/>
    <cellStyle name="Input 2 5 2 4 4 2" xfId="7217"/>
    <cellStyle name="Input 2 5 2 4 5" xfId="7218"/>
    <cellStyle name="Input 2 5 2 4 5 2" xfId="7219"/>
    <cellStyle name="Input 2 5 2 4 6" xfId="7220"/>
    <cellStyle name="Input 2 5 2 4 6 2" xfId="7221"/>
    <cellStyle name="Input 2 5 2 4 7" xfId="7222"/>
    <cellStyle name="Input 2 5 2 4 7 2" xfId="7223"/>
    <cellStyle name="Input 2 5 2 4 8" xfId="7224"/>
    <cellStyle name="Input 2 5 2 5" xfId="7225"/>
    <cellStyle name="Input 2 5 2 5 2" xfId="7226"/>
    <cellStyle name="Input 2 5 2 6" xfId="7227"/>
    <cellStyle name="Input 2 5 2 6 2" xfId="7228"/>
    <cellStyle name="Input 2 5 2 7" xfId="7229"/>
    <cellStyle name="Input 2 5 2 7 2" xfId="7230"/>
    <cellStyle name="Input 2 5 2 8" xfId="7231"/>
    <cellStyle name="Input 2 5 2 8 2" xfId="7232"/>
    <cellStyle name="Input 2 5 2 9" xfId="7233"/>
    <cellStyle name="Input 2 5 2 9 2" xfId="7234"/>
    <cellStyle name="Input 2 5 3" xfId="7235"/>
    <cellStyle name="Input 2 5 3 2" xfId="7236"/>
    <cellStyle name="Input 2 5 3 2 2" xfId="7237"/>
    <cellStyle name="Input 2 5 3 2 2 2" xfId="7238"/>
    <cellStyle name="Input 2 5 3 2 3" xfId="7239"/>
    <cellStyle name="Input 2 5 3 2 3 2" xfId="7240"/>
    <cellStyle name="Input 2 5 3 2 4" xfId="7241"/>
    <cellStyle name="Input 2 5 3 2 4 2" xfId="7242"/>
    <cellStyle name="Input 2 5 3 2 5" xfId="7243"/>
    <cellStyle name="Input 2 5 3 2 5 2" xfId="7244"/>
    <cellStyle name="Input 2 5 3 2 6" xfId="7245"/>
    <cellStyle name="Input 2 5 3 2 6 2" xfId="7246"/>
    <cellStyle name="Input 2 5 3 2 7" xfId="7247"/>
    <cellStyle name="Input 2 5 3 2 7 2" xfId="7248"/>
    <cellStyle name="Input 2 5 3 2 8" xfId="7249"/>
    <cellStyle name="Input 2 5 3 3" xfId="7250"/>
    <cellStyle name="Input 2 5 3 3 2" xfId="7251"/>
    <cellStyle name="Input 2 5 3 4" xfId="7252"/>
    <cellStyle name="Input 2 5 3 4 2" xfId="7253"/>
    <cellStyle name="Input 2 5 3 5" xfId="7254"/>
    <cellStyle name="Input 2 5 3 5 2" xfId="7255"/>
    <cellStyle name="Input 2 5 3 6" xfId="7256"/>
    <cellStyle name="Input 2 5 3 6 2" xfId="7257"/>
    <cellStyle name="Input 2 5 3 7" xfId="7258"/>
    <cellStyle name="Input 2 5 3 7 2" xfId="7259"/>
    <cellStyle name="Input 2 5 3 8" xfId="7260"/>
    <cellStyle name="Input 2 5 4" xfId="7261"/>
    <cellStyle name="Input 2 5 4 2" xfId="7262"/>
    <cellStyle name="Input 2 5 4 2 2" xfId="7263"/>
    <cellStyle name="Input 2 5 4 3" xfId="7264"/>
    <cellStyle name="Input 2 5 4 3 2" xfId="7265"/>
    <cellStyle name="Input 2 5 4 4" xfId="7266"/>
    <cellStyle name="Input 2 5 4 4 2" xfId="7267"/>
    <cellStyle name="Input 2 5 4 5" xfId="7268"/>
    <cellStyle name="Input 2 5 4 5 2" xfId="7269"/>
    <cellStyle name="Input 2 5 4 6" xfId="7270"/>
    <cellStyle name="Input 2 5 4 6 2" xfId="7271"/>
    <cellStyle name="Input 2 5 4 7" xfId="7272"/>
    <cellStyle name="Input 2 5 4 7 2" xfId="7273"/>
    <cellStyle name="Input 2 5 4 8" xfId="7274"/>
    <cellStyle name="Input 2 5 5" xfId="7275"/>
    <cellStyle name="Input 2 5 5 2" xfId="7276"/>
    <cellStyle name="Input 2 5 6" xfId="7277"/>
    <cellStyle name="Input 2 5 6 2" xfId="7278"/>
    <cellStyle name="Input 2 5 7" xfId="7279"/>
    <cellStyle name="Input 2 5 7 2" xfId="7280"/>
    <cellStyle name="Input 2 5 8" xfId="7281"/>
    <cellStyle name="Input 2 5 8 2" xfId="7282"/>
    <cellStyle name="Input 2 5 9" xfId="7283"/>
    <cellStyle name="Input 2 5 9 2" xfId="7284"/>
    <cellStyle name="Input 2 6" xfId="7285"/>
    <cellStyle name="Input 2 6 10" xfId="7286"/>
    <cellStyle name="Input 2 6 10 2" xfId="7287"/>
    <cellStyle name="Input 2 6 11" xfId="7288"/>
    <cellStyle name="Input 2 6 2" xfId="7289"/>
    <cellStyle name="Input 2 6 2 2" xfId="7290"/>
    <cellStyle name="Input 2 6 2 2 2" xfId="7291"/>
    <cellStyle name="Input 2 6 2 2 2 2" xfId="7292"/>
    <cellStyle name="Input 2 6 2 2 3" xfId="7293"/>
    <cellStyle name="Input 2 6 2 2 3 2" xfId="7294"/>
    <cellStyle name="Input 2 6 2 2 4" xfId="7295"/>
    <cellStyle name="Input 2 6 2 2 4 2" xfId="7296"/>
    <cellStyle name="Input 2 6 2 2 5" xfId="7297"/>
    <cellStyle name="Input 2 6 2 2 5 2" xfId="7298"/>
    <cellStyle name="Input 2 6 2 2 6" xfId="7299"/>
    <cellStyle name="Input 2 6 2 2 6 2" xfId="7300"/>
    <cellStyle name="Input 2 6 2 2 7" xfId="7301"/>
    <cellStyle name="Input 2 6 2 2 7 2" xfId="7302"/>
    <cellStyle name="Input 2 6 2 2 8" xfId="7303"/>
    <cellStyle name="Input 2 6 2 3" xfId="7304"/>
    <cellStyle name="Input 2 6 2 3 2" xfId="7305"/>
    <cellStyle name="Input 2 6 2 4" xfId="7306"/>
    <cellStyle name="Input 2 6 2 4 2" xfId="7307"/>
    <cellStyle name="Input 2 6 2 5" xfId="7308"/>
    <cellStyle name="Input 2 6 2 5 2" xfId="7309"/>
    <cellStyle name="Input 2 6 2 6" xfId="7310"/>
    <cellStyle name="Input 2 6 2 6 2" xfId="7311"/>
    <cellStyle name="Input 2 6 2 7" xfId="7312"/>
    <cellStyle name="Input 2 6 2 7 2" xfId="7313"/>
    <cellStyle name="Input 2 6 2 8" xfId="7314"/>
    <cellStyle name="Input 2 6 3" xfId="7315"/>
    <cellStyle name="Input 2 6 3 2" xfId="7316"/>
    <cellStyle name="Input 2 6 3 2 2" xfId="7317"/>
    <cellStyle name="Input 2 6 3 2 2 2" xfId="7318"/>
    <cellStyle name="Input 2 6 3 2 3" xfId="7319"/>
    <cellStyle name="Input 2 6 3 2 3 2" xfId="7320"/>
    <cellStyle name="Input 2 6 3 2 4" xfId="7321"/>
    <cellStyle name="Input 2 6 3 2 4 2" xfId="7322"/>
    <cellStyle name="Input 2 6 3 2 5" xfId="7323"/>
    <cellStyle name="Input 2 6 3 2 5 2" xfId="7324"/>
    <cellStyle name="Input 2 6 3 2 6" xfId="7325"/>
    <cellStyle name="Input 2 6 3 2 6 2" xfId="7326"/>
    <cellStyle name="Input 2 6 3 2 7" xfId="7327"/>
    <cellStyle name="Input 2 6 3 2 7 2" xfId="7328"/>
    <cellStyle name="Input 2 6 3 2 8" xfId="7329"/>
    <cellStyle name="Input 2 6 3 3" xfId="7330"/>
    <cellStyle name="Input 2 6 3 3 2" xfId="7331"/>
    <cellStyle name="Input 2 6 3 4" xfId="7332"/>
    <cellStyle name="Input 2 6 3 4 2" xfId="7333"/>
    <cellStyle name="Input 2 6 3 5" xfId="7334"/>
    <cellStyle name="Input 2 6 3 5 2" xfId="7335"/>
    <cellStyle name="Input 2 6 3 6" xfId="7336"/>
    <cellStyle name="Input 2 6 3 6 2" xfId="7337"/>
    <cellStyle name="Input 2 6 3 7" xfId="7338"/>
    <cellStyle name="Input 2 6 3 7 2" xfId="7339"/>
    <cellStyle name="Input 2 6 3 8" xfId="7340"/>
    <cellStyle name="Input 2 6 4" xfId="7341"/>
    <cellStyle name="Input 2 6 4 2" xfId="7342"/>
    <cellStyle name="Input 2 6 4 2 2" xfId="7343"/>
    <cellStyle name="Input 2 6 4 2 2 2" xfId="7344"/>
    <cellStyle name="Input 2 6 4 2 3" xfId="7345"/>
    <cellStyle name="Input 2 6 4 2 3 2" xfId="7346"/>
    <cellStyle name="Input 2 6 4 2 4" xfId="7347"/>
    <cellStyle name="Input 2 6 4 2 4 2" xfId="7348"/>
    <cellStyle name="Input 2 6 4 2 5" xfId="7349"/>
    <cellStyle name="Input 2 6 4 2 5 2" xfId="7350"/>
    <cellStyle name="Input 2 6 4 2 6" xfId="7351"/>
    <cellStyle name="Input 2 6 4 2 6 2" xfId="7352"/>
    <cellStyle name="Input 2 6 4 2 7" xfId="7353"/>
    <cellStyle name="Input 2 6 4 2 7 2" xfId="7354"/>
    <cellStyle name="Input 2 6 4 2 8" xfId="7355"/>
    <cellStyle name="Input 2 6 4 3" xfId="7356"/>
    <cellStyle name="Input 2 6 4 3 2" xfId="7357"/>
    <cellStyle name="Input 2 6 4 4" xfId="7358"/>
    <cellStyle name="Input 2 6 4 4 2" xfId="7359"/>
    <cellStyle name="Input 2 6 4 5" xfId="7360"/>
    <cellStyle name="Input 2 6 4 5 2" xfId="7361"/>
    <cellStyle name="Input 2 6 4 6" xfId="7362"/>
    <cellStyle name="Input 2 6 4 6 2" xfId="7363"/>
    <cellStyle name="Input 2 6 4 7" xfId="7364"/>
    <cellStyle name="Input 2 6 4 7 2" xfId="7365"/>
    <cellStyle name="Input 2 6 4 8" xfId="7366"/>
    <cellStyle name="Input 2 6 5" xfId="7367"/>
    <cellStyle name="Input 2 6 5 2" xfId="7368"/>
    <cellStyle name="Input 2 6 5 2 2" xfId="7369"/>
    <cellStyle name="Input 2 6 5 3" xfId="7370"/>
    <cellStyle name="Input 2 6 5 3 2" xfId="7371"/>
    <cellStyle name="Input 2 6 5 4" xfId="7372"/>
    <cellStyle name="Input 2 6 5 4 2" xfId="7373"/>
    <cellStyle name="Input 2 6 5 5" xfId="7374"/>
    <cellStyle name="Input 2 6 5 5 2" xfId="7375"/>
    <cellStyle name="Input 2 6 5 6" xfId="7376"/>
    <cellStyle name="Input 2 6 5 6 2" xfId="7377"/>
    <cellStyle name="Input 2 6 5 7" xfId="7378"/>
    <cellStyle name="Input 2 6 5 7 2" xfId="7379"/>
    <cellStyle name="Input 2 6 5 8" xfId="7380"/>
    <cellStyle name="Input 2 6 6" xfId="7381"/>
    <cellStyle name="Input 2 6 6 2" xfId="7382"/>
    <cellStyle name="Input 2 6 7" xfId="7383"/>
    <cellStyle name="Input 2 6 7 2" xfId="7384"/>
    <cellStyle name="Input 2 6 8" xfId="7385"/>
    <cellStyle name="Input 2 6 8 2" xfId="7386"/>
    <cellStyle name="Input 2 6 9" xfId="7387"/>
    <cellStyle name="Input 2 6 9 2" xfId="7388"/>
    <cellStyle name="Input 2 7" xfId="7389"/>
    <cellStyle name="Input 2 7 2" xfId="7390"/>
    <cellStyle name="Input 2 8" xfId="7391"/>
    <cellStyle name="Input 2 8 2" xfId="7392"/>
    <cellStyle name="Input 2 9" xfId="7393"/>
    <cellStyle name="Input 2 9 2" xfId="7394"/>
    <cellStyle name="Linked Cell 2" xfId="7395"/>
    <cellStyle name="Neutral 2" xfId="7396"/>
    <cellStyle name="Normal" xfId="0" builtinId="0"/>
    <cellStyle name="Normal 10" xfId="7397"/>
    <cellStyle name="Normal 10 2" xfId="7398"/>
    <cellStyle name="Normal 11" xfId="7399"/>
    <cellStyle name="Normal 11 2" xfId="7400"/>
    <cellStyle name="Normal 11 2 2" xfId="7401"/>
    <cellStyle name="Normal 12" xfId="7402"/>
    <cellStyle name="Normal 12 2" xfId="7403"/>
    <cellStyle name="Normal 13" xfId="7404"/>
    <cellStyle name="Normal 14" xfId="7405"/>
    <cellStyle name="Normal 15" xfId="1"/>
    <cellStyle name="Normal 2" xfId="7406"/>
    <cellStyle name="Normal 2 2" xfId="7407"/>
    <cellStyle name="Normal 2 2 2" xfId="7408"/>
    <cellStyle name="Normal 2 2 3" xfId="7409"/>
    <cellStyle name="Normal 2 3" xfId="7410"/>
    <cellStyle name="Normal 2 3 2" xfId="7411"/>
    <cellStyle name="Normal 2 3 3" xfId="7412"/>
    <cellStyle name="Normal 2 4" xfId="7413"/>
    <cellStyle name="Normal 2 4 2" xfId="7414"/>
    <cellStyle name="Normal 2 4 3" xfId="7415"/>
    <cellStyle name="Normal 2 5" xfId="7416"/>
    <cellStyle name="Normal 2 6" xfId="7417"/>
    <cellStyle name="Normal 2 7" xfId="7418"/>
    <cellStyle name="Normal 3" xfId="7419"/>
    <cellStyle name="Normal 3 2" xfId="7420"/>
    <cellStyle name="Normal 3 2 2" xfId="7421"/>
    <cellStyle name="Normal 3 2 3" xfId="7422"/>
    <cellStyle name="Normal 3 3" xfId="7423"/>
    <cellStyle name="Normal 3 3 2" xfId="7424"/>
    <cellStyle name="Normal 3 3 3" xfId="7425"/>
    <cellStyle name="Normal 3 4" xfId="7426"/>
    <cellStyle name="Normal 3 4 2" xfId="7427"/>
    <cellStyle name="Normal 3 4 3" xfId="7428"/>
    <cellStyle name="Normal 3 5" xfId="7429"/>
    <cellStyle name="Normal 3 6" xfId="7430"/>
    <cellStyle name="Normal 32 2" xfId="7431"/>
    <cellStyle name="Normal 4" xfId="7432"/>
    <cellStyle name="Normal 4 10" xfId="7433"/>
    <cellStyle name="Normal 4 10 2" xfId="7434"/>
    <cellStyle name="Normal 4 10 2 2" xfId="7435"/>
    <cellStyle name="Normal 4 10 3" xfId="7436"/>
    <cellStyle name="Normal 4 11" xfId="7437"/>
    <cellStyle name="Normal 4 11 2" xfId="7438"/>
    <cellStyle name="Normal 4 11 2 2" xfId="7439"/>
    <cellStyle name="Normal 4 11 3" xfId="7440"/>
    <cellStyle name="Normal 4 12" xfId="7441"/>
    <cellStyle name="Normal 4 12 2" xfId="7442"/>
    <cellStyle name="Normal 4 12 2 2" xfId="7443"/>
    <cellStyle name="Normal 4 12 3" xfId="7444"/>
    <cellStyle name="Normal 4 13" xfId="7445"/>
    <cellStyle name="Normal 4 13 2" xfId="7446"/>
    <cellStyle name="Normal 4 13 2 2" xfId="7447"/>
    <cellStyle name="Normal 4 13 3" xfId="7448"/>
    <cellStyle name="Normal 4 14" xfId="7449"/>
    <cellStyle name="Normal 4 14 2" xfId="7450"/>
    <cellStyle name="Normal 4 15" xfId="7451"/>
    <cellStyle name="Normal 4 2" xfId="7452"/>
    <cellStyle name="Normal 4 2 10" xfId="7453"/>
    <cellStyle name="Normal 4 2 10 2" xfId="7454"/>
    <cellStyle name="Normal 4 2 10 2 2" xfId="7455"/>
    <cellStyle name="Normal 4 2 10 3" xfId="7456"/>
    <cellStyle name="Normal 4 2 11" xfId="7457"/>
    <cellStyle name="Normal 4 2 11 2" xfId="7458"/>
    <cellStyle name="Normal 4 2 11 2 2" xfId="7459"/>
    <cellStyle name="Normal 4 2 11 3" xfId="7460"/>
    <cellStyle name="Normal 4 2 12" xfId="7461"/>
    <cellStyle name="Normal 4 2 12 2" xfId="7462"/>
    <cellStyle name="Normal 4 2 12 2 2" xfId="7463"/>
    <cellStyle name="Normal 4 2 12 3" xfId="7464"/>
    <cellStyle name="Normal 4 2 13" xfId="7465"/>
    <cellStyle name="Normal 4 2 13 2" xfId="7466"/>
    <cellStyle name="Normal 4 2 14" xfId="7467"/>
    <cellStyle name="Normal 4 2 2" xfId="7468"/>
    <cellStyle name="Normal 4 2 2 10" xfId="7469"/>
    <cellStyle name="Normal 4 2 2 10 2" xfId="7470"/>
    <cellStyle name="Normal 4 2 2 10 2 2" xfId="7471"/>
    <cellStyle name="Normal 4 2 2 10 3" xfId="7472"/>
    <cellStyle name="Normal 4 2 2 11" xfId="7473"/>
    <cellStyle name="Normal 4 2 2 11 2" xfId="7474"/>
    <cellStyle name="Normal 4 2 2 11 2 2" xfId="7475"/>
    <cellStyle name="Normal 4 2 2 11 3" xfId="7476"/>
    <cellStyle name="Normal 4 2 2 12" xfId="7477"/>
    <cellStyle name="Normal 4 2 2 12 2" xfId="7478"/>
    <cellStyle name="Normal 4 2 2 13" xfId="7479"/>
    <cellStyle name="Normal 4 2 2 2" xfId="7480"/>
    <cellStyle name="Normal 4 2 2 2 10" xfId="7481"/>
    <cellStyle name="Normal 4 2 2 2 2" xfId="7482"/>
    <cellStyle name="Normal 4 2 2 2 2 2" xfId="7483"/>
    <cellStyle name="Normal 4 2 2 2 2 2 2" xfId="7484"/>
    <cellStyle name="Normal 4 2 2 2 2 2 2 2" xfId="7485"/>
    <cellStyle name="Normal 4 2 2 2 2 2 2 2 2" xfId="7486"/>
    <cellStyle name="Normal 4 2 2 2 2 2 2 3" xfId="7487"/>
    <cellStyle name="Normal 4 2 2 2 2 2 3" xfId="7488"/>
    <cellStyle name="Normal 4 2 2 2 2 2 3 2" xfId="7489"/>
    <cellStyle name="Normal 4 2 2 2 2 2 3 2 2" xfId="7490"/>
    <cellStyle name="Normal 4 2 2 2 2 2 3 3" xfId="7491"/>
    <cellStyle name="Normal 4 2 2 2 2 2 4" xfId="7492"/>
    <cellStyle name="Normal 4 2 2 2 2 2 4 2" xfId="7493"/>
    <cellStyle name="Normal 4 2 2 2 2 2 4 2 2" xfId="7494"/>
    <cellStyle name="Normal 4 2 2 2 2 2 4 3" xfId="7495"/>
    <cellStyle name="Normal 4 2 2 2 2 2 5" xfId="7496"/>
    <cellStyle name="Normal 4 2 2 2 2 2 5 2" xfId="7497"/>
    <cellStyle name="Normal 4 2 2 2 2 2 6" xfId="7498"/>
    <cellStyle name="Normal 4 2 2 2 2 3" xfId="7499"/>
    <cellStyle name="Normal 4 2 2 2 2 3 2" xfId="7500"/>
    <cellStyle name="Normal 4 2 2 2 2 3 2 2" xfId="7501"/>
    <cellStyle name="Normal 4 2 2 2 2 3 3" xfId="7502"/>
    <cellStyle name="Normal 4 2 2 2 2 4" xfId="7503"/>
    <cellStyle name="Normal 4 2 2 2 2 4 2" xfId="7504"/>
    <cellStyle name="Normal 4 2 2 2 2 4 2 2" xfId="7505"/>
    <cellStyle name="Normal 4 2 2 2 2 4 3" xfId="7506"/>
    <cellStyle name="Normal 4 2 2 2 2 5" xfId="7507"/>
    <cellStyle name="Normal 4 2 2 2 2 5 2" xfId="7508"/>
    <cellStyle name="Normal 4 2 2 2 2 5 2 2" xfId="7509"/>
    <cellStyle name="Normal 4 2 2 2 2 5 3" xfId="7510"/>
    <cellStyle name="Normal 4 2 2 2 2 6" xfId="7511"/>
    <cellStyle name="Normal 4 2 2 2 2 6 2" xfId="7512"/>
    <cellStyle name="Normal 4 2 2 2 2 6 2 2" xfId="7513"/>
    <cellStyle name="Normal 4 2 2 2 2 6 3" xfId="7514"/>
    <cellStyle name="Normal 4 2 2 2 2 7" xfId="7515"/>
    <cellStyle name="Normal 4 2 2 2 2 7 2" xfId="7516"/>
    <cellStyle name="Normal 4 2 2 2 2 7 2 2" xfId="7517"/>
    <cellStyle name="Normal 4 2 2 2 2 7 3" xfId="7518"/>
    <cellStyle name="Normal 4 2 2 2 2 8" xfId="7519"/>
    <cellStyle name="Normal 4 2 2 2 2 8 2" xfId="7520"/>
    <cellStyle name="Normal 4 2 2 2 2 9" xfId="7521"/>
    <cellStyle name="Normal 4 2 2 2 3" xfId="7522"/>
    <cellStyle name="Normal 4 2 2 2 3 2" xfId="7523"/>
    <cellStyle name="Normal 4 2 2 2 3 2 2" xfId="7524"/>
    <cellStyle name="Normal 4 2 2 2 3 2 2 2" xfId="7525"/>
    <cellStyle name="Normal 4 2 2 2 3 2 3" xfId="7526"/>
    <cellStyle name="Normal 4 2 2 2 3 3" xfId="7527"/>
    <cellStyle name="Normal 4 2 2 2 3 3 2" xfId="7528"/>
    <cellStyle name="Normal 4 2 2 2 3 3 2 2" xfId="7529"/>
    <cellStyle name="Normal 4 2 2 2 3 3 3" xfId="7530"/>
    <cellStyle name="Normal 4 2 2 2 3 4" xfId="7531"/>
    <cellStyle name="Normal 4 2 2 2 3 4 2" xfId="7532"/>
    <cellStyle name="Normal 4 2 2 2 3 4 2 2" xfId="7533"/>
    <cellStyle name="Normal 4 2 2 2 3 4 3" xfId="7534"/>
    <cellStyle name="Normal 4 2 2 2 3 5" xfId="7535"/>
    <cellStyle name="Normal 4 2 2 2 3 5 2" xfId="7536"/>
    <cellStyle name="Normal 4 2 2 2 3 6" xfId="7537"/>
    <cellStyle name="Normal 4 2 2 2 4" xfId="7538"/>
    <cellStyle name="Normal 4 2 2 2 4 2" xfId="7539"/>
    <cellStyle name="Normal 4 2 2 2 4 2 2" xfId="7540"/>
    <cellStyle name="Normal 4 2 2 2 4 3" xfId="7541"/>
    <cellStyle name="Normal 4 2 2 2 5" xfId="7542"/>
    <cellStyle name="Normal 4 2 2 2 5 2" xfId="7543"/>
    <cellStyle name="Normal 4 2 2 2 5 2 2" xfId="7544"/>
    <cellStyle name="Normal 4 2 2 2 5 3" xfId="7545"/>
    <cellStyle name="Normal 4 2 2 2 6" xfId="7546"/>
    <cellStyle name="Normal 4 2 2 2 6 2" xfId="7547"/>
    <cellStyle name="Normal 4 2 2 2 6 2 2" xfId="7548"/>
    <cellStyle name="Normal 4 2 2 2 6 3" xfId="7549"/>
    <cellStyle name="Normal 4 2 2 2 7" xfId="7550"/>
    <cellStyle name="Normal 4 2 2 2 7 2" xfId="7551"/>
    <cellStyle name="Normal 4 2 2 2 7 2 2" xfId="7552"/>
    <cellStyle name="Normal 4 2 2 2 7 3" xfId="7553"/>
    <cellStyle name="Normal 4 2 2 2 8" xfId="7554"/>
    <cellStyle name="Normal 4 2 2 2 8 2" xfId="7555"/>
    <cellStyle name="Normal 4 2 2 2 8 2 2" xfId="7556"/>
    <cellStyle name="Normal 4 2 2 2 8 3" xfId="7557"/>
    <cellStyle name="Normal 4 2 2 2 9" xfId="7558"/>
    <cellStyle name="Normal 4 2 2 2 9 2" xfId="7559"/>
    <cellStyle name="Normal 4 2 2 3" xfId="7560"/>
    <cellStyle name="Normal 4 2 2 3 10" xfId="7561"/>
    <cellStyle name="Normal 4 2 2 3 2" xfId="7562"/>
    <cellStyle name="Normal 4 2 2 3 2 2" xfId="7563"/>
    <cellStyle name="Normal 4 2 2 3 2 2 2" xfId="7564"/>
    <cellStyle name="Normal 4 2 2 3 2 2 2 2" xfId="7565"/>
    <cellStyle name="Normal 4 2 2 3 2 2 2 2 2" xfId="7566"/>
    <cellStyle name="Normal 4 2 2 3 2 2 2 3" xfId="7567"/>
    <cellStyle name="Normal 4 2 2 3 2 2 3" xfId="7568"/>
    <cellStyle name="Normal 4 2 2 3 2 2 3 2" xfId="7569"/>
    <cellStyle name="Normal 4 2 2 3 2 2 3 2 2" xfId="7570"/>
    <cellStyle name="Normal 4 2 2 3 2 2 3 3" xfId="7571"/>
    <cellStyle name="Normal 4 2 2 3 2 2 4" xfId="7572"/>
    <cellStyle name="Normal 4 2 2 3 2 2 4 2" xfId="7573"/>
    <cellStyle name="Normal 4 2 2 3 2 2 4 2 2" xfId="7574"/>
    <cellStyle name="Normal 4 2 2 3 2 2 4 3" xfId="7575"/>
    <cellStyle name="Normal 4 2 2 3 2 2 5" xfId="7576"/>
    <cellStyle name="Normal 4 2 2 3 2 2 5 2" xfId="7577"/>
    <cellStyle name="Normal 4 2 2 3 2 2 6" xfId="7578"/>
    <cellStyle name="Normal 4 2 2 3 2 3" xfId="7579"/>
    <cellStyle name="Normal 4 2 2 3 2 3 2" xfId="7580"/>
    <cellStyle name="Normal 4 2 2 3 2 3 2 2" xfId="7581"/>
    <cellStyle name="Normal 4 2 2 3 2 3 3" xfId="7582"/>
    <cellStyle name="Normal 4 2 2 3 2 4" xfId="7583"/>
    <cellStyle name="Normal 4 2 2 3 2 4 2" xfId="7584"/>
    <cellStyle name="Normal 4 2 2 3 2 4 2 2" xfId="7585"/>
    <cellStyle name="Normal 4 2 2 3 2 4 3" xfId="7586"/>
    <cellStyle name="Normal 4 2 2 3 2 5" xfId="7587"/>
    <cellStyle name="Normal 4 2 2 3 2 5 2" xfId="7588"/>
    <cellStyle name="Normal 4 2 2 3 2 5 2 2" xfId="7589"/>
    <cellStyle name="Normal 4 2 2 3 2 5 3" xfId="7590"/>
    <cellStyle name="Normal 4 2 2 3 2 6" xfId="7591"/>
    <cellStyle name="Normal 4 2 2 3 2 6 2" xfId="7592"/>
    <cellStyle name="Normal 4 2 2 3 2 6 2 2" xfId="7593"/>
    <cellStyle name="Normal 4 2 2 3 2 6 3" xfId="7594"/>
    <cellStyle name="Normal 4 2 2 3 2 7" xfId="7595"/>
    <cellStyle name="Normal 4 2 2 3 2 7 2" xfId="7596"/>
    <cellStyle name="Normal 4 2 2 3 2 7 2 2" xfId="7597"/>
    <cellStyle name="Normal 4 2 2 3 2 7 3" xfId="7598"/>
    <cellStyle name="Normal 4 2 2 3 2 8" xfId="7599"/>
    <cellStyle name="Normal 4 2 2 3 2 8 2" xfId="7600"/>
    <cellStyle name="Normal 4 2 2 3 2 9" xfId="7601"/>
    <cellStyle name="Normal 4 2 2 3 3" xfId="7602"/>
    <cellStyle name="Normal 4 2 2 3 3 2" xfId="7603"/>
    <cellStyle name="Normal 4 2 2 3 3 2 2" xfId="7604"/>
    <cellStyle name="Normal 4 2 2 3 3 2 2 2" xfId="7605"/>
    <cellStyle name="Normal 4 2 2 3 3 2 3" xfId="7606"/>
    <cellStyle name="Normal 4 2 2 3 3 3" xfId="7607"/>
    <cellStyle name="Normal 4 2 2 3 3 3 2" xfId="7608"/>
    <cellStyle name="Normal 4 2 2 3 3 3 2 2" xfId="7609"/>
    <cellStyle name="Normal 4 2 2 3 3 3 3" xfId="7610"/>
    <cellStyle name="Normal 4 2 2 3 3 4" xfId="7611"/>
    <cellStyle name="Normal 4 2 2 3 3 4 2" xfId="7612"/>
    <cellStyle name="Normal 4 2 2 3 3 4 2 2" xfId="7613"/>
    <cellStyle name="Normal 4 2 2 3 3 4 3" xfId="7614"/>
    <cellStyle name="Normal 4 2 2 3 3 5" xfId="7615"/>
    <cellStyle name="Normal 4 2 2 3 3 5 2" xfId="7616"/>
    <cellStyle name="Normal 4 2 2 3 3 6" xfId="7617"/>
    <cellStyle name="Normal 4 2 2 3 4" xfId="7618"/>
    <cellStyle name="Normal 4 2 2 3 4 2" xfId="7619"/>
    <cellStyle name="Normal 4 2 2 3 4 2 2" xfId="7620"/>
    <cellStyle name="Normal 4 2 2 3 4 3" xfId="7621"/>
    <cellStyle name="Normal 4 2 2 3 5" xfId="7622"/>
    <cellStyle name="Normal 4 2 2 3 5 2" xfId="7623"/>
    <cellStyle name="Normal 4 2 2 3 5 2 2" xfId="7624"/>
    <cellStyle name="Normal 4 2 2 3 5 3" xfId="7625"/>
    <cellStyle name="Normal 4 2 2 3 6" xfId="7626"/>
    <cellStyle name="Normal 4 2 2 3 6 2" xfId="7627"/>
    <cellStyle name="Normal 4 2 2 3 6 2 2" xfId="7628"/>
    <cellStyle name="Normal 4 2 2 3 6 3" xfId="7629"/>
    <cellStyle name="Normal 4 2 2 3 7" xfId="7630"/>
    <cellStyle name="Normal 4 2 2 3 7 2" xfId="7631"/>
    <cellStyle name="Normal 4 2 2 3 7 2 2" xfId="7632"/>
    <cellStyle name="Normal 4 2 2 3 7 3" xfId="7633"/>
    <cellStyle name="Normal 4 2 2 3 8" xfId="7634"/>
    <cellStyle name="Normal 4 2 2 3 8 2" xfId="7635"/>
    <cellStyle name="Normal 4 2 2 3 8 2 2" xfId="7636"/>
    <cellStyle name="Normal 4 2 2 3 8 3" xfId="7637"/>
    <cellStyle name="Normal 4 2 2 3 9" xfId="7638"/>
    <cellStyle name="Normal 4 2 2 3 9 2" xfId="7639"/>
    <cellStyle name="Normal 4 2 2 4" xfId="7640"/>
    <cellStyle name="Normal 4 2 2 4 10" xfId="7641"/>
    <cellStyle name="Normal 4 2 2 4 2" xfId="7642"/>
    <cellStyle name="Normal 4 2 2 4 2 2" xfId="7643"/>
    <cellStyle name="Normal 4 2 2 4 2 2 2" xfId="7644"/>
    <cellStyle name="Normal 4 2 2 4 2 2 2 2" xfId="7645"/>
    <cellStyle name="Normal 4 2 2 4 2 2 2 2 2" xfId="7646"/>
    <cellStyle name="Normal 4 2 2 4 2 2 2 3" xfId="7647"/>
    <cellStyle name="Normal 4 2 2 4 2 2 3" xfId="7648"/>
    <cellStyle name="Normal 4 2 2 4 2 2 3 2" xfId="7649"/>
    <cellStyle name="Normal 4 2 2 4 2 2 3 2 2" xfId="7650"/>
    <cellStyle name="Normal 4 2 2 4 2 2 3 3" xfId="7651"/>
    <cellStyle name="Normal 4 2 2 4 2 2 4" xfId="7652"/>
    <cellStyle name="Normal 4 2 2 4 2 2 4 2" xfId="7653"/>
    <cellStyle name="Normal 4 2 2 4 2 2 4 2 2" xfId="7654"/>
    <cellStyle name="Normal 4 2 2 4 2 2 4 3" xfId="7655"/>
    <cellStyle name="Normal 4 2 2 4 2 2 5" xfId="7656"/>
    <cellStyle name="Normal 4 2 2 4 2 2 5 2" xfId="7657"/>
    <cellStyle name="Normal 4 2 2 4 2 2 6" xfId="7658"/>
    <cellStyle name="Normal 4 2 2 4 2 3" xfId="7659"/>
    <cellStyle name="Normal 4 2 2 4 2 3 2" xfId="7660"/>
    <cellStyle name="Normal 4 2 2 4 2 3 2 2" xfId="7661"/>
    <cellStyle name="Normal 4 2 2 4 2 3 3" xfId="7662"/>
    <cellStyle name="Normal 4 2 2 4 2 4" xfId="7663"/>
    <cellStyle name="Normal 4 2 2 4 2 4 2" xfId="7664"/>
    <cellStyle name="Normal 4 2 2 4 2 4 2 2" xfId="7665"/>
    <cellStyle name="Normal 4 2 2 4 2 4 3" xfId="7666"/>
    <cellStyle name="Normal 4 2 2 4 2 5" xfId="7667"/>
    <cellStyle name="Normal 4 2 2 4 2 5 2" xfId="7668"/>
    <cellStyle name="Normal 4 2 2 4 2 5 2 2" xfId="7669"/>
    <cellStyle name="Normal 4 2 2 4 2 5 3" xfId="7670"/>
    <cellStyle name="Normal 4 2 2 4 2 6" xfId="7671"/>
    <cellStyle name="Normal 4 2 2 4 2 6 2" xfId="7672"/>
    <cellStyle name="Normal 4 2 2 4 2 6 2 2" xfId="7673"/>
    <cellStyle name="Normal 4 2 2 4 2 6 3" xfId="7674"/>
    <cellStyle name="Normal 4 2 2 4 2 7" xfId="7675"/>
    <cellStyle name="Normal 4 2 2 4 2 7 2" xfId="7676"/>
    <cellStyle name="Normal 4 2 2 4 2 7 2 2" xfId="7677"/>
    <cellStyle name="Normal 4 2 2 4 2 7 3" xfId="7678"/>
    <cellStyle name="Normal 4 2 2 4 2 8" xfId="7679"/>
    <cellStyle name="Normal 4 2 2 4 2 8 2" xfId="7680"/>
    <cellStyle name="Normal 4 2 2 4 2 9" xfId="7681"/>
    <cellStyle name="Normal 4 2 2 4 3" xfId="7682"/>
    <cellStyle name="Normal 4 2 2 4 3 2" xfId="7683"/>
    <cellStyle name="Normal 4 2 2 4 3 2 2" xfId="7684"/>
    <cellStyle name="Normal 4 2 2 4 3 2 2 2" xfId="7685"/>
    <cellStyle name="Normal 4 2 2 4 3 2 3" xfId="7686"/>
    <cellStyle name="Normal 4 2 2 4 3 3" xfId="7687"/>
    <cellStyle name="Normal 4 2 2 4 3 3 2" xfId="7688"/>
    <cellStyle name="Normal 4 2 2 4 3 3 2 2" xfId="7689"/>
    <cellStyle name="Normal 4 2 2 4 3 3 3" xfId="7690"/>
    <cellStyle name="Normal 4 2 2 4 3 4" xfId="7691"/>
    <cellStyle name="Normal 4 2 2 4 3 4 2" xfId="7692"/>
    <cellStyle name="Normal 4 2 2 4 3 4 2 2" xfId="7693"/>
    <cellStyle name="Normal 4 2 2 4 3 4 3" xfId="7694"/>
    <cellStyle name="Normal 4 2 2 4 3 5" xfId="7695"/>
    <cellStyle name="Normal 4 2 2 4 3 5 2" xfId="7696"/>
    <cellStyle name="Normal 4 2 2 4 3 6" xfId="7697"/>
    <cellStyle name="Normal 4 2 2 4 4" xfId="7698"/>
    <cellStyle name="Normal 4 2 2 4 4 2" xfId="7699"/>
    <cellStyle name="Normal 4 2 2 4 4 2 2" xfId="7700"/>
    <cellStyle name="Normal 4 2 2 4 4 3" xfId="7701"/>
    <cellStyle name="Normal 4 2 2 4 5" xfId="7702"/>
    <cellStyle name="Normal 4 2 2 4 5 2" xfId="7703"/>
    <cellStyle name="Normal 4 2 2 4 5 2 2" xfId="7704"/>
    <cellStyle name="Normal 4 2 2 4 5 3" xfId="7705"/>
    <cellStyle name="Normal 4 2 2 4 6" xfId="7706"/>
    <cellStyle name="Normal 4 2 2 4 6 2" xfId="7707"/>
    <cellStyle name="Normal 4 2 2 4 6 2 2" xfId="7708"/>
    <cellStyle name="Normal 4 2 2 4 6 3" xfId="7709"/>
    <cellStyle name="Normal 4 2 2 4 7" xfId="7710"/>
    <cellStyle name="Normal 4 2 2 4 7 2" xfId="7711"/>
    <cellStyle name="Normal 4 2 2 4 7 2 2" xfId="7712"/>
    <cellStyle name="Normal 4 2 2 4 7 3" xfId="7713"/>
    <cellStyle name="Normal 4 2 2 4 8" xfId="7714"/>
    <cellStyle name="Normal 4 2 2 4 8 2" xfId="7715"/>
    <cellStyle name="Normal 4 2 2 4 8 2 2" xfId="7716"/>
    <cellStyle name="Normal 4 2 2 4 8 3" xfId="7717"/>
    <cellStyle name="Normal 4 2 2 4 9" xfId="7718"/>
    <cellStyle name="Normal 4 2 2 4 9 2" xfId="7719"/>
    <cellStyle name="Normal 4 2 2 5" xfId="7720"/>
    <cellStyle name="Normal 4 2 2 5 2" xfId="7721"/>
    <cellStyle name="Normal 4 2 2 5 2 2" xfId="7722"/>
    <cellStyle name="Normal 4 2 2 5 2 2 2" xfId="7723"/>
    <cellStyle name="Normal 4 2 2 5 2 2 2 2" xfId="7724"/>
    <cellStyle name="Normal 4 2 2 5 2 2 3" xfId="7725"/>
    <cellStyle name="Normal 4 2 2 5 2 3" xfId="7726"/>
    <cellStyle name="Normal 4 2 2 5 2 3 2" xfId="7727"/>
    <cellStyle name="Normal 4 2 2 5 2 3 2 2" xfId="7728"/>
    <cellStyle name="Normal 4 2 2 5 2 3 3" xfId="7729"/>
    <cellStyle name="Normal 4 2 2 5 2 4" xfId="7730"/>
    <cellStyle name="Normal 4 2 2 5 2 4 2" xfId="7731"/>
    <cellStyle name="Normal 4 2 2 5 2 4 2 2" xfId="7732"/>
    <cellStyle name="Normal 4 2 2 5 2 4 3" xfId="7733"/>
    <cellStyle name="Normal 4 2 2 5 2 5" xfId="7734"/>
    <cellStyle name="Normal 4 2 2 5 2 5 2" xfId="7735"/>
    <cellStyle name="Normal 4 2 2 5 2 6" xfId="7736"/>
    <cellStyle name="Normal 4 2 2 5 3" xfId="7737"/>
    <cellStyle name="Normal 4 2 2 5 3 2" xfId="7738"/>
    <cellStyle name="Normal 4 2 2 5 3 2 2" xfId="7739"/>
    <cellStyle name="Normal 4 2 2 5 3 3" xfId="7740"/>
    <cellStyle name="Normal 4 2 2 5 4" xfId="7741"/>
    <cellStyle name="Normal 4 2 2 5 4 2" xfId="7742"/>
    <cellStyle name="Normal 4 2 2 5 4 2 2" xfId="7743"/>
    <cellStyle name="Normal 4 2 2 5 4 3" xfId="7744"/>
    <cellStyle name="Normal 4 2 2 5 5" xfId="7745"/>
    <cellStyle name="Normal 4 2 2 5 5 2" xfId="7746"/>
    <cellStyle name="Normal 4 2 2 5 5 2 2" xfId="7747"/>
    <cellStyle name="Normal 4 2 2 5 5 3" xfId="7748"/>
    <cellStyle name="Normal 4 2 2 5 6" xfId="7749"/>
    <cellStyle name="Normal 4 2 2 5 6 2" xfId="7750"/>
    <cellStyle name="Normal 4 2 2 5 6 2 2" xfId="7751"/>
    <cellStyle name="Normal 4 2 2 5 6 3" xfId="7752"/>
    <cellStyle name="Normal 4 2 2 5 7" xfId="7753"/>
    <cellStyle name="Normal 4 2 2 5 7 2" xfId="7754"/>
    <cellStyle name="Normal 4 2 2 5 7 2 2" xfId="7755"/>
    <cellStyle name="Normal 4 2 2 5 7 3" xfId="7756"/>
    <cellStyle name="Normal 4 2 2 5 8" xfId="7757"/>
    <cellStyle name="Normal 4 2 2 5 8 2" xfId="7758"/>
    <cellStyle name="Normal 4 2 2 5 9" xfId="7759"/>
    <cellStyle name="Normal 4 2 2 6" xfId="7760"/>
    <cellStyle name="Normal 4 2 2 6 2" xfId="7761"/>
    <cellStyle name="Normal 4 2 2 6 2 2" xfId="7762"/>
    <cellStyle name="Normal 4 2 2 6 2 2 2" xfId="7763"/>
    <cellStyle name="Normal 4 2 2 6 2 3" xfId="7764"/>
    <cellStyle name="Normal 4 2 2 6 3" xfId="7765"/>
    <cellStyle name="Normal 4 2 2 6 3 2" xfId="7766"/>
    <cellStyle name="Normal 4 2 2 6 3 2 2" xfId="7767"/>
    <cellStyle name="Normal 4 2 2 6 3 3" xfId="7768"/>
    <cellStyle name="Normal 4 2 2 6 4" xfId="7769"/>
    <cellStyle name="Normal 4 2 2 6 4 2" xfId="7770"/>
    <cellStyle name="Normal 4 2 2 6 4 2 2" xfId="7771"/>
    <cellStyle name="Normal 4 2 2 6 4 3" xfId="7772"/>
    <cellStyle name="Normal 4 2 2 6 5" xfId="7773"/>
    <cellStyle name="Normal 4 2 2 6 5 2" xfId="7774"/>
    <cellStyle name="Normal 4 2 2 6 6" xfId="7775"/>
    <cellStyle name="Normal 4 2 2 7" xfId="7776"/>
    <cellStyle name="Normal 4 2 2 7 2" xfId="7777"/>
    <cellStyle name="Normal 4 2 2 7 2 2" xfId="7778"/>
    <cellStyle name="Normal 4 2 2 7 3" xfId="7779"/>
    <cellStyle name="Normal 4 2 2 8" xfId="7780"/>
    <cellStyle name="Normal 4 2 2 8 2" xfId="7781"/>
    <cellStyle name="Normal 4 2 2 8 2 2" xfId="7782"/>
    <cellStyle name="Normal 4 2 2 8 3" xfId="7783"/>
    <cellStyle name="Normal 4 2 2 9" xfId="7784"/>
    <cellStyle name="Normal 4 2 2 9 2" xfId="7785"/>
    <cellStyle name="Normal 4 2 2 9 2 2" xfId="7786"/>
    <cellStyle name="Normal 4 2 2 9 3" xfId="7787"/>
    <cellStyle name="Normal 4 2 3" xfId="7788"/>
    <cellStyle name="Normal 4 2 3 10" xfId="7789"/>
    <cellStyle name="Normal 4 2 3 2" xfId="7790"/>
    <cellStyle name="Normal 4 2 3 2 2" xfId="7791"/>
    <cellStyle name="Normal 4 2 3 2 2 2" xfId="7792"/>
    <cellStyle name="Normal 4 2 3 2 2 2 2" xfId="7793"/>
    <cellStyle name="Normal 4 2 3 2 2 2 2 2" xfId="7794"/>
    <cellStyle name="Normal 4 2 3 2 2 2 3" xfId="7795"/>
    <cellStyle name="Normal 4 2 3 2 2 3" xfId="7796"/>
    <cellStyle name="Normal 4 2 3 2 2 3 2" xfId="7797"/>
    <cellStyle name="Normal 4 2 3 2 2 3 2 2" xfId="7798"/>
    <cellStyle name="Normal 4 2 3 2 2 3 3" xfId="7799"/>
    <cellStyle name="Normal 4 2 3 2 2 4" xfId="7800"/>
    <cellStyle name="Normal 4 2 3 2 2 4 2" xfId="7801"/>
    <cellStyle name="Normal 4 2 3 2 2 4 2 2" xfId="7802"/>
    <cellStyle name="Normal 4 2 3 2 2 4 3" xfId="7803"/>
    <cellStyle name="Normal 4 2 3 2 2 5" xfId="7804"/>
    <cellStyle name="Normal 4 2 3 2 2 5 2" xfId="7805"/>
    <cellStyle name="Normal 4 2 3 2 2 6" xfId="7806"/>
    <cellStyle name="Normal 4 2 3 2 3" xfId="7807"/>
    <cellStyle name="Normal 4 2 3 2 3 2" xfId="7808"/>
    <cellStyle name="Normal 4 2 3 2 3 2 2" xfId="7809"/>
    <cellStyle name="Normal 4 2 3 2 3 3" xfId="7810"/>
    <cellStyle name="Normal 4 2 3 2 4" xfId="7811"/>
    <cellStyle name="Normal 4 2 3 2 4 2" xfId="7812"/>
    <cellStyle name="Normal 4 2 3 2 4 2 2" xfId="7813"/>
    <cellStyle name="Normal 4 2 3 2 4 3" xfId="7814"/>
    <cellStyle name="Normal 4 2 3 2 5" xfId="7815"/>
    <cellStyle name="Normal 4 2 3 2 5 2" xfId="7816"/>
    <cellStyle name="Normal 4 2 3 2 5 2 2" xfId="7817"/>
    <cellStyle name="Normal 4 2 3 2 5 3" xfId="7818"/>
    <cellStyle name="Normal 4 2 3 2 6" xfId="7819"/>
    <cellStyle name="Normal 4 2 3 2 6 2" xfId="7820"/>
    <cellStyle name="Normal 4 2 3 2 6 2 2" xfId="7821"/>
    <cellStyle name="Normal 4 2 3 2 6 3" xfId="7822"/>
    <cellStyle name="Normal 4 2 3 2 7" xfId="7823"/>
    <cellStyle name="Normal 4 2 3 2 7 2" xfId="7824"/>
    <cellStyle name="Normal 4 2 3 2 7 2 2" xfId="7825"/>
    <cellStyle name="Normal 4 2 3 2 7 3" xfId="7826"/>
    <cellStyle name="Normal 4 2 3 2 8" xfId="7827"/>
    <cellStyle name="Normal 4 2 3 2 8 2" xfId="7828"/>
    <cellStyle name="Normal 4 2 3 2 9" xfId="7829"/>
    <cellStyle name="Normal 4 2 3 3" xfId="7830"/>
    <cellStyle name="Normal 4 2 3 3 2" xfId="7831"/>
    <cellStyle name="Normal 4 2 3 3 2 2" xfId="7832"/>
    <cellStyle name="Normal 4 2 3 3 2 2 2" xfId="7833"/>
    <cellStyle name="Normal 4 2 3 3 2 3" xfId="7834"/>
    <cellStyle name="Normal 4 2 3 3 3" xfId="7835"/>
    <cellStyle name="Normal 4 2 3 3 3 2" xfId="7836"/>
    <cellStyle name="Normal 4 2 3 3 3 2 2" xfId="7837"/>
    <cellStyle name="Normal 4 2 3 3 3 3" xfId="7838"/>
    <cellStyle name="Normal 4 2 3 3 4" xfId="7839"/>
    <cellStyle name="Normal 4 2 3 3 4 2" xfId="7840"/>
    <cellStyle name="Normal 4 2 3 3 4 2 2" xfId="7841"/>
    <cellStyle name="Normal 4 2 3 3 4 3" xfId="7842"/>
    <cellStyle name="Normal 4 2 3 3 5" xfId="7843"/>
    <cellStyle name="Normal 4 2 3 3 5 2" xfId="7844"/>
    <cellStyle name="Normal 4 2 3 3 6" xfId="7845"/>
    <cellStyle name="Normal 4 2 3 4" xfId="7846"/>
    <cellStyle name="Normal 4 2 3 4 2" xfId="7847"/>
    <cellStyle name="Normal 4 2 3 4 2 2" xfId="7848"/>
    <cellStyle name="Normal 4 2 3 4 3" xfId="7849"/>
    <cellStyle name="Normal 4 2 3 5" xfId="7850"/>
    <cellStyle name="Normal 4 2 3 5 2" xfId="7851"/>
    <cellStyle name="Normal 4 2 3 5 2 2" xfId="7852"/>
    <cellStyle name="Normal 4 2 3 5 3" xfId="7853"/>
    <cellStyle name="Normal 4 2 3 6" xfId="7854"/>
    <cellStyle name="Normal 4 2 3 6 2" xfId="7855"/>
    <cellStyle name="Normal 4 2 3 6 2 2" xfId="7856"/>
    <cellStyle name="Normal 4 2 3 6 3" xfId="7857"/>
    <cellStyle name="Normal 4 2 3 7" xfId="7858"/>
    <cellStyle name="Normal 4 2 3 7 2" xfId="7859"/>
    <cellStyle name="Normal 4 2 3 7 2 2" xfId="7860"/>
    <cellStyle name="Normal 4 2 3 7 3" xfId="7861"/>
    <cellStyle name="Normal 4 2 3 8" xfId="7862"/>
    <cellStyle name="Normal 4 2 3 8 2" xfId="7863"/>
    <cellStyle name="Normal 4 2 3 8 2 2" xfId="7864"/>
    <cellStyle name="Normal 4 2 3 8 3" xfId="7865"/>
    <cellStyle name="Normal 4 2 3 9" xfId="7866"/>
    <cellStyle name="Normal 4 2 3 9 2" xfId="7867"/>
    <cellStyle name="Normal 4 2 4" xfId="7868"/>
    <cellStyle name="Normal 4 2 4 10" xfId="7869"/>
    <cellStyle name="Normal 4 2 4 2" xfId="7870"/>
    <cellStyle name="Normal 4 2 4 2 2" xfId="7871"/>
    <cellStyle name="Normal 4 2 4 2 2 2" xfId="7872"/>
    <cellStyle name="Normal 4 2 4 2 2 2 2" xfId="7873"/>
    <cellStyle name="Normal 4 2 4 2 2 2 2 2" xfId="7874"/>
    <cellStyle name="Normal 4 2 4 2 2 2 3" xfId="7875"/>
    <cellStyle name="Normal 4 2 4 2 2 3" xfId="7876"/>
    <cellStyle name="Normal 4 2 4 2 2 3 2" xfId="7877"/>
    <cellStyle name="Normal 4 2 4 2 2 3 2 2" xfId="7878"/>
    <cellStyle name="Normal 4 2 4 2 2 3 3" xfId="7879"/>
    <cellStyle name="Normal 4 2 4 2 2 4" xfId="7880"/>
    <cellStyle name="Normal 4 2 4 2 2 4 2" xfId="7881"/>
    <cellStyle name="Normal 4 2 4 2 2 4 2 2" xfId="7882"/>
    <cellStyle name="Normal 4 2 4 2 2 4 3" xfId="7883"/>
    <cellStyle name="Normal 4 2 4 2 2 5" xfId="7884"/>
    <cellStyle name="Normal 4 2 4 2 2 5 2" xfId="7885"/>
    <cellStyle name="Normal 4 2 4 2 2 6" xfId="7886"/>
    <cellStyle name="Normal 4 2 4 2 3" xfId="7887"/>
    <cellStyle name="Normal 4 2 4 2 3 2" xfId="7888"/>
    <cellStyle name="Normal 4 2 4 2 3 2 2" xfId="7889"/>
    <cellStyle name="Normal 4 2 4 2 3 3" xfId="7890"/>
    <cellStyle name="Normal 4 2 4 2 4" xfId="7891"/>
    <cellStyle name="Normal 4 2 4 2 4 2" xfId="7892"/>
    <cellStyle name="Normal 4 2 4 2 4 2 2" xfId="7893"/>
    <cellStyle name="Normal 4 2 4 2 4 3" xfId="7894"/>
    <cellStyle name="Normal 4 2 4 2 5" xfId="7895"/>
    <cellStyle name="Normal 4 2 4 2 5 2" xfId="7896"/>
    <cellStyle name="Normal 4 2 4 2 5 2 2" xfId="7897"/>
    <cellStyle name="Normal 4 2 4 2 5 3" xfId="7898"/>
    <cellStyle name="Normal 4 2 4 2 6" xfId="7899"/>
    <cellStyle name="Normal 4 2 4 2 6 2" xfId="7900"/>
    <cellStyle name="Normal 4 2 4 2 6 2 2" xfId="7901"/>
    <cellStyle name="Normal 4 2 4 2 6 3" xfId="7902"/>
    <cellStyle name="Normal 4 2 4 2 7" xfId="7903"/>
    <cellStyle name="Normal 4 2 4 2 7 2" xfId="7904"/>
    <cellStyle name="Normal 4 2 4 2 7 2 2" xfId="7905"/>
    <cellStyle name="Normal 4 2 4 2 7 3" xfId="7906"/>
    <cellStyle name="Normal 4 2 4 2 8" xfId="7907"/>
    <cellStyle name="Normal 4 2 4 2 8 2" xfId="7908"/>
    <cellStyle name="Normal 4 2 4 2 9" xfId="7909"/>
    <cellStyle name="Normal 4 2 4 3" xfId="7910"/>
    <cellStyle name="Normal 4 2 4 3 2" xfId="7911"/>
    <cellStyle name="Normal 4 2 4 3 2 2" xfId="7912"/>
    <cellStyle name="Normal 4 2 4 3 2 2 2" xfId="7913"/>
    <cellStyle name="Normal 4 2 4 3 2 3" xfId="7914"/>
    <cellStyle name="Normal 4 2 4 3 3" xfId="7915"/>
    <cellStyle name="Normal 4 2 4 3 3 2" xfId="7916"/>
    <cellStyle name="Normal 4 2 4 3 3 2 2" xfId="7917"/>
    <cellStyle name="Normal 4 2 4 3 3 3" xfId="7918"/>
    <cellStyle name="Normal 4 2 4 3 4" xfId="7919"/>
    <cellStyle name="Normal 4 2 4 3 4 2" xfId="7920"/>
    <cellStyle name="Normal 4 2 4 3 4 2 2" xfId="7921"/>
    <cellStyle name="Normal 4 2 4 3 4 3" xfId="7922"/>
    <cellStyle name="Normal 4 2 4 3 5" xfId="7923"/>
    <cellStyle name="Normal 4 2 4 3 5 2" xfId="7924"/>
    <cellStyle name="Normal 4 2 4 3 6" xfId="7925"/>
    <cellStyle name="Normal 4 2 4 4" xfId="7926"/>
    <cellStyle name="Normal 4 2 4 4 2" xfId="7927"/>
    <cellStyle name="Normal 4 2 4 4 2 2" xfId="7928"/>
    <cellStyle name="Normal 4 2 4 4 3" xfId="7929"/>
    <cellStyle name="Normal 4 2 4 5" xfId="7930"/>
    <cellStyle name="Normal 4 2 4 5 2" xfId="7931"/>
    <cellStyle name="Normal 4 2 4 5 2 2" xfId="7932"/>
    <cellStyle name="Normal 4 2 4 5 3" xfId="7933"/>
    <cellStyle name="Normal 4 2 4 6" xfId="7934"/>
    <cellStyle name="Normal 4 2 4 6 2" xfId="7935"/>
    <cellStyle name="Normal 4 2 4 6 2 2" xfId="7936"/>
    <cellStyle name="Normal 4 2 4 6 3" xfId="7937"/>
    <cellStyle name="Normal 4 2 4 7" xfId="7938"/>
    <cellStyle name="Normal 4 2 4 7 2" xfId="7939"/>
    <cellStyle name="Normal 4 2 4 7 2 2" xfId="7940"/>
    <cellStyle name="Normal 4 2 4 7 3" xfId="7941"/>
    <cellStyle name="Normal 4 2 4 8" xfId="7942"/>
    <cellStyle name="Normal 4 2 4 8 2" xfId="7943"/>
    <cellStyle name="Normal 4 2 4 8 2 2" xfId="7944"/>
    <cellStyle name="Normal 4 2 4 8 3" xfId="7945"/>
    <cellStyle name="Normal 4 2 4 9" xfId="7946"/>
    <cellStyle name="Normal 4 2 4 9 2" xfId="7947"/>
    <cellStyle name="Normal 4 2 5" xfId="7948"/>
    <cellStyle name="Normal 4 2 5 10" xfId="7949"/>
    <cellStyle name="Normal 4 2 5 2" xfId="7950"/>
    <cellStyle name="Normal 4 2 5 2 2" xfId="7951"/>
    <cellStyle name="Normal 4 2 5 2 2 2" xfId="7952"/>
    <cellStyle name="Normal 4 2 5 2 2 2 2" xfId="7953"/>
    <cellStyle name="Normal 4 2 5 2 2 2 2 2" xfId="7954"/>
    <cellStyle name="Normal 4 2 5 2 2 2 3" xfId="7955"/>
    <cellStyle name="Normal 4 2 5 2 2 3" xfId="7956"/>
    <cellStyle name="Normal 4 2 5 2 2 3 2" xfId="7957"/>
    <cellStyle name="Normal 4 2 5 2 2 3 2 2" xfId="7958"/>
    <cellStyle name="Normal 4 2 5 2 2 3 3" xfId="7959"/>
    <cellStyle name="Normal 4 2 5 2 2 4" xfId="7960"/>
    <cellStyle name="Normal 4 2 5 2 2 4 2" xfId="7961"/>
    <cellStyle name="Normal 4 2 5 2 2 4 2 2" xfId="7962"/>
    <cellStyle name="Normal 4 2 5 2 2 4 3" xfId="7963"/>
    <cellStyle name="Normal 4 2 5 2 2 5" xfId="7964"/>
    <cellStyle name="Normal 4 2 5 2 2 5 2" xfId="7965"/>
    <cellStyle name="Normal 4 2 5 2 2 6" xfId="7966"/>
    <cellStyle name="Normal 4 2 5 2 3" xfId="7967"/>
    <cellStyle name="Normal 4 2 5 2 3 2" xfId="7968"/>
    <cellStyle name="Normal 4 2 5 2 3 2 2" xfId="7969"/>
    <cellStyle name="Normal 4 2 5 2 3 3" xfId="7970"/>
    <cellStyle name="Normal 4 2 5 2 4" xfId="7971"/>
    <cellStyle name="Normal 4 2 5 2 4 2" xfId="7972"/>
    <cellStyle name="Normal 4 2 5 2 4 2 2" xfId="7973"/>
    <cellStyle name="Normal 4 2 5 2 4 3" xfId="7974"/>
    <cellStyle name="Normal 4 2 5 2 5" xfId="7975"/>
    <cellStyle name="Normal 4 2 5 2 5 2" xfId="7976"/>
    <cellStyle name="Normal 4 2 5 2 5 2 2" xfId="7977"/>
    <cellStyle name="Normal 4 2 5 2 5 3" xfId="7978"/>
    <cellStyle name="Normal 4 2 5 2 6" xfId="7979"/>
    <cellStyle name="Normal 4 2 5 2 6 2" xfId="7980"/>
    <cellStyle name="Normal 4 2 5 2 6 2 2" xfId="7981"/>
    <cellStyle name="Normal 4 2 5 2 6 3" xfId="7982"/>
    <cellStyle name="Normal 4 2 5 2 7" xfId="7983"/>
    <cellStyle name="Normal 4 2 5 2 7 2" xfId="7984"/>
    <cellStyle name="Normal 4 2 5 2 7 2 2" xfId="7985"/>
    <cellStyle name="Normal 4 2 5 2 7 3" xfId="7986"/>
    <cellStyle name="Normal 4 2 5 2 8" xfId="7987"/>
    <cellStyle name="Normal 4 2 5 2 8 2" xfId="7988"/>
    <cellStyle name="Normal 4 2 5 2 9" xfId="7989"/>
    <cellStyle name="Normal 4 2 5 3" xfId="7990"/>
    <cellStyle name="Normal 4 2 5 3 2" xfId="7991"/>
    <cellStyle name="Normal 4 2 5 3 2 2" xfId="7992"/>
    <cellStyle name="Normal 4 2 5 3 2 2 2" xfId="7993"/>
    <cellStyle name="Normal 4 2 5 3 2 3" xfId="7994"/>
    <cellStyle name="Normal 4 2 5 3 3" xfId="7995"/>
    <cellStyle name="Normal 4 2 5 3 3 2" xfId="7996"/>
    <cellStyle name="Normal 4 2 5 3 3 2 2" xfId="7997"/>
    <cellStyle name="Normal 4 2 5 3 3 3" xfId="7998"/>
    <cellStyle name="Normal 4 2 5 3 4" xfId="7999"/>
    <cellStyle name="Normal 4 2 5 3 4 2" xfId="8000"/>
    <cellStyle name="Normal 4 2 5 3 4 2 2" xfId="8001"/>
    <cellStyle name="Normal 4 2 5 3 4 3" xfId="8002"/>
    <cellStyle name="Normal 4 2 5 3 5" xfId="8003"/>
    <cellStyle name="Normal 4 2 5 3 5 2" xfId="8004"/>
    <cellStyle name="Normal 4 2 5 3 6" xfId="8005"/>
    <cellStyle name="Normal 4 2 5 4" xfId="8006"/>
    <cellStyle name="Normal 4 2 5 4 2" xfId="8007"/>
    <cellStyle name="Normal 4 2 5 4 2 2" xfId="8008"/>
    <cellStyle name="Normal 4 2 5 4 3" xfId="8009"/>
    <cellStyle name="Normal 4 2 5 5" xfId="8010"/>
    <cellStyle name="Normal 4 2 5 5 2" xfId="8011"/>
    <cellStyle name="Normal 4 2 5 5 2 2" xfId="8012"/>
    <cellStyle name="Normal 4 2 5 5 3" xfId="8013"/>
    <cellStyle name="Normal 4 2 5 6" xfId="8014"/>
    <cellStyle name="Normal 4 2 5 6 2" xfId="8015"/>
    <cellStyle name="Normal 4 2 5 6 2 2" xfId="8016"/>
    <cellStyle name="Normal 4 2 5 6 3" xfId="8017"/>
    <cellStyle name="Normal 4 2 5 7" xfId="8018"/>
    <cellStyle name="Normal 4 2 5 7 2" xfId="8019"/>
    <cellStyle name="Normal 4 2 5 7 2 2" xfId="8020"/>
    <cellStyle name="Normal 4 2 5 7 3" xfId="8021"/>
    <cellStyle name="Normal 4 2 5 8" xfId="8022"/>
    <cellStyle name="Normal 4 2 5 8 2" xfId="8023"/>
    <cellStyle name="Normal 4 2 5 8 2 2" xfId="8024"/>
    <cellStyle name="Normal 4 2 5 8 3" xfId="8025"/>
    <cellStyle name="Normal 4 2 5 9" xfId="8026"/>
    <cellStyle name="Normal 4 2 5 9 2" xfId="8027"/>
    <cellStyle name="Normal 4 2 6" xfId="8028"/>
    <cellStyle name="Normal 4 2 6 2" xfId="8029"/>
    <cellStyle name="Normal 4 2 6 2 2" xfId="8030"/>
    <cellStyle name="Normal 4 2 6 2 2 2" xfId="8031"/>
    <cellStyle name="Normal 4 2 6 2 2 2 2" xfId="8032"/>
    <cellStyle name="Normal 4 2 6 2 2 3" xfId="8033"/>
    <cellStyle name="Normal 4 2 6 2 3" xfId="8034"/>
    <cellStyle name="Normal 4 2 6 2 3 2" xfId="8035"/>
    <cellStyle name="Normal 4 2 6 2 3 2 2" xfId="8036"/>
    <cellStyle name="Normal 4 2 6 2 3 3" xfId="8037"/>
    <cellStyle name="Normal 4 2 6 2 4" xfId="8038"/>
    <cellStyle name="Normal 4 2 6 2 4 2" xfId="8039"/>
    <cellStyle name="Normal 4 2 6 2 4 2 2" xfId="8040"/>
    <cellStyle name="Normal 4 2 6 2 4 3" xfId="8041"/>
    <cellStyle name="Normal 4 2 6 2 5" xfId="8042"/>
    <cellStyle name="Normal 4 2 6 2 5 2" xfId="8043"/>
    <cellStyle name="Normal 4 2 6 2 6" xfId="8044"/>
    <cellStyle name="Normal 4 2 6 3" xfId="8045"/>
    <cellStyle name="Normal 4 2 6 3 2" xfId="8046"/>
    <cellStyle name="Normal 4 2 6 3 2 2" xfId="8047"/>
    <cellStyle name="Normal 4 2 6 3 3" xfId="8048"/>
    <cellStyle name="Normal 4 2 6 4" xfId="8049"/>
    <cellStyle name="Normal 4 2 6 4 2" xfId="8050"/>
    <cellStyle name="Normal 4 2 6 4 2 2" xfId="8051"/>
    <cellStyle name="Normal 4 2 6 4 3" xfId="8052"/>
    <cellStyle name="Normal 4 2 6 5" xfId="8053"/>
    <cellStyle name="Normal 4 2 6 5 2" xfId="8054"/>
    <cellStyle name="Normal 4 2 6 5 2 2" xfId="8055"/>
    <cellStyle name="Normal 4 2 6 5 3" xfId="8056"/>
    <cellStyle name="Normal 4 2 6 6" xfId="8057"/>
    <cellStyle name="Normal 4 2 6 6 2" xfId="8058"/>
    <cellStyle name="Normal 4 2 6 6 2 2" xfId="8059"/>
    <cellStyle name="Normal 4 2 6 6 3" xfId="8060"/>
    <cellStyle name="Normal 4 2 6 7" xfId="8061"/>
    <cellStyle name="Normal 4 2 6 7 2" xfId="8062"/>
    <cellStyle name="Normal 4 2 6 7 2 2" xfId="8063"/>
    <cellStyle name="Normal 4 2 6 7 3" xfId="8064"/>
    <cellStyle name="Normal 4 2 6 8" xfId="8065"/>
    <cellStyle name="Normal 4 2 6 8 2" xfId="8066"/>
    <cellStyle name="Normal 4 2 6 9" xfId="8067"/>
    <cellStyle name="Normal 4 2 7" xfId="8068"/>
    <cellStyle name="Normal 4 2 7 2" xfId="8069"/>
    <cellStyle name="Normal 4 2 7 2 2" xfId="8070"/>
    <cellStyle name="Normal 4 2 7 2 2 2" xfId="8071"/>
    <cellStyle name="Normal 4 2 7 2 3" xfId="8072"/>
    <cellStyle name="Normal 4 2 7 3" xfId="8073"/>
    <cellStyle name="Normal 4 2 7 3 2" xfId="8074"/>
    <cellStyle name="Normal 4 2 7 3 2 2" xfId="8075"/>
    <cellStyle name="Normal 4 2 7 3 3" xfId="8076"/>
    <cellStyle name="Normal 4 2 7 4" xfId="8077"/>
    <cellStyle name="Normal 4 2 7 4 2" xfId="8078"/>
    <cellStyle name="Normal 4 2 7 4 2 2" xfId="8079"/>
    <cellStyle name="Normal 4 2 7 4 3" xfId="8080"/>
    <cellStyle name="Normal 4 2 7 5" xfId="8081"/>
    <cellStyle name="Normal 4 2 7 5 2" xfId="8082"/>
    <cellStyle name="Normal 4 2 7 6" xfId="8083"/>
    <cellStyle name="Normal 4 2 8" xfId="8084"/>
    <cellStyle name="Normal 4 2 8 2" xfId="8085"/>
    <cellStyle name="Normal 4 2 8 2 2" xfId="8086"/>
    <cellStyle name="Normal 4 2 8 3" xfId="8087"/>
    <cellStyle name="Normal 4 2 9" xfId="8088"/>
    <cellStyle name="Normal 4 2 9 2" xfId="8089"/>
    <cellStyle name="Normal 4 2 9 2 2" xfId="8090"/>
    <cellStyle name="Normal 4 2 9 3" xfId="8091"/>
    <cellStyle name="Normal 4 3" xfId="8092"/>
    <cellStyle name="Normal 4 3 10" xfId="8093"/>
    <cellStyle name="Normal 4 3 10 2" xfId="8094"/>
    <cellStyle name="Normal 4 3 10 2 2" xfId="8095"/>
    <cellStyle name="Normal 4 3 10 3" xfId="8096"/>
    <cellStyle name="Normal 4 3 11" xfId="8097"/>
    <cellStyle name="Normal 4 3 11 2" xfId="8098"/>
    <cellStyle name="Normal 4 3 11 2 2" xfId="8099"/>
    <cellStyle name="Normal 4 3 11 3" xfId="8100"/>
    <cellStyle name="Normal 4 3 12" xfId="8101"/>
    <cellStyle name="Normal 4 3 12 2" xfId="8102"/>
    <cellStyle name="Normal 4 3 13" xfId="8103"/>
    <cellStyle name="Normal 4 3 2" xfId="8104"/>
    <cellStyle name="Normal 4 3 2 10" xfId="8105"/>
    <cellStyle name="Normal 4 3 2 2" xfId="8106"/>
    <cellStyle name="Normal 4 3 2 2 2" xfId="8107"/>
    <cellStyle name="Normal 4 3 2 2 2 2" xfId="8108"/>
    <cellStyle name="Normal 4 3 2 2 2 2 2" xfId="8109"/>
    <cellStyle name="Normal 4 3 2 2 2 2 2 2" xfId="8110"/>
    <cellStyle name="Normal 4 3 2 2 2 2 3" xfId="8111"/>
    <cellStyle name="Normal 4 3 2 2 2 3" xfId="8112"/>
    <cellStyle name="Normal 4 3 2 2 2 3 2" xfId="8113"/>
    <cellStyle name="Normal 4 3 2 2 2 3 2 2" xfId="8114"/>
    <cellStyle name="Normal 4 3 2 2 2 3 3" xfId="8115"/>
    <cellStyle name="Normal 4 3 2 2 2 4" xfId="8116"/>
    <cellStyle name="Normal 4 3 2 2 2 4 2" xfId="8117"/>
    <cellStyle name="Normal 4 3 2 2 2 4 2 2" xfId="8118"/>
    <cellStyle name="Normal 4 3 2 2 2 4 3" xfId="8119"/>
    <cellStyle name="Normal 4 3 2 2 2 5" xfId="8120"/>
    <cellStyle name="Normal 4 3 2 2 2 5 2" xfId="8121"/>
    <cellStyle name="Normal 4 3 2 2 2 6" xfId="8122"/>
    <cellStyle name="Normal 4 3 2 2 3" xfId="8123"/>
    <cellStyle name="Normal 4 3 2 2 3 2" xfId="8124"/>
    <cellStyle name="Normal 4 3 2 2 3 2 2" xfId="8125"/>
    <cellStyle name="Normal 4 3 2 2 3 3" xfId="8126"/>
    <cellStyle name="Normal 4 3 2 2 4" xfId="8127"/>
    <cellStyle name="Normal 4 3 2 2 4 2" xfId="8128"/>
    <cellStyle name="Normal 4 3 2 2 4 2 2" xfId="8129"/>
    <cellStyle name="Normal 4 3 2 2 4 3" xfId="8130"/>
    <cellStyle name="Normal 4 3 2 2 5" xfId="8131"/>
    <cellStyle name="Normal 4 3 2 2 5 2" xfId="8132"/>
    <cellStyle name="Normal 4 3 2 2 5 2 2" xfId="8133"/>
    <cellStyle name="Normal 4 3 2 2 5 3" xfId="8134"/>
    <cellStyle name="Normal 4 3 2 2 6" xfId="8135"/>
    <cellStyle name="Normal 4 3 2 2 6 2" xfId="8136"/>
    <cellStyle name="Normal 4 3 2 2 6 2 2" xfId="8137"/>
    <cellStyle name="Normal 4 3 2 2 6 3" xfId="8138"/>
    <cellStyle name="Normal 4 3 2 2 7" xfId="8139"/>
    <cellStyle name="Normal 4 3 2 2 7 2" xfId="8140"/>
    <cellStyle name="Normal 4 3 2 2 7 2 2" xfId="8141"/>
    <cellStyle name="Normal 4 3 2 2 7 3" xfId="8142"/>
    <cellStyle name="Normal 4 3 2 2 8" xfId="8143"/>
    <cellStyle name="Normal 4 3 2 2 8 2" xfId="8144"/>
    <cellStyle name="Normal 4 3 2 2 9" xfId="8145"/>
    <cellStyle name="Normal 4 3 2 3" xfId="8146"/>
    <cellStyle name="Normal 4 3 2 3 2" xfId="8147"/>
    <cellStyle name="Normal 4 3 2 3 2 2" xfId="8148"/>
    <cellStyle name="Normal 4 3 2 3 2 2 2" xfId="8149"/>
    <cellStyle name="Normal 4 3 2 3 2 3" xfId="8150"/>
    <cellStyle name="Normal 4 3 2 3 3" xfId="8151"/>
    <cellStyle name="Normal 4 3 2 3 3 2" xfId="8152"/>
    <cellStyle name="Normal 4 3 2 3 3 2 2" xfId="8153"/>
    <cellStyle name="Normal 4 3 2 3 3 3" xfId="8154"/>
    <cellStyle name="Normal 4 3 2 3 4" xfId="8155"/>
    <cellStyle name="Normal 4 3 2 3 4 2" xfId="8156"/>
    <cellStyle name="Normal 4 3 2 3 4 2 2" xfId="8157"/>
    <cellStyle name="Normal 4 3 2 3 4 3" xfId="8158"/>
    <cellStyle name="Normal 4 3 2 3 5" xfId="8159"/>
    <cellStyle name="Normal 4 3 2 3 5 2" xfId="8160"/>
    <cellStyle name="Normal 4 3 2 3 6" xfId="8161"/>
    <cellStyle name="Normal 4 3 2 4" xfId="8162"/>
    <cellStyle name="Normal 4 3 2 4 2" xfId="8163"/>
    <cellStyle name="Normal 4 3 2 4 2 2" xfId="8164"/>
    <cellStyle name="Normal 4 3 2 4 3" xfId="8165"/>
    <cellStyle name="Normal 4 3 2 5" xfId="8166"/>
    <cellStyle name="Normal 4 3 2 5 2" xfId="8167"/>
    <cellStyle name="Normal 4 3 2 5 2 2" xfId="8168"/>
    <cellStyle name="Normal 4 3 2 5 3" xfId="8169"/>
    <cellStyle name="Normal 4 3 2 6" xfId="8170"/>
    <cellStyle name="Normal 4 3 2 6 2" xfId="8171"/>
    <cellStyle name="Normal 4 3 2 6 2 2" xfId="8172"/>
    <cellStyle name="Normal 4 3 2 6 3" xfId="8173"/>
    <cellStyle name="Normal 4 3 2 7" xfId="8174"/>
    <cellStyle name="Normal 4 3 2 7 2" xfId="8175"/>
    <cellStyle name="Normal 4 3 2 7 2 2" xfId="8176"/>
    <cellStyle name="Normal 4 3 2 7 3" xfId="8177"/>
    <cellStyle name="Normal 4 3 2 8" xfId="8178"/>
    <cellStyle name="Normal 4 3 2 8 2" xfId="8179"/>
    <cellStyle name="Normal 4 3 2 8 2 2" xfId="8180"/>
    <cellStyle name="Normal 4 3 2 8 3" xfId="8181"/>
    <cellStyle name="Normal 4 3 2 9" xfId="8182"/>
    <cellStyle name="Normal 4 3 2 9 2" xfId="8183"/>
    <cellStyle name="Normal 4 3 3" xfId="8184"/>
    <cellStyle name="Normal 4 3 3 10" xfId="8185"/>
    <cellStyle name="Normal 4 3 3 2" xfId="8186"/>
    <cellStyle name="Normal 4 3 3 2 2" xfId="8187"/>
    <cellStyle name="Normal 4 3 3 2 2 2" xfId="8188"/>
    <cellStyle name="Normal 4 3 3 2 2 2 2" xfId="8189"/>
    <cellStyle name="Normal 4 3 3 2 2 2 2 2" xfId="8190"/>
    <cellStyle name="Normal 4 3 3 2 2 2 3" xfId="8191"/>
    <cellStyle name="Normal 4 3 3 2 2 3" xfId="8192"/>
    <cellStyle name="Normal 4 3 3 2 2 3 2" xfId="8193"/>
    <cellStyle name="Normal 4 3 3 2 2 3 2 2" xfId="8194"/>
    <cellStyle name="Normal 4 3 3 2 2 3 3" xfId="8195"/>
    <cellStyle name="Normal 4 3 3 2 2 4" xfId="8196"/>
    <cellStyle name="Normal 4 3 3 2 2 4 2" xfId="8197"/>
    <cellStyle name="Normal 4 3 3 2 2 4 2 2" xfId="8198"/>
    <cellStyle name="Normal 4 3 3 2 2 4 3" xfId="8199"/>
    <cellStyle name="Normal 4 3 3 2 2 5" xfId="8200"/>
    <cellStyle name="Normal 4 3 3 2 2 5 2" xfId="8201"/>
    <cellStyle name="Normal 4 3 3 2 2 6" xfId="8202"/>
    <cellStyle name="Normal 4 3 3 2 3" xfId="8203"/>
    <cellStyle name="Normal 4 3 3 2 3 2" xfId="8204"/>
    <cellStyle name="Normal 4 3 3 2 3 2 2" xfId="8205"/>
    <cellStyle name="Normal 4 3 3 2 3 3" xfId="8206"/>
    <cellStyle name="Normal 4 3 3 2 4" xfId="8207"/>
    <cellStyle name="Normal 4 3 3 2 4 2" xfId="8208"/>
    <cellStyle name="Normal 4 3 3 2 4 2 2" xfId="8209"/>
    <cellStyle name="Normal 4 3 3 2 4 3" xfId="8210"/>
    <cellStyle name="Normal 4 3 3 2 5" xfId="8211"/>
    <cellStyle name="Normal 4 3 3 2 5 2" xfId="8212"/>
    <cellStyle name="Normal 4 3 3 2 5 2 2" xfId="8213"/>
    <cellStyle name="Normal 4 3 3 2 5 3" xfId="8214"/>
    <cellStyle name="Normal 4 3 3 2 6" xfId="8215"/>
    <cellStyle name="Normal 4 3 3 2 6 2" xfId="8216"/>
    <cellStyle name="Normal 4 3 3 2 6 2 2" xfId="8217"/>
    <cellStyle name="Normal 4 3 3 2 6 3" xfId="8218"/>
    <cellStyle name="Normal 4 3 3 2 7" xfId="8219"/>
    <cellStyle name="Normal 4 3 3 2 7 2" xfId="8220"/>
    <cellStyle name="Normal 4 3 3 2 7 2 2" xfId="8221"/>
    <cellStyle name="Normal 4 3 3 2 7 3" xfId="8222"/>
    <cellStyle name="Normal 4 3 3 2 8" xfId="8223"/>
    <cellStyle name="Normal 4 3 3 2 8 2" xfId="8224"/>
    <cellStyle name="Normal 4 3 3 2 9" xfId="8225"/>
    <cellStyle name="Normal 4 3 3 3" xfId="8226"/>
    <cellStyle name="Normal 4 3 3 3 2" xfId="8227"/>
    <cellStyle name="Normal 4 3 3 3 2 2" xfId="8228"/>
    <cellStyle name="Normal 4 3 3 3 2 2 2" xfId="8229"/>
    <cellStyle name="Normal 4 3 3 3 2 3" xfId="8230"/>
    <cellStyle name="Normal 4 3 3 3 3" xfId="8231"/>
    <cellStyle name="Normal 4 3 3 3 3 2" xfId="8232"/>
    <cellStyle name="Normal 4 3 3 3 3 2 2" xfId="8233"/>
    <cellStyle name="Normal 4 3 3 3 3 3" xfId="8234"/>
    <cellStyle name="Normal 4 3 3 3 4" xfId="8235"/>
    <cellStyle name="Normal 4 3 3 3 4 2" xfId="8236"/>
    <cellStyle name="Normal 4 3 3 3 4 2 2" xfId="8237"/>
    <cellStyle name="Normal 4 3 3 3 4 3" xfId="8238"/>
    <cellStyle name="Normal 4 3 3 3 5" xfId="8239"/>
    <cellStyle name="Normal 4 3 3 3 5 2" xfId="8240"/>
    <cellStyle name="Normal 4 3 3 3 6" xfId="8241"/>
    <cellStyle name="Normal 4 3 3 4" xfId="8242"/>
    <cellStyle name="Normal 4 3 3 4 2" xfId="8243"/>
    <cellStyle name="Normal 4 3 3 4 2 2" xfId="8244"/>
    <cellStyle name="Normal 4 3 3 4 3" xfId="8245"/>
    <cellStyle name="Normal 4 3 3 5" xfId="8246"/>
    <cellStyle name="Normal 4 3 3 5 2" xfId="8247"/>
    <cellStyle name="Normal 4 3 3 5 2 2" xfId="8248"/>
    <cellStyle name="Normal 4 3 3 5 3" xfId="8249"/>
    <cellStyle name="Normal 4 3 3 6" xfId="8250"/>
    <cellStyle name="Normal 4 3 3 6 2" xfId="8251"/>
    <cellStyle name="Normal 4 3 3 6 2 2" xfId="8252"/>
    <cellStyle name="Normal 4 3 3 6 3" xfId="8253"/>
    <cellStyle name="Normal 4 3 3 7" xfId="8254"/>
    <cellStyle name="Normal 4 3 3 7 2" xfId="8255"/>
    <cellStyle name="Normal 4 3 3 7 2 2" xfId="8256"/>
    <cellStyle name="Normal 4 3 3 7 3" xfId="8257"/>
    <cellStyle name="Normal 4 3 3 8" xfId="8258"/>
    <cellStyle name="Normal 4 3 3 8 2" xfId="8259"/>
    <cellStyle name="Normal 4 3 3 8 2 2" xfId="8260"/>
    <cellStyle name="Normal 4 3 3 8 3" xfId="8261"/>
    <cellStyle name="Normal 4 3 3 9" xfId="8262"/>
    <cellStyle name="Normal 4 3 3 9 2" xfId="8263"/>
    <cellStyle name="Normal 4 3 4" xfId="8264"/>
    <cellStyle name="Normal 4 3 4 10" xfId="8265"/>
    <cellStyle name="Normal 4 3 4 2" xfId="8266"/>
    <cellStyle name="Normal 4 3 4 2 2" xfId="8267"/>
    <cellStyle name="Normal 4 3 4 2 2 2" xfId="8268"/>
    <cellStyle name="Normal 4 3 4 2 2 2 2" xfId="8269"/>
    <cellStyle name="Normal 4 3 4 2 2 2 2 2" xfId="8270"/>
    <cellStyle name="Normal 4 3 4 2 2 2 3" xfId="8271"/>
    <cellStyle name="Normal 4 3 4 2 2 3" xfId="8272"/>
    <cellStyle name="Normal 4 3 4 2 2 3 2" xfId="8273"/>
    <cellStyle name="Normal 4 3 4 2 2 3 2 2" xfId="8274"/>
    <cellStyle name="Normal 4 3 4 2 2 3 3" xfId="8275"/>
    <cellStyle name="Normal 4 3 4 2 2 4" xfId="8276"/>
    <cellStyle name="Normal 4 3 4 2 2 4 2" xfId="8277"/>
    <cellStyle name="Normal 4 3 4 2 2 4 2 2" xfId="8278"/>
    <cellStyle name="Normal 4 3 4 2 2 4 3" xfId="8279"/>
    <cellStyle name="Normal 4 3 4 2 2 5" xfId="8280"/>
    <cellStyle name="Normal 4 3 4 2 2 5 2" xfId="8281"/>
    <cellStyle name="Normal 4 3 4 2 2 6" xfId="8282"/>
    <cellStyle name="Normal 4 3 4 2 3" xfId="8283"/>
    <cellStyle name="Normal 4 3 4 2 3 2" xfId="8284"/>
    <cellStyle name="Normal 4 3 4 2 3 2 2" xfId="8285"/>
    <cellStyle name="Normal 4 3 4 2 3 3" xfId="8286"/>
    <cellStyle name="Normal 4 3 4 2 4" xfId="8287"/>
    <cellStyle name="Normal 4 3 4 2 4 2" xfId="8288"/>
    <cellStyle name="Normal 4 3 4 2 4 2 2" xfId="8289"/>
    <cellStyle name="Normal 4 3 4 2 4 3" xfId="8290"/>
    <cellStyle name="Normal 4 3 4 2 5" xfId="8291"/>
    <cellStyle name="Normal 4 3 4 2 5 2" xfId="8292"/>
    <cellStyle name="Normal 4 3 4 2 5 2 2" xfId="8293"/>
    <cellStyle name="Normal 4 3 4 2 5 3" xfId="8294"/>
    <cellStyle name="Normal 4 3 4 2 6" xfId="8295"/>
    <cellStyle name="Normal 4 3 4 2 6 2" xfId="8296"/>
    <cellStyle name="Normal 4 3 4 2 6 2 2" xfId="8297"/>
    <cellStyle name="Normal 4 3 4 2 6 3" xfId="8298"/>
    <cellStyle name="Normal 4 3 4 2 7" xfId="8299"/>
    <cellStyle name="Normal 4 3 4 2 7 2" xfId="8300"/>
    <cellStyle name="Normal 4 3 4 2 7 2 2" xfId="8301"/>
    <cellStyle name="Normal 4 3 4 2 7 3" xfId="8302"/>
    <cellStyle name="Normal 4 3 4 2 8" xfId="8303"/>
    <cellStyle name="Normal 4 3 4 2 8 2" xfId="8304"/>
    <cellStyle name="Normal 4 3 4 2 9" xfId="8305"/>
    <cellStyle name="Normal 4 3 4 3" xfId="8306"/>
    <cellStyle name="Normal 4 3 4 3 2" xfId="8307"/>
    <cellStyle name="Normal 4 3 4 3 2 2" xfId="8308"/>
    <cellStyle name="Normal 4 3 4 3 2 2 2" xfId="8309"/>
    <cellStyle name="Normal 4 3 4 3 2 3" xfId="8310"/>
    <cellStyle name="Normal 4 3 4 3 3" xfId="8311"/>
    <cellStyle name="Normal 4 3 4 3 3 2" xfId="8312"/>
    <cellStyle name="Normal 4 3 4 3 3 2 2" xfId="8313"/>
    <cellStyle name="Normal 4 3 4 3 3 3" xfId="8314"/>
    <cellStyle name="Normal 4 3 4 3 4" xfId="8315"/>
    <cellStyle name="Normal 4 3 4 3 4 2" xfId="8316"/>
    <cellStyle name="Normal 4 3 4 3 4 2 2" xfId="8317"/>
    <cellStyle name="Normal 4 3 4 3 4 3" xfId="8318"/>
    <cellStyle name="Normal 4 3 4 3 5" xfId="8319"/>
    <cellStyle name="Normal 4 3 4 3 5 2" xfId="8320"/>
    <cellStyle name="Normal 4 3 4 3 6" xfId="8321"/>
    <cellStyle name="Normal 4 3 4 4" xfId="8322"/>
    <cellStyle name="Normal 4 3 4 4 2" xfId="8323"/>
    <cellStyle name="Normal 4 3 4 4 2 2" xfId="8324"/>
    <cellStyle name="Normal 4 3 4 4 3" xfId="8325"/>
    <cellStyle name="Normal 4 3 4 5" xfId="8326"/>
    <cellStyle name="Normal 4 3 4 5 2" xfId="8327"/>
    <cellStyle name="Normal 4 3 4 5 2 2" xfId="8328"/>
    <cellStyle name="Normal 4 3 4 5 3" xfId="8329"/>
    <cellStyle name="Normal 4 3 4 6" xfId="8330"/>
    <cellStyle name="Normal 4 3 4 6 2" xfId="8331"/>
    <cellStyle name="Normal 4 3 4 6 2 2" xfId="8332"/>
    <cellStyle name="Normal 4 3 4 6 3" xfId="8333"/>
    <cellStyle name="Normal 4 3 4 7" xfId="8334"/>
    <cellStyle name="Normal 4 3 4 7 2" xfId="8335"/>
    <cellStyle name="Normal 4 3 4 7 2 2" xfId="8336"/>
    <cellStyle name="Normal 4 3 4 7 3" xfId="8337"/>
    <cellStyle name="Normal 4 3 4 8" xfId="8338"/>
    <cellStyle name="Normal 4 3 4 8 2" xfId="8339"/>
    <cellStyle name="Normal 4 3 4 8 2 2" xfId="8340"/>
    <cellStyle name="Normal 4 3 4 8 3" xfId="8341"/>
    <cellStyle name="Normal 4 3 4 9" xfId="8342"/>
    <cellStyle name="Normal 4 3 4 9 2" xfId="8343"/>
    <cellStyle name="Normal 4 3 5" xfId="8344"/>
    <cellStyle name="Normal 4 3 5 2" xfId="8345"/>
    <cellStyle name="Normal 4 3 5 2 2" xfId="8346"/>
    <cellStyle name="Normal 4 3 5 2 2 2" xfId="8347"/>
    <cellStyle name="Normal 4 3 5 2 2 2 2" xfId="8348"/>
    <cellStyle name="Normal 4 3 5 2 2 3" xfId="8349"/>
    <cellStyle name="Normal 4 3 5 2 3" xfId="8350"/>
    <cellStyle name="Normal 4 3 5 2 3 2" xfId="8351"/>
    <cellStyle name="Normal 4 3 5 2 3 2 2" xfId="8352"/>
    <cellStyle name="Normal 4 3 5 2 3 3" xfId="8353"/>
    <cellStyle name="Normal 4 3 5 2 4" xfId="8354"/>
    <cellStyle name="Normal 4 3 5 2 4 2" xfId="8355"/>
    <cellStyle name="Normal 4 3 5 2 4 2 2" xfId="8356"/>
    <cellStyle name="Normal 4 3 5 2 4 3" xfId="8357"/>
    <cellStyle name="Normal 4 3 5 2 5" xfId="8358"/>
    <cellStyle name="Normal 4 3 5 2 5 2" xfId="8359"/>
    <cellStyle name="Normal 4 3 5 2 6" xfId="8360"/>
    <cellStyle name="Normal 4 3 5 3" xfId="8361"/>
    <cellStyle name="Normal 4 3 5 3 2" xfId="8362"/>
    <cellStyle name="Normal 4 3 5 3 2 2" xfId="8363"/>
    <cellStyle name="Normal 4 3 5 3 3" xfId="8364"/>
    <cellStyle name="Normal 4 3 5 4" xfId="8365"/>
    <cellStyle name="Normal 4 3 5 4 2" xfId="8366"/>
    <cellStyle name="Normal 4 3 5 4 2 2" xfId="8367"/>
    <cellStyle name="Normal 4 3 5 4 3" xfId="8368"/>
    <cellStyle name="Normal 4 3 5 5" xfId="8369"/>
    <cellStyle name="Normal 4 3 5 5 2" xfId="8370"/>
    <cellStyle name="Normal 4 3 5 5 2 2" xfId="8371"/>
    <cellStyle name="Normal 4 3 5 5 3" xfId="8372"/>
    <cellStyle name="Normal 4 3 5 6" xfId="8373"/>
    <cellStyle name="Normal 4 3 5 6 2" xfId="8374"/>
    <cellStyle name="Normal 4 3 5 6 2 2" xfId="8375"/>
    <cellStyle name="Normal 4 3 5 6 3" xfId="8376"/>
    <cellStyle name="Normal 4 3 5 7" xfId="8377"/>
    <cellStyle name="Normal 4 3 5 7 2" xfId="8378"/>
    <cellStyle name="Normal 4 3 5 7 2 2" xfId="8379"/>
    <cellStyle name="Normal 4 3 5 7 3" xfId="8380"/>
    <cellStyle name="Normal 4 3 5 8" xfId="8381"/>
    <cellStyle name="Normal 4 3 5 8 2" xfId="8382"/>
    <cellStyle name="Normal 4 3 5 9" xfId="8383"/>
    <cellStyle name="Normal 4 3 6" xfId="8384"/>
    <cellStyle name="Normal 4 3 6 2" xfId="8385"/>
    <cellStyle name="Normal 4 3 6 2 2" xfId="8386"/>
    <cellStyle name="Normal 4 3 6 2 2 2" xfId="8387"/>
    <cellStyle name="Normal 4 3 6 2 3" xfId="8388"/>
    <cellStyle name="Normal 4 3 6 3" xfId="8389"/>
    <cellStyle name="Normal 4 3 6 3 2" xfId="8390"/>
    <cellStyle name="Normal 4 3 6 3 2 2" xfId="8391"/>
    <cellStyle name="Normal 4 3 6 3 3" xfId="8392"/>
    <cellStyle name="Normal 4 3 6 4" xfId="8393"/>
    <cellStyle name="Normal 4 3 6 4 2" xfId="8394"/>
    <cellStyle name="Normal 4 3 6 4 2 2" xfId="8395"/>
    <cellStyle name="Normal 4 3 6 4 3" xfId="8396"/>
    <cellStyle name="Normal 4 3 6 5" xfId="8397"/>
    <cellStyle name="Normal 4 3 6 5 2" xfId="8398"/>
    <cellStyle name="Normal 4 3 6 6" xfId="8399"/>
    <cellStyle name="Normal 4 3 7" xfId="8400"/>
    <cellStyle name="Normal 4 3 7 2" xfId="8401"/>
    <cellStyle name="Normal 4 3 7 2 2" xfId="8402"/>
    <cellStyle name="Normal 4 3 7 3" xfId="8403"/>
    <cellStyle name="Normal 4 3 8" xfId="8404"/>
    <cellStyle name="Normal 4 3 8 2" xfId="8405"/>
    <cellStyle name="Normal 4 3 8 2 2" xfId="8406"/>
    <cellStyle name="Normal 4 3 8 3" xfId="8407"/>
    <cellStyle name="Normal 4 3 9" xfId="8408"/>
    <cellStyle name="Normal 4 3 9 2" xfId="8409"/>
    <cellStyle name="Normal 4 3 9 2 2" xfId="8410"/>
    <cellStyle name="Normal 4 3 9 3" xfId="8411"/>
    <cellStyle name="Normal 4 4" xfId="8412"/>
    <cellStyle name="Normal 4 4 10" xfId="8413"/>
    <cellStyle name="Normal 4 4 2" xfId="8414"/>
    <cellStyle name="Normal 4 4 2 2" xfId="8415"/>
    <cellStyle name="Normal 4 4 2 2 2" xfId="8416"/>
    <cellStyle name="Normal 4 4 2 2 2 2" xfId="8417"/>
    <cellStyle name="Normal 4 4 2 2 2 2 2" xfId="8418"/>
    <cellStyle name="Normal 4 4 2 2 2 3" xfId="8419"/>
    <cellStyle name="Normal 4 4 2 2 3" xfId="8420"/>
    <cellStyle name="Normal 4 4 2 2 3 2" xfId="8421"/>
    <cellStyle name="Normal 4 4 2 2 3 2 2" xfId="8422"/>
    <cellStyle name="Normal 4 4 2 2 3 3" xfId="8423"/>
    <cellStyle name="Normal 4 4 2 2 4" xfId="8424"/>
    <cellStyle name="Normal 4 4 2 2 4 2" xfId="8425"/>
    <cellStyle name="Normal 4 4 2 2 4 2 2" xfId="8426"/>
    <cellStyle name="Normal 4 4 2 2 4 3" xfId="8427"/>
    <cellStyle name="Normal 4 4 2 2 5" xfId="8428"/>
    <cellStyle name="Normal 4 4 2 2 5 2" xfId="8429"/>
    <cellStyle name="Normal 4 4 2 2 6" xfId="8430"/>
    <cellStyle name="Normal 4 4 2 3" xfId="8431"/>
    <cellStyle name="Normal 4 4 2 3 2" xfId="8432"/>
    <cellStyle name="Normal 4 4 2 3 2 2" xfId="8433"/>
    <cellStyle name="Normal 4 4 2 3 3" xfId="8434"/>
    <cellStyle name="Normal 4 4 2 4" xfId="8435"/>
    <cellStyle name="Normal 4 4 2 4 2" xfId="8436"/>
    <cellStyle name="Normal 4 4 2 4 2 2" xfId="8437"/>
    <cellStyle name="Normal 4 4 2 4 3" xfId="8438"/>
    <cellStyle name="Normal 4 4 2 5" xfId="8439"/>
    <cellStyle name="Normal 4 4 2 5 2" xfId="8440"/>
    <cellStyle name="Normal 4 4 2 5 2 2" xfId="8441"/>
    <cellStyle name="Normal 4 4 2 5 3" xfId="8442"/>
    <cellStyle name="Normal 4 4 2 6" xfId="8443"/>
    <cellStyle name="Normal 4 4 2 6 2" xfId="8444"/>
    <cellStyle name="Normal 4 4 2 6 2 2" xfId="8445"/>
    <cellStyle name="Normal 4 4 2 6 3" xfId="8446"/>
    <cellStyle name="Normal 4 4 2 7" xfId="8447"/>
    <cellStyle name="Normal 4 4 2 7 2" xfId="8448"/>
    <cellStyle name="Normal 4 4 2 7 2 2" xfId="8449"/>
    <cellStyle name="Normal 4 4 2 7 3" xfId="8450"/>
    <cellStyle name="Normal 4 4 2 8" xfId="8451"/>
    <cellStyle name="Normal 4 4 2 8 2" xfId="8452"/>
    <cellStyle name="Normal 4 4 2 9" xfId="8453"/>
    <cellStyle name="Normal 4 4 3" xfId="8454"/>
    <cellStyle name="Normal 4 4 3 2" xfId="8455"/>
    <cellStyle name="Normal 4 4 3 2 2" xfId="8456"/>
    <cellStyle name="Normal 4 4 3 2 2 2" xfId="8457"/>
    <cellStyle name="Normal 4 4 3 2 3" xfId="8458"/>
    <cellStyle name="Normal 4 4 3 3" xfId="8459"/>
    <cellStyle name="Normal 4 4 3 3 2" xfId="8460"/>
    <cellStyle name="Normal 4 4 3 3 2 2" xfId="8461"/>
    <cellStyle name="Normal 4 4 3 3 3" xfId="8462"/>
    <cellStyle name="Normal 4 4 3 4" xfId="8463"/>
    <cellStyle name="Normal 4 4 3 4 2" xfId="8464"/>
    <cellStyle name="Normal 4 4 3 4 2 2" xfId="8465"/>
    <cellStyle name="Normal 4 4 3 4 3" xfId="8466"/>
    <cellStyle name="Normal 4 4 3 5" xfId="8467"/>
    <cellStyle name="Normal 4 4 3 5 2" xfId="8468"/>
    <cellStyle name="Normal 4 4 3 6" xfId="8469"/>
    <cellStyle name="Normal 4 4 4" xfId="8470"/>
    <cellStyle name="Normal 4 4 4 2" xfId="8471"/>
    <cellStyle name="Normal 4 4 4 2 2" xfId="8472"/>
    <cellStyle name="Normal 4 4 4 3" xfId="8473"/>
    <cellStyle name="Normal 4 4 5" xfId="8474"/>
    <cellStyle name="Normal 4 4 5 2" xfId="8475"/>
    <cellStyle name="Normal 4 4 5 2 2" xfId="8476"/>
    <cellStyle name="Normal 4 4 5 3" xfId="8477"/>
    <cellStyle name="Normal 4 4 6" xfId="8478"/>
    <cellStyle name="Normal 4 4 6 2" xfId="8479"/>
    <cellStyle name="Normal 4 4 6 2 2" xfId="8480"/>
    <cellStyle name="Normal 4 4 6 3" xfId="8481"/>
    <cellStyle name="Normal 4 4 7" xfId="8482"/>
    <cellStyle name="Normal 4 4 7 2" xfId="8483"/>
    <cellStyle name="Normal 4 4 7 2 2" xfId="8484"/>
    <cellStyle name="Normal 4 4 7 3" xfId="8485"/>
    <cellStyle name="Normal 4 4 8" xfId="8486"/>
    <cellStyle name="Normal 4 4 8 2" xfId="8487"/>
    <cellStyle name="Normal 4 4 8 2 2" xfId="8488"/>
    <cellStyle name="Normal 4 4 8 3" xfId="8489"/>
    <cellStyle name="Normal 4 4 9" xfId="8490"/>
    <cellStyle name="Normal 4 4 9 2" xfId="8491"/>
    <cellStyle name="Normal 4 5" xfId="8492"/>
    <cellStyle name="Normal 4 5 10" xfId="8493"/>
    <cellStyle name="Normal 4 5 2" xfId="8494"/>
    <cellStyle name="Normal 4 5 2 2" xfId="8495"/>
    <cellStyle name="Normal 4 5 2 2 2" xfId="8496"/>
    <cellStyle name="Normal 4 5 2 2 2 2" xfId="8497"/>
    <cellStyle name="Normal 4 5 2 2 2 2 2" xfId="8498"/>
    <cellStyle name="Normal 4 5 2 2 2 3" xfId="8499"/>
    <cellStyle name="Normal 4 5 2 2 3" xfId="8500"/>
    <cellStyle name="Normal 4 5 2 2 3 2" xfId="8501"/>
    <cellStyle name="Normal 4 5 2 2 3 2 2" xfId="8502"/>
    <cellStyle name="Normal 4 5 2 2 3 3" xfId="8503"/>
    <cellStyle name="Normal 4 5 2 2 4" xfId="8504"/>
    <cellStyle name="Normal 4 5 2 2 4 2" xfId="8505"/>
    <cellStyle name="Normal 4 5 2 2 4 2 2" xfId="8506"/>
    <cellStyle name="Normal 4 5 2 2 4 3" xfId="8507"/>
    <cellStyle name="Normal 4 5 2 2 5" xfId="8508"/>
    <cellStyle name="Normal 4 5 2 2 5 2" xfId="8509"/>
    <cellStyle name="Normal 4 5 2 2 6" xfId="8510"/>
    <cellStyle name="Normal 4 5 2 3" xfId="8511"/>
    <cellStyle name="Normal 4 5 2 3 2" xfId="8512"/>
    <cellStyle name="Normal 4 5 2 3 2 2" xfId="8513"/>
    <cellStyle name="Normal 4 5 2 3 3" xfId="8514"/>
    <cellStyle name="Normal 4 5 2 4" xfId="8515"/>
    <cellStyle name="Normal 4 5 2 4 2" xfId="8516"/>
    <cellStyle name="Normal 4 5 2 4 2 2" xfId="8517"/>
    <cellStyle name="Normal 4 5 2 4 3" xfId="8518"/>
    <cellStyle name="Normal 4 5 2 5" xfId="8519"/>
    <cellStyle name="Normal 4 5 2 5 2" xfId="8520"/>
    <cellStyle name="Normal 4 5 2 5 2 2" xfId="8521"/>
    <cellStyle name="Normal 4 5 2 5 3" xfId="8522"/>
    <cellStyle name="Normal 4 5 2 6" xfId="8523"/>
    <cellStyle name="Normal 4 5 2 6 2" xfId="8524"/>
    <cellStyle name="Normal 4 5 2 6 2 2" xfId="8525"/>
    <cellStyle name="Normal 4 5 2 6 3" xfId="8526"/>
    <cellStyle name="Normal 4 5 2 7" xfId="8527"/>
    <cellStyle name="Normal 4 5 2 7 2" xfId="8528"/>
    <cellStyle name="Normal 4 5 2 7 2 2" xfId="8529"/>
    <cellStyle name="Normal 4 5 2 7 3" xfId="8530"/>
    <cellStyle name="Normal 4 5 2 8" xfId="8531"/>
    <cellStyle name="Normal 4 5 2 8 2" xfId="8532"/>
    <cellStyle name="Normal 4 5 2 9" xfId="8533"/>
    <cellStyle name="Normal 4 5 3" xfId="8534"/>
    <cellStyle name="Normal 4 5 3 2" xfId="8535"/>
    <cellStyle name="Normal 4 5 3 2 2" xfId="8536"/>
    <cellStyle name="Normal 4 5 3 2 2 2" xfId="8537"/>
    <cellStyle name="Normal 4 5 3 2 3" xfId="8538"/>
    <cellStyle name="Normal 4 5 3 3" xfId="8539"/>
    <cellStyle name="Normal 4 5 3 3 2" xfId="8540"/>
    <cellStyle name="Normal 4 5 3 3 2 2" xfId="8541"/>
    <cellStyle name="Normal 4 5 3 3 3" xfId="8542"/>
    <cellStyle name="Normal 4 5 3 4" xfId="8543"/>
    <cellStyle name="Normal 4 5 3 4 2" xfId="8544"/>
    <cellStyle name="Normal 4 5 3 4 2 2" xfId="8545"/>
    <cellStyle name="Normal 4 5 3 4 3" xfId="8546"/>
    <cellStyle name="Normal 4 5 3 5" xfId="8547"/>
    <cellStyle name="Normal 4 5 3 5 2" xfId="8548"/>
    <cellStyle name="Normal 4 5 3 6" xfId="8549"/>
    <cellStyle name="Normal 4 5 4" xfId="8550"/>
    <cellStyle name="Normal 4 5 4 2" xfId="8551"/>
    <cellStyle name="Normal 4 5 4 2 2" xfId="8552"/>
    <cellStyle name="Normal 4 5 4 3" xfId="8553"/>
    <cellStyle name="Normal 4 5 5" xfId="8554"/>
    <cellStyle name="Normal 4 5 5 2" xfId="8555"/>
    <cellStyle name="Normal 4 5 5 2 2" xfId="8556"/>
    <cellStyle name="Normal 4 5 5 3" xfId="8557"/>
    <cellStyle name="Normal 4 5 6" xfId="8558"/>
    <cellStyle name="Normal 4 5 6 2" xfId="8559"/>
    <cellStyle name="Normal 4 5 6 2 2" xfId="8560"/>
    <cellStyle name="Normal 4 5 6 3" xfId="8561"/>
    <cellStyle name="Normal 4 5 7" xfId="8562"/>
    <cellStyle name="Normal 4 5 7 2" xfId="8563"/>
    <cellStyle name="Normal 4 5 7 2 2" xfId="8564"/>
    <cellStyle name="Normal 4 5 7 3" xfId="8565"/>
    <cellStyle name="Normal 4 5 8" xfId="8566"/>
    <cellStyle name="Normal 4 5 8 2" xfId="8567"/>
    <cellStyle name="Normal 4 5 8 2 2" xfId="8568"/>
    <cellStyle name="Normal 4 5 8 3" xfId="8569"/>
    <cellStyle name="Normal 4 5 9" xfId="8570"/>
    <cellStyle name="Normal 4 5 9 2" xfId="8571"/>
    <cellStyle name="Normal 4 6" xfId="8572"/>
    <cellStyle name="Normal 4 6 10" xfId="8573"/>
    <cellStyle name="Normal 4 6 2" xfId="8574"/>
    <cellStyle name="Normal 4 6 2 2" xfId="8575"/>
    <cellStyle name="Normal 4 6 2 2 2" xfId="8576"/>
    <cellStyle name="Normal 4 6 2 2 2 2" xfId="8577"/>
    <cellStyle name="Normal 4 6 2 2 2 2 2" xfId="8578"/>
    <cellStyle name="Normal 4 6 2 2 2 3" xfId="8579"/>
    <cellStyle name="Normal 4 6 2 2 3" xfId="8580"/>
    <cellStyle name="Normal 4 6 2 2 3 2" xfId="8581"/>
    <cellStyle name="Normal 4 6 2 2 3 2 2" xfId="8582"/>
    <cellStyle name="Normal 4 6 2 2 3 3" xfId="8583"/>
    <cellStyle name="Normal 4 6 2 2 4" xfId="8584"/>
    <cellStyle name="Normal 4 6 2 2 4 2" xfId="8585"/>
    <cellStyle name="Normal 4 6 2 2 4 2 2" xfId="8586"/>
    <cellStyle name="Normal 4 6 2 2 4 3" xfId="8587"/>
    <cellStyle name="Normal 4 6 2 2 5" xfId="8588"/>
    <cellStyle name="Normal 4 6 2 2 5 2" xfId="8589"/>
    <cellStyle name="Normal 4 6 2 2 6" xfId="8590"/>
    <cellStyle name="Normal 4 6 2 3" xfId="8591"/>
    <cellStyle name="Normal 4 6 2 3 2" xfId="8592"/>
    <cellStyle name="Normal 4 6 2 3 2 2" xfId="8593"/>
    <cellStyle name="Normal 4 6 2 3 3" xfId="8594"/>
    <cellStyle name="Normal 4 6 2 4" xfId="8595"/>
    <cellStyle name="Normal 4 6 2 4 2" xfId="8596"/>
    <cellStyle name="Normal 4 6 2 4 2 2" xfId="8597"/>
    <cellStyle name="Normal 4 6 2 4 3" xfId="8598"/>
    <cellStyle name="Normal 4 6 2 5" xfId="8599"/>
    <cellStyle name="Normal 4 6 2 5 2" xfId="8600"/>
    <cellStyle name="Normal 4 6 2 5 2 2" xfId="8601"/>
    <cellStyle name="Normal 4 6 2 5 3" xfId="8602"/>
    <cellStyle name="Normal 4 6 2 6" xfId="8603"/>
    <cellStyle name="Normal 4 6 2 6 2" xfId="8604"/>
    <cellStyle name="Normal 4 6 2 6 2 2" xfId="8605"/>
    <cellStyle name="Normal 4 6 2 6 3" xfId="8606"/>
    <cellStyle name="Normal 4 6 2 7" xfId="8607"/>
    <cellStyle name="Normal 4 6 2 7 2" xfId="8608"/>
    <cellStyle name="Normal 4 6 2 7 2 2" xfId="8609"/>
    <cellStyle name="Normal 4 6 2 7 3" xfId="8610"/>
    <cellStyle name="Normal 4 6 2 8" xfId="8611"/>
    <cellStyle name="Normal 4 6 2 8 2" xfId="8612"/>
    <cellStyle name="Normal 4 6 2 9" xfId="8613"/>
    <cellStyle name="Normal 4 6 3" xfId="8614"/>
    <cellStyle name="Normal 4 6 3 2" xfId="8615"/>
    <cellStyle name="Normal 4 6 3 2 2" xfId="8616"/>
    <cellStyle name="Normal 4 6 3 2 2 2" xfId="8617"/>
    <cellStyle name="Normal 4 6 3 2 3" xfId="8618"/>
    <cellStyle name="Normal 4 6 3 3" xfId="8619"/>
    <cellStyle name="Normal 4 6 3 3 2" xfId="8620"/>
    <cellStyle name="Normal 4 6 3 3 2 2" xfId="8621"/>
    <cellStyle name="Normal 4 6 3 3 3" xfId="8622"/>
    <cellStyle name="Normal 4 6 3 4" xfId="8623"/>
    <cellStyle name="Normal 4 6 3 4 2" xfId="8624"/>
    <cellStyle name="Normal 4 6 3 4 2 2" xfId="8625"/>
    <cellStyle name="Normal 4 6 3 4 3" xfId="8626"/>
    <cellStyle name="Normal 4 6 3 5" xfId="8627"/>
    <cellStyle name="Normal 4 6 3 5 2" xfId="8628"/>
    <cellStyle name="Normal 4 6 3 6" xfId="8629"/>
    <cellStyle name="Normal 4 6 4" xfId="8630"/>
    <cellStyle name="Normal 4 6 4 2" xfId="8631"/>
    <cellStyle name="Normal 4 6 4 2 2" xfId="8632"/>
    <cellStyle name="Normal 4 6 4 3" xfId="8633"/>
    <cellStyle name="Normal 4 6 5" xfId="8634"/>
    <cellStyle name="Normal 4 6 5 2" xfId="8635"/>
    <cellStyle name="Normal 4 6 5 2 2" xfId="8636"/>
    <cellStyle name="Normal 4 6 5 3" xfId="8637"/>
    <cellStyle name="Normal 4 6 6" xfId="8638"/>
    <cellStyle name="Normal 4 6 6 2" xfId="8639"/>
    <cellStyle name="Normal 4 6 6 2 2" xfId="8640"/>
    <cellStyle name="Normal 4 6 6 3" xfId="8641"/>
    <cellStyle name="Normal 4 6 7" xfId="8642"/>
    <cellStyle name="Normal 4 6 7 2" xfId="8643"/>
    <cellStyle name="Normal 4 6 7 2 2" xfId="8644"/>
    <cellStyle name="Normal 4 6 7 3" xfId="8645"/>
    <cellStyle name="Normal 4 6 8" xfId="8646"/>
    <cellStyle name="Normal 4 6 8 2" xfId="8647"/>
    <cellStyle name="Normal 4 6 8 2 2" xfId="8648"/>
    <cellStyle name="Normal 4 6 8 3" xfId="8649"/>
    <cellStyle name="Normal 4 6 9" xfId="8650"/>
    <cellStyle name="Normal 4 6 9 2" xfId="8651"/>
    <cellStyle name="Normal 4 7" xfId="8652"/>
    <cellStyle name="Normal 4 7 2" xfId="8653"/>
    <cellStyle name="Normal 4 7 2 2" xfId="8654"/>
    <cellStyle name="Normal 4 7 2 2 2" xfId="8655"/>
    <cellStyle name="Normal 4 7 2 2 2 2" xfId="8656"/>
    <cellStyle name="Normal 4 7 2 2 3" xfId="8657"/>
    <cellStyle name="Normal 4 7 2 3" xfId="8658"/>
    <cellStyle name="Normal 4 7 2 3 2" xfId="8659"/>
    <cellStyle name="Normal 4 7 2 3 2 2" xfId="8660"/>
    <cellStyle name="Normal 4 7 2 3 3" xfId="8661"/>
    <cellStyle name="Normal 4 7 2 4" xfId="8662"/>
    <cellStyle name="Normal 4 7 2 4 2" xfId="8663"/>
    <cellStyle name="Normal 4 7 2 4 2 2" xfId="8664"/>
    <cellStyle name="Normal 4 7 2 4 3" xfId="8665"/>
    <cellStyle name="Normal 4 7 2 5" xfId="8666"/>
    <cellStyle name="Normal 4 7 2 5 2" xfId="8667"/>
    <cellStyle name="Normal 4 7 2 6" xfId="8668"/>
    <cellStyle name="Normal 4 7 3" xfId="8669"/>
    <cellStyle name="Normal 4 7 3 2" xfId="8670"/>
    <cellStyle name="Normal 4 7 3 2 2" xfId="8671"/>
    <cellStyle name="Normal 4 7 3 3" xfId="8672"/>
    <cellStyle name="Normal 4 7 4" xfId="8673"/>
    <cellStyle name="Normal 4 7 4 2" xfId="8674"/>
    <cellStyle name="Normal 4 7 4 2 2" xfId="8675"/>
    <cellStyle name="Normal 4 7 4 3" xfId="8676"/>
    <cellStyle name="Normal 4 7 5" xfId="8677"/>
    <cellStyle name="Normal 4 7 5 2" xfId="8678"/>
    <cellStyle name="Normal 4 7 5 2 2" xfId="8679"/>
    <cellStyle name="Normal 4 7 5 3" xfId="8680"/>
    <cellStyle name="Normal 4 7 6" xfId="8681"/>
    <cellStyle name="Normal 4 7 6 2" xfId="8682"/>
    <cellStyle name="Normal 4 7 6 2 2" xfId="8683"/>
    <cellStyle name="Normal 4 7 6 3" xfId="8684"/>
    <cellStyle name="Normal 4 7 7" xfId="8685"/>
    <cellStyle name="Normal 4 7 7 2" xfId="8686"/>
    <cellStyle name="Normal 4 7 7 2 2" xfId="8687"/>
    <cellStyle name="Normal 4 7 7 3" xfId="8688"/>
    <cellStyle name="Normal 4 7 8" xfId="8689"/>
    <cellStyle name="Normal 4 7 8 2" xfId="8690"/>
    <cellStyle name="Normal 4 7 9" xfId="8691"/>
    <cellStyle name="Normal 4 8" xfId="8692"/>
    <cellStyle name="Normal 4 8 2" xfId="8693"/>
    <cellStyle name="Normal 4 8 2 2" xfId="8694"/>
    <cellStyle name="Normal 4 8 2 2 2" xfId="8695"/>
    <cellStyle name="Normal 4 8 2 3" xfId="8696"/>
    <cellStyle name="Normal 4 8 3" xfId="8697"/>
    <cellStyle name="Normal 4 8 3 2" xfId="8698"/>
    <cellStyle name="Normal 4 8 3 2 2" xfId="8699"/>
    <cellStyle name="Normal 4 8 3 3" xfId="8700"/>
    <cellStyle name="Normal 4 8 4" xfId="8701"/>
    <cellStyle name="Normal 4 8 4 2" xfId="8702"/>
    <cellStyle name="Normal 4 8 4 2 2" xfId="8703"/>
    <cellStyle name="Normal 4 8 4 3" xfId="8704"/>
    <cellStyle name="Normal 4 8 5" xfId="8705"/>
    <cellStyle name="Normal 4 8 5 2" xfId="8706"/>
    <cellStyle name="Normal 4 8 6" xfId="8707"/>
    <cellStyle name="Normal 4 9" xfId="8708"/>
    <cellStyle name="Normal 4 9 2" xfId="8709"/>
    <cellStyle name="Normal 4 9 2 2" xfId="8710"/>
    <cellStyle name="Normal 4 9 3" xfId="8711"/>
    <cellStyle name="Normal 5" xfId="8712"/>
    <cellStyle name="Normal 5 2" xfId="8713"/>
    <cellStyle name="Normal 6" xfId="8714"/>
    <cellStyle name="Normal 6 2" xfId="8715"/>
    <cellStyle name="Normal 7" xfId="8716"/>
    <cellStyle name="Normal 7 2" xfId="8717"/>
    <cellStyle name="Normal 8" xfId="8718"/>
    <cellStyle name="Normal 8 2" xfId="8719"/>
    <cellStyle name="Normal 9" xfId="8720"/>
    <cellStyle name="Normal 9 2" xfId="8721"/>
    <cellStyle name="Note 2" xfId="8722"/>
    <cellStyle name="Note 2 10" xfId="8723"/>
    <cellStyle name="Note 2 10 2" xfId="8724"/>
    <cellStyle name="Note 2 11" xfId="8725"/>
    <cellStyle name="Note 2 11 2" xfId="8726"/>
    <cellStyle name="Note 2 2" xfId="8727"/>
    <cellStyle name="Note 2 2 10" xfId="8728"/>
    <cellStyle name="Note 2 2 10 2" xfId="8729"/>
    <cellStyle name="Note 2 2 11" xfId="8730"/>
    <cellStyle name="Note 2 2 11 2" xfId="8731"/>
    <cellStyle name="Note 2 2 2" xfId="8732"/>
    <cellStyle name="Note 2 2 2 10" xfId="8733"/>
    <cellStyle name="Note 2 2 2 10 2" xfId="8734"/>
    <cellStyle name="Note 2 2 2 2" xfId="8735"/>
    <cellStyle name="Note 2 2 2 2 2" xfId="8736"/>
    <cellStyle name="Note 2 2 2 2 2 2" xfId="8737"/>
    <cellStyle name="Note 2 2 2 2 2 2 2" xfId="8738"/>
    <cellStyle name="Note 2 2 2 2 2 2 2 2" xfId="8739"/>
    <cellStyle name="Note 2 2 2 2 2 2 2 2 2" xfId="8740"/>
    <cellStyle name="Note 2 2 2 2 2 2 2 2 2 2" xfId="8741"/>
    <cellStyle name="Note 2 2 2 2 2 2 2 2 3" xfId="8742"/>
    <cellStyle name="Note 2 2 2 2 2 2 2 2 3 2" xfId="8743"/>
    <cellStyle name="Note 2 2 2 2 2 2 2 2 4" xfId="8744"/>
    <cellStyle name="Note 2 2 2 2 2 2 2 2 4 2" xfId="8745"/>
    <cellStyle name="Note 2 2 2 2 2 2 2 2 5" xfId="8746"/>
    <cellStyle name="Note 2 2 2 2 2 2 2 2 5 2" xfId="8747"/>
    <cellStyle name="Note 2 2 2 2 2 2 2 2 6" xfId="8748"/>
    <cellStyle name="Note 2 2 2 2 2 2 2 2 6 2" xfId="8749"/>
    <cellStyle name="Note 2 2 2 2 2 2 2 2 7" xfId="8750"/>
    <cellStyle name="Note 2 2 2 2 2 2 2 2 7 2" xfId="8751"/>
    <cellStyle name="Note 2 2 2 2 2 2 2 2 8" xfId="8752"/>
    <cellStyle name="Note 2 2 2 2 2 2 2 3" xfId="8753"/>
    <cellStyle name="Note 2 2 2 2 2 2 2 3 2" xfId="8754"/>
    <cellStyle name="Note 2 2 2 2 2 2 2 4" xfId="8755"/>
    <cellStyle name="Note 2 2 2 2 2 2 2 4 2" xfId="8756"/>
    <cellStyle name="Note 2 2 2 2 2 2 2 5" xfId="8757"/>
    <cellStyle name="Note 2 2 2 2 2 2 2 5 2" xfId="8758"/>
    <cellStyle name="Note 2 2 2 2 2 2 2 6" xfId="8759"/>
    <cellStyle name="Note 2 2 2 2 2 2 2 6 2" xfId="8760"/>
    <cellStyle name="Note 2 2 2 2 2 2 2 7" xfId="8761"/>
    <cellStyle name="Note 2 2 2 2 2 2 2 7 2" xfId="8762"/>
    <cellStyle name="Note 2 2 2 2 2 2 2 8" xfId="8763"/>
    <cellStyle name="Note 2 2 2 2 2 2 2 8 2" xfId="8764"/>
    <cellStyle name="Note 2 2 2 2 2 2 2 9" xfId="8765"/>
    <cellStyle name="Note 2 2 2 2 2 2 3" xfId="8766"/>
    <cellStyle name="Note 2 2 2 2 2 2 3 2" xfId="8767"/>
    <cellStyle name="Note 2 2 2 2 2 2 3 2 2" xfId="8768"/>
    <cellStyle name="Note 2 2 2 2 2 2 3 3" xfId="8769"/>
    <cellStyle name="Note 2 2 2 2 2 2 3 3 2" xfId="8770"/>
    <cellStyle name="Note 2 2 2 2 2 2 3 4" xfId="8771"/>
    <cellStyle name="Note 2 2 2 2 2 2 3 4 2" xfId="8772"/>
    <cellStyle name="Note 2 2 2 2 2 2 3 5" xfId="8773"/>
    <cellStyle name="Note 2 2 2 2 2 2 3 5 2" xfId="8774"/>
    <cellStyle name="Note 2 2 2 2 2 2 3 6" xfId="8775"/>
    <cellStyle name="Note 2 2 2 2 2 2 3 6 2" xfId="8776"/>
    <cellStyle name="Note 2 2 2 2 2 2 3 7" xfId="8777"/>
    <cellStyle name="Note 2 2 2 2 2 2 3 7 2" xfId="8778"/>
    <cellStyle name="Note 2 2 2 2 2 2 3 8" xfId="8779"/>
    <cellStyle name="Note 2 2 2 2 2 2 4" xfId="8780"/>
    <cellStyle name="Note 2 2 2 2 2 2 4 2" xfId="8781"/>
    <cellStyle name="Note 2 2 2 2 2 2 4 2 2" xfId="8782"/>
    <cellStyle name="Note 2 2 2 2 2 2 4 3" xfId="8783"/>
    <cellStyle name="Note 2 2 2 2 2 2 4 3 2" xfId="8784"/>
    <cellStyle name="Note 2 2 2 2 2 2 4 4" xfId="8785"/>
    <cellStyle name="Note 2 2 2 2 2 2 4 4 2" xfId="8786"/>
    <cellStyle name="Note 2 2 2 2 2 2 4 5" xfId="8787"/>
    <cellStyle name="Note 2 2 2 2 2 2 4 5 2" xfId="8788"/>
    <cellStyle name="Note 2 2 2 2 2 2 4 6" xfId="8789"/>
    <cellStyle name="Note 2 2 2 2 2 2 4 6 2" xfId="8790"/>
    <cellStyle name="Note 2 2 2 2 2 2 4 7" xfId="8791"/>
    <cellStyle name="Note 2 2 2 2 2 2 4 7 2" xfId="8792"/>
    <cellStyle name="Note 2 2 2 2 2 2 4 8" xfId="8793"/>
    <cellStyle name="Note 2 2 2 2 2 2 5" xfId="8794"/>
    <cellStyle name="Note 2 2 2 2 2 2 5 2" xfId="8795"/>
    <cellStyle name="Note 2 2 2 2 2 2 6" xfId="8796"/>
    <cellStyle name="Note 2 2 2 2 2 2 6 2" xfId="8797"/>
    <cellStyle name="Note 2 2 2 2 2 2 7" xfId="8798"/>
    <cellStyle name="Note 2 2 2 2 2 2 7 2" xfId="8799"/>
    <cellStyle name="Note 2 2 2 2 2 2 8" xfId="8800"/>
    <cellStyle name="Note 2 2 2 2 2 2 8 2" xfId="8801"/>
    <cellStyle name="Note 2 2 2 2 2 2 9" xfId="8802"/>
    <cellStyle name="Note 2 2 2 2 2 2 9 2" xfId="8803"/>
    <cellStyle name="Note 2 2 2 2 2 3" xfId="8804"/>
    <cellStyle name="Note 2 2 2 2 2 3 2" xfId="8805"/>
    <cellStyle name="Note 2 2 2 2 2 3 2 2" xfId="8806"/>
    <cellStyle name="Note 2 2 2 2 2 3 2 2 2" xfId="8807"/>
    <cellStyle name="Note 2 2 2 2 2 3 2 3" xfId="8808"/>
    <cellStyle name="Note 2 2 2 2 2 3 2 3 2" xfId="8809"/>
    <cellStyle name="Note 2 2 2 2 2 3 2 4" xfId="8810"/>
    <cellStyle name="Note 2 2 2 2 2 3 2 4 2" xfId="8811"/>
    <cellStyle name="Note 2 2 2 2 2 3 2 5" xfId="8812"/>
    <cellStyle name="Note 2 2 2 2 2 3 2 5 2" xfId="8813"/>
    <cellStyle name="Note 2 2 2 2 2 3 2 6" xfId="8814"/>
    <cellStyle name="Note 2 2 2 2 2 3 2 6 2" xfId="8815"/>
    <cellStyle name="Note 2 2 2 2 2 3 2 7" xfId="8816"/>
    <cellStyle name="Note 2 2 2 2 2 3 2 7 2" xfId="8817"/>
    <cellStyle name="Note 2 2 2 2 2 3 2 8" xfId="8818"/>
    <cellStyle name="Note 2 2 2 2 2 3 3" xfId="8819"/>
    <cellStyle name="Note 2 2 2 2 2 3 3 2" xfId="8820"/>
    <cellStyle name="Note 2 2 2 2 2 3 4" xfId="8821"/>
    <cellStyle name="Note 2 2 2 2 2 3 4 2" xfId="8822"/>
    <cellStyle name="Note 2 2 2 2 2 3 5" xfId="8823"/>
    <cellStyle name="Note 2 2 2 2 2 3 5 2" xfId="8824"/>
    <cellStyle name="Note 2 2 2 2 2 3 6" xfId="8825"/>
    <cellStyle name="Note 2 2 2 2 2 3 6 2" xfId="8826"/>
    <cellStyle name="Note 2 2 2 2 2 3 7" xfId="8827"/>
    <cellStyle name="Note 2 2 2 2 2 3 7 2" xfId="8828"/>
    <cellStyle name="Note 2 2 2 2 2 3 8" xfId="8829"/>
    <cellStyle name="Note 2 2 2 2 2 3 8 2" xfId="8830"/>
    <cellStyle name="Note 2 2 2 2 2 3 9" xfId="8831"/>
    <cellStyle name="Note 2 2 2 2 2 4" xfId="8832"/>
    <cellStyle name="Note 2 2 2 2 2 4 2" xfId="8833"/>
    <cellStyle name="Note 2 2 2 2 2 4 2 2" xfId="8834"/>
    <cellStyle name="Note 2 2 2 2 2 4 3" xfId="8835"/>
    <cellStyle name="Note 2 2 2 2 2 4 3 2" xfId="8836"/>
    <cellStyle name="Note 2 2 2 2 2 4 4" xfId="8837"/>
    <cellStyle name="Note 2 2 2 2 2 4 4 2" xfId="8838"/>
    <cellStyle name="Note 2 2 2 2 2 4 5" xfId="8839"/>
    <cellStyle name="Note 2 2 2 2 2 4 5 2" xfId="8840"/>
    <cellStyle name="Note 2 2 2 2 2 4 6" xfId="8841"/>
    <cellStyle name="Note 2 2 2 2 2 4 6 2" xfId="8842"/>
    <cellStyle name="Note 2 2 2 2 2 4 7" xfId="8843"/>
    <cellStyle name="Note 2 2 2 2 2 4 7 2" xfId="8844"/>
    <cellStyle name="Note 2 2 2 2 2 4 8" xfId="8845"/>
    <cellStyle name="Note 2 2 2 2 2 5" xfId="8846"/>
    <cellStyle name="Note 2 2 2 2 2 5 2" xfId="8847"/>
    <cellStyle name="Note 2 2 2 2 2 6" xfId="8848"/>
    <cellStyle name="Note 2 2 2 2 2 6 2" xfId="8849"/>
    <cellStyle name="Note 2 2 2 2 2 7" xfId="8850"/>
    <cellStyle name="Note 2 2 2 2 2 7 2" xfId="8851"/>
    <cellStyle name="Note 2 2 2 2 2 8" xfId="8852"/>
    <cellStyle name="Note 2 2 2 2 2 8 2" xfId="8853"/>
    <cellStyle name="Note 2 2 2 2 2 9" xfId="8854"/>
    <cellStyle name="Note 2 2 2 2 2 9 2" xfId="8855"/>
    <cellStyle name="Note 2 2 2 2 3" xfId="8856"/>
    <cellStyle name="Note 2 2 2 2 3 2" xfId="8857"/>
    <cellStyle name="Note 2 2 2 2 3 2 2" xfId="8858"/>
    <cellStyle name="Note 2 2 2 2 3 2 2 2" xfId="8859"/>
    <cellStyle name="Note 2 2 2 2 3 2 2 2 2" xfId="8860"/>
    <cellStyle name="Note 2 2 2 2 3 2 2 2 2 2" xfId="8861"/>
    <cellStyle name="Note 2 2 2 2 3 2 2 2 3" xfId="8862"/>
    <cellStyle name="Note 2 2 2 2 3 2 2 2 3 2" xfId="8863"/>
    <cellStyle name="Note 2 2 2 2 3 2 2 2 4" xfId="8864"/>
    <cellStyle name="Note 2 2 2 2 3 2 2 2 4 2" xfId="8865"/>
    <cellStyle name="Note 2 2 2 2 3 2 2 2 5" xfId="8866"/>
    <cellStyle name="Note 2 2 2 2 3 2 2 2 5 2" xfId="8867"/>
    <cellStyle name="Note 2 2 2 2 3 2 2 2 6" xfId="8868"/>
    <cellStyle name="Note 2 2 2 2 3 2 2 2 6 2" xfId="8869"/>
    <cellStyle name="Note 2 2 2 2 3 2 2 2 7" xfId="8870"/>
    <cellStyle name="Note 2 2 2 2 3 2 2 2 7 2" xfId="8871"/>
    <cellStyle name="Note 2 2 2 2 3 2 2 2 8" xfId="8872"/>
    <cellStyle name="Note 2 2 2 2 3 2 2 3" xfId="8873"/>
    <cellStyle name="Note 2 2 2 2 3 2 2 3 2" xfId="8874"/>
    <cellStyle name="Note 2 2 2 2 3 2 2 4" xfId="8875"/>
    <cellStyle name="Note 2 2 2 2 3 2 2 4 2" xfId="8876"/>
    <cellStyle name="Note 2 2 2 2 3 2 2 5" xfId="8877"/>
    <cellStyle name="Note 2 2 2 2 3 2 2 5 2" xfId="8878"/>
    <cellStyle name="Note 2 2 2 2 3 2 2 6" xfId="8879"/>
    <cellStyle name="Note 2 2 2 2 3 2 2 6 2" xfId="8880"/>
    <cellStyle name="Note 2 2 2 2 3 2 2 7" xfId="8881"/>
    <cellStyle name="Note 2 2 2 2 3 2 2 7 2" xfId="8882"/>
    <cellStyle name="Note 2 2 2 2 3 2 2 8" xfId="8883"/>
    <cellStyle name="Note 2 2 2 2 3 2 2 8 2" xfId="8884"/>
    <cellStyle name="Note 2 2 2 2 3 2 2 9" xfId="8885"/>
    <cellStyle name="Note 2 2 2 2 3 2 3" xfId="8886"/>
    <cellStyle name="Note 2 2 2 2 3 2 3 2" xfId="8887"/>
    <cellStyle name="Note 2 2 2 2 3 2 3 2 2" xfId="8888"/>
    <cellStyle name="Note 2 2 2 2 3 2 3 3" xfId="8889"/>
    <cellStyle name="Note 2 2 2 2 3 2 3 3 2" xfId="8890"/>
    <cellStyle name="Note 2 2 2 2 3 2 3 4" xfId="8891"/>
    <cellStyle name="Note 2 2 2 2 3 2 3 4 2" xfId="8892"/>
    <cellStyle name="Note 2 2 2 2 3 2 3 5" xfId="8893"/>
    <cellStyle name="Note 2 2 2 2 3 2 3 5 2" xfId="8894"/>
    <cellStyle name="Note 2 2 2 2 3 2 3 6" xfId="8895"/>
    <cellStyle name="Note 2 2 2 2 3 2 3 6 2" xfId="8896"/>
    <cellStyle name="Note 2 2 2 2 3 2 3 7" xfId="8897"/>
    <cellStyle name="Note 2 2 2 2 3 2 3 7 2" xfId="8898"/>
    <cellStyle name="Note 2 2 2 2 3 2 3 8" xfId="8899"/>
    <cellStyle name="Note 2 2 2 2 3 2 4" xfId="8900"/>
    <cellStyle name="Note 2 2 2 2 3 2 4 2" xfId="8901"/>
    <cellStyle name="Note 2 2 2 2 3 2 4 2 2" xfId="8902"/>
    <cellStyle name="Note 2 2 2 2 3 2 4 3" xfId="8903"/>
    <cellStyle name="Note 2 2 2 2 3 2 4 3 2" xfId="8904"/>
    <cellStyle name="Note 2 2 2 2 3 2 4 4" xfId="8905"/>
    <cellStyle name="Note 2 2 2 2 3 2 4 4 2" xfId="8906"/>
    <cellStyle name="Note 2 2 2 2 3 2 4 5" xfId="8907"/>
    <cellStyle name="Note 2 2 2 2 3 2 4 5 2" xfId="8908"/>
    <cellStyle name="Note 2 2 2 2 3 2 4 6" xfId="8909"/>
    <cellStyle name="Note 2 2 2 2 3 2 4 6 2" xfId="8910"/>
    <cellStyle name="Note 2 2 2 2 3 2 4 7" xfId="8911"/>
    <cellStyle name="Note 2 2 2 2 3 2 4 7 2" xfId="8912"/>
    <cellStyle name="Note 2 2 2 2 3 2 4 8" xfId="8913"/>
    <cellStyle name="Note 2 2 2 2 3 2 5" xfId="8914"/>
    <cellStyle name="Note 2 2 2 2 3 2 5 2" xfId="8915"/>
    <cellStyle name="Note 2 2 2 2 3 2 6" xfId="8916"/>
    <cellStyle name="Note 2 2 2 2 3 2 6 2" xfId="8917"/>
    <cellStyle name="Note 2 2 2 2 3 2 7" xfId="8918"/>
    <cellStyle name="Note 2 2 2 2 3 2 7 2" xfId="8919"/>
    <cellStyle name="Note 2 2 2 2 3 2 8" xfId="8920"/>
    <cellStyle name="Note 2 2 2 2 3 2 8 2" xfId="8921"/>
    <cellStyle name="Note 2 2 2 2 3 2 9" xfId="8922"/>
    <cellStyle name="Note 2 2 2 2 3 2 9 2" xfId="8923"/>
    <cellStyle name="Note 2 2 2 2 3 3" xfId="8924"/>
    <cellStyle name="Note 2 2 2 2 3 3 2" xfId="8925"/>
    <cellStyle name="Note 2 2 2 2 3 3 2 2" xfId="8926"/>
    <cellStyle name="Note 2 2 2 2 3 3 2 2 2" xfId="8927"/>
    <cellStyle name="Note 2 2 2 2 3 3 2 3" xfId="8928"/>
    <cellStyle name="Note 2 2 2 2 3 3 2 3 2" xfId="8929"/>
    <cellStyle name="Note 2 2 2 2 3 3 2 4" xfId="8930"/>
    <cellStyle name="Note 2 2 2 2 3 3 2 4 2" xfId="8931"/>
    <cellStyle name="Note 2 2 2 2 3 3 2 5" xfId="8932"/>
    <cellStyle name="Note 2 2 2 2 3 3 2 5 2" xfId="8933"/>
    <cellStyle name="Note 2 2 2 2 3 3 2 6" xfId="8934"/>
    <cellStyle name="Note 2 2 2 2 3 3 2 6 2" xfId="8935"/>
    <cellStyle name="Note 2 2 2 2 3 3 2 7" xfId="8936"/>
    <cellStyle name="Note 2 2 2 2 3 3 2 7 2" xfId="8937"/>
    <cellStyle name="Note 2 2 2 2 3 3 2 8" xfId="8938"/>
    <cellStyle name="Note 2 2 2 2 3 3 3" xfId="8939"/>
    <cellStyle name="Note 2 2 2 2 3 3 3 2" xfId="8940"/>
    <cellStyle name="Note 2 2 2 2 3 3 4" xfId="8941"/>
    <cellStyle name="Note 2 2 2 2 3 3 4 2" xfId="8942"/>
    <cellStyle name="Note 2 2 2 2 3 3 5" xfId="8943"/>
    <cellStyle name="Note 2 2 2 2 3 3 5 2" xfId="8944"/>
    <cellStyle name="Note 2 2 2 2 3 3 6" xfId="8945"/>
    <cellStyle name="Note 2 2 2 2 3 3 6 2" xfId="8946"/>
    <cellStyle name="Note 2 2 2 2 3 3 7" xfId="8947"/>
    <cellStyle name="Note 2 2 2 2 3 3 7 2" xfId="8948"/>
    <cellStyle name="Note 2 2 2 2 3 3 8" xfId="8949"/>
    <cellStyle name="Note 2 2 2 2 3 3 8 2" xfId="8950"/>
    <cellStyle name="Note 2 2 2 2 3 3 9" xfId="8951"/>
    <cellStyle name="Note 2 2 2 2 3 4" xfId="8952"/>
    <cellStyle name="Note 2 2 2 2 3 4 2" xfId="8953"/>
    <cellStyle name="Note 2 2 2 2 3 4 2 2" xfId="8954"/>
    <cellStyle name="Note 2 2 2 2 3 4 3" xfId="8955"/>
    <cellStyle name="Note 2 2 2 2 3 4 3 2" xfId="8956"/>
    <cellStyle name="Note 2 2 2 2 3 4 4" xfId="8957"/>
    <cellStyle name="Note 2 2 2 2 3 4 4 2" xfId="8958"/>
    <cellStyle name="Note 2 2 2 2 3 4 5" xfId="8959"/>
    <cellStyle name="Note 2 2 2 2 3 4 5 2" xfId="8960"/>
    <cellStyle name="Note 2 2 2 2 3 4 6" xfId="8961"/>
    <cellStyle name="Note 2 2 2 2 3 4 6 2" xfId="8962"/>
    <cellStyle name="Note 2 2 2 2 3 4 7" xfId="8963"/>
    <cellStyle name="Note 2 2 2 2 3 4 7 2" xfId="8964"/>
    <cellStyle name="Note 2 2 2 2 3 4 8" xfId="8965"/>
    <cellStyle name="Note 2 2 2 2 3 5" xfId="8966"/>
    <cellStyle name="Note 2 2 2 2 3 5 2" xfId="8967"/>
    <cellStyle name="Note 2 2 2 2 3 6" xfId="8968"/>
    <cellStyle name="Note 2 2 2 2 3 6 2" xfId="8969"/>
    <cellStyle name="Note 2 2 2 2 3 7" xfId="8970"/>
    <cellStyle name="Note 2 2 2 2 3 7 2" xfId="8971"/>
    <cellStyle name="Note 2 2 2 2 3 8" xfId="8972"/>
    <cellStyle name="Note 2 2 2 2 3 8 2" xfId="8973"/>
    <cellStyle name="Note 2 2 2 2 3 9" xfId="8974"/>
    <cellStyle name="Note 2 2 2 2 3 9 2" xfId="8975"/>
    <cellStyle name="Note 2 2 2 2 4" xfId="8976"/>
    <cellStyle name="Note 2 2 2 2 4 10" xfId="8977"/>
    <cellStyle name="Note 2 2 2 2 4 10 2" xfId="8978"/>
    <cellStyle name="Note 2 2 2 2 4 11" xfId="8979"/>
    <cellStyle name="Note 2 2 2 2 4 11 2" xfId="8980"/>
    <cellStyle name="Note 2 2 2 2 4 12" xfId="8981"/>
    <cellStyle name="Note 2 2 2 2 4 2" xfId="8982"/>
    <cellStyle name="Note 2 2 2 2 4 2 2" xfId="8983"/>
    <cellStyle name="Note 2 2 2 2 4 2 2 2" xfId="8984"/>
    <cellStyle name="Note 2 2 2 2 4 2 2 2 2" xfId="8985"/>
    <cellStyle name="Note 2 2 2 2 4 2 2 3" xfId="8986"/>
    <cellStyle name="Note 2 2 2 2 4 2 2 3 2" xfId="8987"/>
    <cellStyle name="Note 2 2 2 2 4 2 2 4" xfId="8988"/>
    <cellStyle name="Note 2 2 2 2 4 2 2 4 2" xfId="8989"/>
    <cellStyle name="Note 2 2 2 2 4 2 2 5" xfId="8990"/>
    <cellStyle name="Note 2 2 2 2 4 2 2 5 2" xfId="8991"/>
    <cellStyle name="Note 2 2 2 2 4 2 2 6" xfId="8992"/>
    <cellStyle name="Note 2 2 2 2 4 2 2 6 2" xfId="8993"/>
    <cellStyle name="Note 2 2 2 2 4 2 2 7" xfId="8994"/>
    <cellStyle name="Note 2 2 2 2 4 2 2 7 2" xfId="8995"/>
    <cellStyle name="Note 2 2 2 2 4 2 2 8" xfId="8996"/>
    <cellStyle name="Note 2 2 2 2 4 2 3" xfId="8997"/>
    <cellStyle name="Note 2 2 2 2 4 2 3 2" xfId="8998"/>
    <cellStyle name="Note 2 2 2 2 4 2 4" xfId="8999"/>
    <cellStyle name="Note 2 2 2 2 4 2 4 2" xfId="9000"/>
    <cellStyle name="Note 2 2 2 2 4 2 5" xfId="9001"/>
    <cellStyle name="Note 2 2 2 2 4 2 5 2" xfId="9002"/>
    <cellStyle name="Note 2 2 2 2 4 2 6" xfId="9003"/>
    <cellStyle name="Note 2 2 2 2 4 2 6 2" xfId="9004"/>
    <cellStyle name="Note 2 2 2 2 4 2 7" xfId="9005"/>
    <cellStyle name="Note 2 2 2 2 4 2 7 2" xfId="9006"/>
    <cellStyle name="Note 2 2 2 2 4 2 8" xfId="9007"/>
    <cellStyle name="Note 2 2 2 2 4 2 8 2" xfId="9008"/>
    <cellStyle name="Note 2 2 2 2 4 2 9" xfId="9009"/>
    <cellStyle name="Note 2 2 2 2 4 3" xfId="9010"/>
    <cellStyle name="Note 2 2 2 2 4 3 2" xfId="9011"/>
    <cellStyle name="Note 2 2 2 2 4 3 2 2" xfId="9012"/>
    <cellStyle name="Note 2 2 2 2 4 3 2 2 2" xfId="9013"/>
    <cellStyle name="Note 2 2 2 2 4 3 2 3" xfId="9014"/>
    <cellStyle name="Note 2 2 2 2 4 3 2 3 2" xfId="9015"/>
    <cellStyle name="Note 2 2 2 2 4 3 2 4" xfId="9016"/>
    <cellStyle name="Note 2 2 2 2 4 3 2 4 2" xfId="9017"/>
    <cellStyle name="Note 2 2 2 2 4 3 2 5" xfId="9018"/>
    <cellStyle name="Note 2 2 2 2 4 3 2 5 2" xfId="9019"/>
    <cellStyle name="Note 2 2 2 2 4 3 2 6" xfId="9020"/>
    <cellStyle name="Note 2 2 2 2 4 3 2 6 2" xfId="9021"/>
    <cellStyle name="Note 2 2 2 2 4 3 2 7" xfId="9022"/>
    <cellStyle name="Note 2 2 2 2 4 3 2 7 2" xfId="9023"/>
    <cellStyle name="Note 2 2 2 2 4 3 2 8" xfId="9024"/>
    <cellStyle name="Note 2 2 2 2 4 3 3" xfId="9025"/>
    <cellStyle name="Note 2 2 2 2 4 3 3 2" xfId="9026"/>
    <cellStyle name="Note 2 2 2 2 4 3 4" xfId="9027"/>
    <cellStyle name="Note 2 2 2 2 4 3 4 2" xfId="9028"/>
    <cellStyle name="Note 2 2 2 2 4 3 5" xfId="9029"/>
    <cellStyle name="Note 2 2 2 2 4 3 5 2" xfId="9030"/>
    <cellStyle name="Note 2 2 2 2 4 3 6" xfId="9031"/>
    <cellStyle name="Note 2 2 2 2 4 3 6 2" xfId="9032"/>
    <cellStyle name="Note 2 2 2 2 4 3 7" xfId="9033"/>
    <cellStyle name="Note 2 2 2 2 4 3 7 2" xfId="9034"/>
    <cellStyle name="Note 2 2 2 2 4 3 8" xfId="9035"/>
    <cellStyle name="Note 2 2 2 2 4 3 8 2" xfId="9036"/>
    <cellStyle name="Note 2 2 2 2 4 3 9" xfId="9037"/>
    <cellStyle name="Note 2 2 2 2 4 4" xfId="9038"/>
    <cellStyle name="Note 2 2 2 2 4 4 2" xfId="9039"/>
    <cellStyle name="Note 2 2 2 2 4 4 2 2" xfId="9040"/>
    <cellStyle name="Note 2 2 2 2 4 4 2 2 2" xfId="9041"/>
    <cellStyle name="Note 2 2 2 2 4 4 2 3" xfId="9042"/>
    <cellStyle name="Note 2 2 2 2 4 4 2 3 2" xfId="9043"/>
    <cellStyle name="Note 2 2 2 2 4 4 2 4" xfId="9044"/>
    <cellStyle name="Note 2 2 2 2 4 4 2 4 2" xfId="9045"/>
    <cellStyle name="Note 2 2 2 2 4 4 2 5" xfId="9046"/>
    <cellStyle name="Note 2 2 2 2 4 4 2 5 2" xfId="9047"/>
    <cellStyle name="Note 2 2 2 2 4 4 2 6" xfId="9048"/>
    <cellStyle name="Note 2 2 2 2 4 4 2 6 2" xfId="9049"/>
    <cellStyle name="Note 2 2 2 2 4 4 2 7" xfId="9050"/>
    <cellStyle name="Note 2 2 2 2 4 4 2 7 2" xfId="9051"/>
    <cellStyle name="Note 2 2 2 2 4 4 2 8" xfId="9052"/>
    <cellStyle name="Note 2 2 2 2 4 4 3" xfId="9053"/>
    <cellStyle name="Note 2 2 2 2 4 4 3 2" xfId="9054"/>
    <cellStyle name="Note 2 2 2 2 4 4 4" xfId="9055"/>
    <cellStyle name="Note 2 2 2 2 4 4 4 2" xfId="9056"/>
    <cellStyle name="Note 2 2 2 2 4 4 5" xfId="9057"/>
    <cellStyle name="Note 2 2 2 2 4 4 5 2" xfId="9058"/>
    <cellStyle name="Note 2 2 2 2 4 4 6" xfId="9059"/>
    <cellStyle name="Note 2 2 2 2 4 4 6 2" xfId="9060"/>
    <cellStyle name="Note 2 2 2 2 4 4 7" xfId="9061"/>
    <cellStyle name="Note 2 2 2 2 4 4 7 2" xfId="9062"/>
    <cellStyle name="Note 2 2 2 2 4 4 8" xfId="9063"/>
    <cellStyle name="Note 2 2 2 2 4 4 8 2" xfId="9064"/>
    <cellStyle name="Note 2 2 2 2 4 4 9" xfId="9065"/>
    <cellStyle name="Note 2 2 2 2 4 5" xfId="9066"/>
    <cellStyle name="Note 2 2 2 2 4 5 2" xfId="9067"/>
    <cellStyle name="Note 2 2 2 2 4 5 2 2" xfId="9068"/>
    <cellStyle name="Note 2 2 2 2 4 5 3" xfId="9069"/>
    <cellStyle name="Note 2 2 2 2 4 5 3 2" xfId="9070"/>
    <cellStyle name="Note 2 2 2 2 4 5 4" xfId="9071"/>
    <cellStyle name="Note 2 2 2 2 4 5 4 2" xfId="9072"/>
    <cellStyle name="Note 2 2 2 2 4 5 5" xfId="9073"/>
    <cellStyle name="Note 2 2 2 2 4 5 5 2" xfId="9074"/>
    <cellStyle name="Note 2 2 2 2 4 5 6" xfId="9075"/>
    <cellStyle name="Note 2 2 2 2 4 5 6 2" xfId="9076"/>
    <cellStyle name="Note 2 2 2 2 4 5 7" xfId="9077"/>
    <cellStyle name="Note 2 2 2 2 4 5 7 2" xfId="9078"/>
    <cellStyle name="Note 2 2 2 2 4 5 8" xfId="9079"/>
    <cellStyle name="Note 2 2 2 2 4 6" xfId="9080"/>
    <cellStyle name="Note 2 2 2 2 4 6 2" xfId="9081"/>
    <cellStyle name="Note 2 2 2 2 4 7" xfId="9082"/>
    <cellStyle name="Note 2 2 2 2 4 7 2" xfId="9083"/>
    <cellStyle name="Note 2 2 2 2 4 8" xfId="9084"/>
    <cellStyle name="Note 2 2 2 2 4 8 2" xfId="9085"/>
    <cellStyle name="Note 2 2 2 2 4 9" xfId="9086"/>
    <cellStyle name="Note 2 2 2 2 4 9 2" xfId="9087"/>
    <cellStyle name="Note 2 2 2 2 5" xfId="9088"/>
    <cellStyle name="Note 2 2 2 2 5 2" xfId="9089"/>
    <cellStyle name="Note 2 2 2 2 5 2 2" xfId="9090"/>
    <cellStyle name="Note 2 2 2 2 5 2 2 2" xfId="9091"/>
    <cellStyle name="Note 2 2 2 2 5 2 3" xfId="9092"/>
    <cellStyle name="Note 2 2 2 2 5 2 3 2" xfId="9093"/>
    <cellStyle name="Note 2 2 2 2 5 2 4" xfId="9094"/>
    <cellStyle name="Note 2 2 2 2 5 2 4 2" xfId="9095"/>
    <cellStyle name="Note 2 2 2 2 5 2 5" xfId="9096"/>
    <cellStyle name="Note 2 2 2 2 5 2 5 2" xfId="9097"/>
    <cellStyle name="Note 2 2 2 2 5 2 6" xfId="9098"/>
    <cellStyle name="Note 2 2 2 2 5 2 6 2" xfId="9099"/>
    <cellStyle name="Note 2 2 2 2 5 2 7" xfId="9100"/>
    <cellStyle name="Note 2 2 2 2 5 2 7 2" xfId="9101"/>
    <cellStyle name="Note 2 2 2 2 5 2 8" xfId="9102"/>
    <cellStyle name="Note 2 2 2 2 5 3" xfId="9103"/>
    <cellStyle name="Note 2 2 2 2 5 3 2" xfId="9104"/>
    <cellStyle name="Note 2 2 2 2 5 4" xfId="9105"/>
    <cellStyle name="Note 2 2 2 2 5 4 2" xfId="9106"/>
    <cellStyle name="Note 2 2 2 2 5 5" xfId="9107"/>
    <cellStyle name="Note 2 2 2 2 5 5 2" xfId="9108"/>
    <cellStyle name="Note 2 2 2 2 5 6" xfId="9109"/>
    <cellStyle name="Note 2 2 2 2 5 6 2" xfId="9110"/>
    <cellStyle name="Note 2 2 2 2 5 7" xfId="9111"/>
    <cellStyle name="Note 2 2 2 2 5 7 2" xfId="9112"/>
    <cellStyle name="Note 2 2 2 2 5 8" xfId="9113"/>
    <cellStyle name="Note 2 2 2 2 5 8 2" xfId="9114"/>
    <cellStyle name="Note 2 2 2 2 5 9" xfId="9115"/>
    <cellStyle name="Note 2 2 2 2 6" xfId="9116"/>
    <cellStyle name="Note 2 2 2 2 6 2" xfId="9117"/>
    <cellStyle name="Note 2 2 2 2 7" xfId="9118"/>
    <cellStyle name="Note 2 2 2 2 7 2" xfId="9119"/>
    <cellStyle name="Note 2 2 2 2 8" xfId="9120"/>
    <cellStyle name="Note 2 2 2 2 8 2" xfId="9121"/>
    <cellStyle name="Note 2 2 2 2 9" xfId="9122"/>
    <cellStyle name="Note 2 2 2 2 9 2" xfId="9123"/>
    <cellStyle name="Note 2 2 2 3" xfId="9124"/>
    <cellStyle name="Note 2 2 2 3 2" xfId="9125"/>
    <cellStyle name="Note 2 2 2 3 2 2" xfId="9126"/>
    <cellStyle name="Note 2 2 2 3 2 2 2" xfId="9127"/>
    <cellStyle name="Note 2 2 2 3 2 2 2 2" xfId="9128"/>
    <cellStyle name="Note 2 2 2 3 2 2 2 2 2" xfId="9129"/>
    <cellStyle name="Note 2 2 2 3 2 2 2 3" xfId="9130"/>
    <cellStyle name="Note 2 2 2 3 2 2 2 3 2" xfId="9131"/>
    <cellStyle name="Note 2 2 2 3 2 2 2 4" xfId="9132"/>
    <cellStyle name="Note 2 2 2 3 2 2 2 4 2" xfId="9133"/>
    <cellStyle name="Note 2 2 2 3 2 2 2 5" xfId="9134"/>
    <cellStyle name="Note 2 2 2 3 2 2 2 5 2" xfId="9135"/>
    <cellStyle name="Note 2 2 2 3 2 2 2 6" xfId="9136"/>
    <cellStyle name="Note 2 2 2 3 2 2 2 6 2" xfId="9137"/>
    <cellStyle name="Note 2 2 2 3 2 2 2 7" xfId="9138"/>
    <cellStyle name="Note 2 2 2 3 2 2 2 7 2" xfId="9139"/>
    <cellStyle name="Note 2 2 2 3 2 2 2 8" xfId="9140"/>
    <cellStyle name="Note 2 2 2 3 2 2 3" xfId="9141"/>
    <cellStyle name="Note 2 2 2 3 2 2 3 2" xfId="9142"/>
    <cellStyle name="Note 2 2 2 3 2 2 4" xfId="9143"/>
    <cellStyle name="Note 2 2 2 3 2 2 4 2" xfId="9144"/>
    <cellStyle name="Note 2 2 2 3 2 2 5" xfId="9145"/>
    <cellStyle name="Note 2 2 2 3 2 2 5 2" xfId="9146"/>
    <cellStyle name="Note 2 2 2 3 2 2 6" xfId="9147"/>
    <cellStyle name="Note 2 2 2 3 2 2 6 2" xfId="9148"/>
    <cellStyle name="Note 2 2 2 3 2 2 7" xfId="9149"/>
    <cellStyle name="Note 2 2 2 3 2 2 7 2" xfId="9150"/>
    <cellStyle name="Note 2 2 2 3 2 2 8" xfId="9151"/>
    <cellStyle name="Note 2 2 2 3 2 2 8 2" xfId="9152"/>
    <cellStyle name="Note 2 2 2 3 2 2 9" xfId="9153"/>
    <cellStyle name="Note 2 2 2 3 2 3" xfId="9154"/>
    <cellStyle name="Note 2 2 2 3 2 3 2" xfId="9155"/>
    <cellStyle name="Note 2 2 2 3 2 3 2 2" xfId="9156"/>
    <cellStyle name="Note 2 2 2 3 2 3 3" xfId="9157"/>
    <cellStyle name="Note 2 2 2 3 2 3 3 2" xfId="9158"/>
    <cellStyle name="Note 2 2 2 3 2 3 4" xfId="9159"/>
    <cellStyle name="Note 2 2 2 3 2 3 4 2" xfId="9160"/>
    <cellStyle name="Note 2 2 2 3 2 3 5" xfId="9161"/>
    <cellStyle name="Note 2 2 2 3 2 3 5 2" xfId="9162"/>
    <cellStyle name="Note 2 2 2 3 2 3 6" xfId="9163"/>
    <cellStyle name="Note 2 2 2 3 2 3 6 2" xfId="9164"/>
    <cellStyle name="Note 2 2 2 3 2 3 7" xfId="9165"/>
    <cellStyle name="Note 2 2 2 3 2 3 7 2" xfId="9166"/>
    <cellStyle name="Note 2 2 2 3 2 3 8" xfId="9167"/>
    <cellStyle name="Note 2 2 2 3 2 4" xfId="9168"/>
    <cellStyle name="Note 2 2 2 3 2 4 2" xfId="9169"/>
    <cellStyle name="Note 2 2 2 3 2 4 2 2" xfId="9170"/>
    <cellStyle name="Note 2 2 2 3 2 4 3" xfId="9171"/>
    <cellStyle name="Note 2 2 2 3 2 4 3 2" xfId="9172"/>
    <cellStyle name="Note 2 2 2 3 2 4 4" xfId="9173"/>
    <cellStyle name="Note 2 2 2 3 2 4 4 2" xfId="9174"/>
    <cellStyle name="Note 2 2 2 3 2 4 5" xfId="9175"/>
    <cellStyle name="Note 2 2 2 3 2 4 5 2" xfId="9176"/>
    <cellStyle name="Note 2 2 2 3 2 4 6" xfId="9177"/>
    <cellStyle name="Note 2 2 2 3 2 4 6 2" xfId="9178"/>
    <cellStyle name="Note 2 2 2 3 2 4 7" xfId="9179"/>
    <cellStyle name="Note 2 2 2 3 2 4 7 2" xfId="9180"/>
    <cellStyle name="Note 2 2 2 3 2 4 8" xfId="9181"/>
    <cellStyle name="Note 2 2 2 3 2 5" xfId="9182"/>
    <cellStyle name="Note 2 2 2 3 2 5 2" xfId="9183"/>
    <cellStyle name="Note 2 2 2 3 2 6" xfId="9184"/>
    <cellStyle name="Note 2 2 2 3 2 6 2" xfId="9185"/>
    <cellStyle name="Note 2 2 2 3 2 7" xfId="9186"/>
    <cellStyle name="Note 2 2 2 3 2 7 2" xfId="9187"/>
    <cellStyle name="Note 2 2 2 3 2 8" xfId="9188"/>
    <cellStyle name="Note 2 2 2 3 2 8 2" xfId="9189"/>
    <cellStyle name="Note 2 2 2 3 2 9" xfId="9190"/>
    <cellStyle name="Note 2 2 2 3 2 9 2" xfId="9191"/>
    <cellStyle name="Note 2 2 2 3 3" xfId="9192"/>
    <cellStyle name="Note 2 2 2 3 3 2" xfId="9193"/>
    <cellStyle name="Note 2 2 2 3 3 2 2" xfId="9194"/>
    <cellStyle name="Note 2 2 2 3 3 2 2 2" xfId="9195"/>
    <cellStyle name="Note 2 2 2 3 3 2 3" xfId="9196"/>
    <cellStyle name="Note 2 2 2 3 3 2 3 2" xfId="9197"/>
    <cellStyle name="Note 2 2 2 3 3 2 4" xfId="9198"/>
    <cellStyle name="Note 2 2 2 3 3 2 4 2" xfId="9199"/>
    <cellStyle name="Note 2 2 2 3 3 2 5" xfId="9200"/>
    <cellStyle name="Note 2 2 2 3 3 2 5 2" xfId="9201"/>
    <cellStyle name="Note 2 2 2 3 3 2 6" xfId="9202"/>
    <cellStyle name="Note 2 2 2 3 3 2 6 2" xfId="9203"/>
    <cellStyle name="Note 2 2 2 3 3 2 7" xfId="9204"/>
    <cellStyle name="Note 2 2 2 3 3 2 7 2" xfId="9205"/>
    <cellStyle name="Note 2 2 2 3 3 2 8" xfId="9206"/>
    <cellStyle name="Note 2 2 2 3 3 3" xfId="9207"/>
    <cellStyle name="Note 2 2 2 3 3 3 2" xfId="9208"/>
    <cellStyle name="Note 2 2 2 3 3 4" xfId="9209"/>
    <cellStyle name="Note 2 2 2 3 3 4 2" xfId="9210"/>
    <cellStyle name="Note 2 2 2 3 3 5" xfId="9211"/>
    <cellStyle name="Note 2 2 2 3 3 5 2" xfId="9212"/>
    <cellStyle name="Note 2 2 2 3 3 6" xfId="9213"/>
    <cellStyle name="Note 2 2 2 3 3 6 2" xfId="9214"/>
    <cellStyle name="Note 2 2 2 3 3 7" xfId="9215"/>
    <cellStyle name="Note 2 2 2 3 3 7 2" xfId="9216"/>
    <cellStyle name="Note 2 2 2 3 3 8" xfId="9217"/>
    <cellStyle name="Note 2 2 2 3 3 8 2" xfId="9218"/>
    <cellStyle name="Note 2 2 2 3 3 9" xfId="9219"/>
    <cellStyle name="Note 2 2 2 3 4" xfId="9220"/>
    <cellStyle name="Note 2 2 2 3 4 2" xfId="9221"/>
    <cellStyle name="Note 2 2 2 3 4 2 2" xfId="9222"/>
    <cellStyle name="Note 2 2 2 3 4 3" xfId="9223"/>
    <cellStyle name="Note 2 2 2 3 4 3 2" xfId="9224"/>
    <cellStyle name="Note 2 2 2 3 4 4" xfId="9225"/>
    <cellStyle name="Note 2 2 2 3 4 4 2" xfId="9226"/>
    <cellStyle name="Note 2 2 2 3 4 5" xfId="9227"/>
    <cellStyle name="Note 2 2 2 3 4 5 2" xfId="9228"/>
    <cellStyle name="Note 2 2 2 3 4 6" xfId="9229"/>
    <cellStyle name="Note 2 2 2 3 4 6 2" xfId="9230"/>
    <cellStyle name="Note 2 2 2 3 4 7" xfId="9231"/>
    <cellStyle name="Note 2 2 2 3 4 7 2" xfId="9232"/>
    <cellStyle name="Note 2 2 2 3 4 8" xfId="9233"/>
    <cellStyle name="Note 2 2 2 3 5" xfId="9234"/>
    <cellStyle name="Note 2 2 2 3 5 2" xfId="9235"/>
    <cellStyle name="Note 2 2 2 3 6" xfId="9236"/>
    <cellStyle name="Note 2 2 2 3 6 2" xfId="9237"/>
    <cellStyle name="Note 2 2 2 3 7" xfId="9238"/>
    <cellStyle name="Note 2 2 2 3 7 2" xfId="9239"/>
    <cellStyle name="Note 2 2 2 3 8" xfId="9240"/>
    <cellStyle name="Note 2 2 2 3 8 2" xfId="9241"/>
    <cellStyle name="Note 2 2 2 3 9" xfId="9242"/>
    <cellStyle name="Note 2 2 2 3 9 2" xfId="9243"/>
    <cellStyle name="Note 2 2 2 4" xfId="9244"/>
    <cellStyle name="Note 2 2 2 4 2" xfId="9245"/>
    <cellStyle name="Note 2 2 2 4 2 2" xfId="9246"/>
    <cellStyle name="Note 2 2 2 4 2 2 2" xfId="9247"/>
    <cellStyle name="Note 2 2 2 4 2 2 2 2" xfId="9248"/>
    <cellStyle name="Note 2 2 2 4 2 2 2 2 2" xfId="9249"/>
    <cellStyle name="Note 2 2 2 4 2 2 2 3" xfId="9250"/>
    <cellStyle name="Note 2 2 2 4 2 2 2 3 2" xfId="9251"/>
    <cellStyle name="Note 2 2 2 4 2 2 2 4" xfId="9252"/>
    <cellStyle name="Note 2 2 2 4 2 2 2 4 2" xfId="9253"/>
    <cellStyle name="Note 2 2 2 4 2 2 2 5" xfId="9254"/>
    <cellStyle name="Note 2 2 2 4 2 2 2 5 2" xfId="9255"/>
    <cellStyle name="Note 2 2 2 4 2 2 2 6" xfId="9256"/>
    <cellStyle name="Note 2 2 2 4 2 2 2 6 2" xfId="9257"/>
    <cellStyle name="Note 2 2 2 4 2 2 2 7" xfId="9258"/>
    <cellStyle name="Note 2 2 2 4 2 2 2 7 2" xfId="9259"/>
    <cellStyle name="Note 2 2 2 4 2 2 2 8" xfId="9260"/>
    <cellStyle name="Note 2 2 2 4 2 2 3" xfId="9261"/>
    <cellStyle name="Note 2 2 2 4 2 2 3 2" xfId="9262"/>
    <cellStyle name="Note 2 2 2 4 2 2 4" xfId="9263"/>
    <cellStyle name="Note 2 2 2 4 2 2 4 2" xfId="9264"/>
    <cellStyle name="Note 2 2 2 4 2 2 5" xfId="9265"/>
    <cellStyle name="Note 2 2 2 4 2 2 5 2" xfId="9266"/>
    <cellStyle name="Note 2 2 2 4 2 2 6" xfId="9267"/>
    <cellStyle name="Note 2 2 2 4 2 2 6 2" xfId="9268"/>
    <cellStyle name="Note 2 2 2 4 2 2 7" xfId="9269"/>
    <cellStyle name="Note 2 2 2 4 2 2 7 2" xfId="9270"/>
    <cellStyle name="Note 2 2 2 4 2 2 8" xfId="9271"/>
    <cellStyle name="Note 2 2 2 4 2 2 8 2" xfId="9272"/>
    <cellStyle name="Note 2 2 2 4 2 2 9" xfId="9273"/>
    <cellStyle name="Note 2 2 2 4 2 3" xfId="9274"/>
    <cellStyle name="Note 2 2 2 4 2 3 2" xfId="9275"/>
    <cellStyle name="Note 2 2 2 4 2 3 2 2" xfId="9276"/>
    <cellStyle name="Note 2 2 2 4 2 3 3" xfId="9277"/>
    <cellStyle name="Note 2 2 2 4 2 3 3 2" xfId="9278"/>
    <cellStyle name="Note 2 2 2 4 2 3 4" xfId="9279"/>
    <cellStyle name="Note 2 2 2 4 2 3 4 2" xfId="9280"/>
    <cellStyle name="Note 2 2 2 4 2 3 5" xfId="9281"/>
    <cellStyle name="Note 2 2 2 4 2 3 5 2" xfId="9282"/>
    <cellStyle name="Note 2 2 2 4 2 3 6" xfId="9283"/>
    <cellStyle name="Note 2 2 2 4 2 3 6 2" xfId="9284"/>
    <cellStyle name="Note 2 2 2 4 2 3 7" xfId="9285"/>
    <cellStyle name="Note 2 2 2 4 2 3 7 2" xfId="9286"/>
    <cellStyle name="Note 2 2 2 4 2 3 8" xfId="9287"/>
    <cellStyle name="Note 2 2 2 4 2 4" xfId="9288"/>
    <cellStyle name="Note 2 2 2 4 2 4 2" xfId="9289"/>
    <cellStyle name="Note 2 2 2 4 2 4 2 2" xfId="9290"/>
    <cellStyle name="Note 2 2 2 4 2 4 3" xfId="9291"/>
    <cellStyle name="Note 2 2 2 4 2 4 3 2" xfId="9292"/>
    <cellStyle name="Note 2 2 2 4 2 4 4" xfId="9293"/>
    <cellStyle name="Note 2 2 2 4 2 4 4 2" xfId="9294"/>
    <cellStyle name="Note 2 2 2 4 2 4 5" xfId="9295"/>
    <cellStyle name="Note 2 2 2 4 2 4 5 2" xfId="9296"/>
    <cellStyle name="Note 2 2 2 4 2 4 6" xfId="9297"/>
    <cellStyle name="Note 2 2 2 4 2 4 6 2" xfId="9298"/>
    <cellStyle name="Note 2 2 2 4 2 4 7" xfId="9299"/>
    <cellStyle name="Note 2 2 2 4 2 4 7 2" xfId="9300"/>
    <cellStyle name="Note 2 2 2 4 2 4 8" xfId="9301"/>
    <cellStyle name="Note 2 2 2 4 2 5" xfId="9302"/>
    <cellStyle name="Note 2 2 2 4 2 5 2" xfId="9303"/>
    <cellStyle name="Note 2 2 2 4 2 6" xfId="9304"/>
    <cellStyle name="Note 2 2 2 4 2 6 2" xfId="9305"/>
    <cellStyle name="Note 2 2 2 4 2 7" xfId="9306"/>
    <cellStyle name="Note 2 2 2 4 2 7 2" xfId="9307"/>
    <cellStyle name="Note 2 2 2 4 2 8" xfId="9308"/>
    <cellStyle name="Note 2 2 2 4 2 8 2" xfId="9309"/>
    <cellStyle name="Note 2 2 2 4 2 9" xfId="9310"/>
    <cellStyle name="Note 2 2 2 4 2 9 2" xfId="9311"/>
    <cellStyle name="Note 2 2 2 4 3" xfId="9312"/>
    <cellStyle name="Note 2 2 2 4 3 2" xfId="9313"/>
    <cellStyle name="Note 2 2 2 4 3 2 2" xfId="9314"/>
    <cellStyle name="Note 2 2 2 4 3 2 2 2" xfId="9315"/>
    <cellStyle name="Note 2 2 2 4 3 2 3" xfId="9316"/>
    <cellStyle name="Note 2 2 2 4 3 2 3 2" xfId="9317"/>
    <cellStyle name="Note 2 2 2 4 3 2 4" xfId="9318"/>
    <cellStyle name="Note 2 2 2 4 3 2 4 2" xfId="9319"/>
    <cellStyle name="Note 2 2 2 4 3 2 5" xfId="9320"/>
    <cellStyle name="Note 2 2 2 4 3 2 5 2" xfId="9321"/>
    <cellStyle name="Note 2 2 2 4 3 2 6" xfId="9322"/>
    <cellStyle name="Note 2 2 2 4 3 2 6 2" xfId="9323"/>
    <cellStyle name="Note 2 2 2 4 3 2 7" xfId="9324"/>
    <cellStyle name="Note 2 2 2 4 3 2 7 2" xfId="9325"/>
    <cellStyle name="Note 2 2 2 4 3 2 8" xfId="9326"/>
    <cellStyle name="Note 2 2 2 4 3 3" xfId="9327"/>
    <cellStyle name="Note 2 2 2 4 3 3 2" xfId="9328"/>
    <cellStyle name="Note 2 2 2 4 3 4" xfId="9329"/>
    <cellStyle name="Note 2 2 2 4 3 4 2" xfId="9330"/>
    <cellStyle name="Note 2 2 2 4 3 5" xfId="9331"/>
    <cellStyle name="Note 2 2 2 4 3 5 2" xfId="9332"/>
    <cellStyle name="Note 2 2 2 4 3 6" xfId="9333"/>
    <cellStyle name="Note 2 2 2 4 3 6 2" xfId="9334"/>
    <cellStyle name="Note 2 2 2 4 3 7" xfId="9335"/>
    <cellStyle name="Note 2 2 2 4 3 7 2" xfId="9336"/>
    <cellStyle name="Note 2 2 2 4 3 8" xfId="9337"/>
    <cellStyle name="Note 2 2 2 4 3 8 2" xfId="9338"/>
    <cellStyle name="Note 2 2 2 4 3 9" xfId="9339"/>
    <cellStyle name="Note 2 2 2 4 4" xfId="9340"/>
    <cellStyle name="Note 2 2 2 4 4 2" xfId="9341"/>
    <cellStyle name="Note 2 2 2 4 4 2 2" xfId="9342"/>
    <cellStyle name="Note 2 2 2 4 4 3" xfId="9343"/>
    <cellStyle name="Note 2 2 2 4 4 3 2" xfId="9344"/>
    <cellStyle name="Note 2 2 2 4 4 4" xfId="9345"/>
    <cellStyle name="Note 2 2 2 4 4 4 2" xfId="9346"/>
    <cellStyle name="Note 2 2 2 4 4 5" xfId="9347"/>
    <cellStyle name="Note 2 2 2 4 4 5 2" xfId="9348"/>
    <cellStyle name="Note 2 2 2 4 4 6" xfId="9349"/>
    <cellStyle name="Note 2 2 2 4 4 6 2" xfId="9350"/>
    <cellStyle name="Note 2 2 2 4 4 7" xfId="9351"/>
    <cellStyle name="Note 2 2 2 4 4 7 2" xfId="9352"/>
    <cellStyle name="Note 2 2 2 4 4 8" xfId="9353"/>
    <cellStyle name="Note 2 2 2 4 5" xfId="9354"/>
    <cellStyle name="Note 2 2 2 4 5 2" xfId="9355"/>
    <cellStyle name="Note 2 2 2 4 6" xfId="9356"/>
    <cellStyle name="Note 2 2 2 4 6 2" xfId="9357"/>
    <cellStyle name="Note 2 2 2 4 7" xfId="9358"/>
    <cellStyle name="Note 2 2 2 4 7 2" xfId="9359"/>
    <cellStyle name="Note 2 2 2 4 8" xfId="9360"/>
    <cellStyle name="Note 2 2 2 4 8 2" xfId="9361"/>
    <cellStyle name="Note 2 2 2 4 9" xfId="9362"/>
    <cellStyle name="Note 2 2 2 4 9 2" xfId="9363"/>
    <cellStyle name="Note 2 2 2 5" xfId="9364"/>
    <cellStyle name="Note 2 2 2 5 10" xfId="9365"/>
    <cellStyle name="Note 2 2 2 5 10 2" xfId="9366"/>
    <cellStyle name="Note 2 2 2 5 11" xfId="9367"/>
    <cellStyle name="Note 2 2 2 5 11 2" xfId="9368"/>
    <cellStyle name="Note 2 2 2 5 12" xfId="9369"/>
    <cellStyle name="Note 2 2 2 5 2" xfId="9370"/>
    <cellStyle name="Note 2 2 2 5 2 2" xfId="9371"/>
    <cellStyle name="Note 2 2 2 5 2 2 2" xfId="9372"/>
    <cellStyle name="Note 2 2 2 5 2 2 2 2" xfId="9373"/>
    <cellStyle name="Note 2 2 2 5 2 2 3" xfId="9374"/>
    <cellStyle name="Note 2 2 2 5 2 2 3 2" xfId="9375"/>
    <cellStyle name="Note 2 2 2 5 2 2 4" xfId="9376"/>
    <cellStyle name="Note 2 2 2 5 2 2 4 2" xfId="9377"/>
    <cellStyle name="Note 2 2 2 5 2 2 5" xfId="9378"/>
    <cellStyle name="Note 2 2 2 5 2 2 5 2" xfId="9379"/>
    <cellStyle name="Note 2 2 2 5 2 2 6" xfId="9380"/>
    <cellStyle name="Note 2 2 2 5 2 2 6 2" xfId="9381"/>
    <cellStyle name="Note 2 2 2 5 2 2 7" xfId="9382"/>
    <cellStyle name="Note 2 2 2 5 2 2 7 2" xfId="9383"/>
    <cellStyle name="Note 2 2 2 5 2 2 8" xfId="9384"/>
    <cellStyle name="Note 2 2 2 5 2 3" xfId="9385"/>
    <cellStyle name="Note 2 2 2 5 2 3 2" xfId="9386"/>
    <cellStyle name="Note 2 2 2 5 2 4" xfId="9387"/>
    <cellStyle name="Note 2 2 2 5 2 4 2" xfId="9388"/>
    <cellStyle name="Note 2 2 2 5 2 5" xfId="9389"/>
    <cellStyle name="Note 2 2 2 5 2 5 2" xfId="9390"/>
    <cellStyle name="Note 2 2 2 5 2 6" xfId="9391"/>
    <cellStyle name="Note 2 2 2 5 2 6 2" xfId="9392"/>
    <cellStyle name="Note 2 2 2 5 2 7" xfId="9393"/>
    <cellStyle name="Note 2 2 2 5 2 7 2" xfId="9394"/>
    <cellStyle name="Note 2 2 2 5 2 8" xfId="9395"/>
    <cellStyle name="Note 2 2 2 5 2 8 2" xfId="9396"/>
    <cellStyle name="Note 2 2 2 5 2 9" xfId="9397"/>
    <cellStyle name="Note 2 2 2 5 3" xfId="9398"/>
    <cellStyle name="Note 2 2 2 5 3 2" xfId="9399"/>
    <cellStyle name="Note 2 2 2 5 3 2 2" xfId="9400"/>
    <cellStyle name="Note 2 2 2 5 3 2 2 2" xfId="9401"/>
    <cellStyle name="Note 2 2 2 5 3 2 3" xfId="9402"/>
    <cellStyle name="Note 2 2 2 5 3 2 3 2" xfId="9403"/>
    <cellStyle name="Note 2 2 2 5 3 2 4" xfId="9404"/>
    <cellStyle name="Note 2 2 2 5 3 2 4 2" xfId="9405"/>
    <cellStyle name="Note 2 2 2 5 3 2 5" xfId="9406"/>
    <cellStyle name="Note 2 2 2 5 3 2 5 2" xfId="9407"/>
    <cellStyle name="Note 2 2 2 5 3 2 6" xfId="9408"/>
    <cellStyle name="Note 2 2 2 5 3 2 6 2" xfId="9409"/>
    <cellStyle name="Note 2 2 2 5 3 2 7" xfId="9410"/>
    <cellStyle name="Note 2 2 2 5 3 2 7 2" xfId="9411"/>
    <cellStyle name="Note 2 2 2 5 3 2 8" xfId="9412"/>
    <cellStyle name="Note 2 2 2 5 3 3" xfId="9413"/>
    <cellStyle name="Note 2 2 2 5 3 3 2" xfId="9414"/>
    <cellStyle name="Note 2 2 2 5 3 4" xfId="9415"/>
    <cellStyle name="Note 2 2 2 5 3 4 2" xfId="9416"/>
    <cellStyle name="Note 2 2 2 5 3 5" xfId="9417"/>
    <cellStyle name="Note 2 2 2 5 3 5 2" xfId="9418"/>
    <cellStyle name="Note 2 2 2 5 3 6" xfId="9419"/>
    <cellStyle name="Note 2 2 2 5 3 6 2" xfId="9420"/>
    <cellStyle name="Note 2 2 2 5 3 7" xfId="9421"/>
    <cellStyle name="Note 2 2 2 5 3 7 2" xfId="9422"/>
    <cellStyle name="Note 2 2 2 5 3 8" xfId="9423"/>
    <cellStyle name="Note 2 2 2 5 3 8 2" xfId="9424"/>
    <cellStyle name="Note 2 2 2 5 3 9" xfId="9425"/>
    <cellStyle name="Note 2 2 2 5 4" xfId="9426"/>
    <cellStyle name="Note 2 2 2 5 4 2" xfId="9427"/>
    <cellStyle name="Note 2 2 2 5 4 2 2" xfId="9428"/>
    <cellStyle name="Note 2 2 2 5 4 2 2 2" xfId="9429"/>
    <cellStyle name="Note 2 2 2 5 4 2 3" xfId="9430"/>
    <cellStyle name="Note 2 2 2 5 4 2 3 2" xfId="9431"/>
    <cellStyle name="Note 2 2 2 5 4 2 4" xfId="9432"/>
    <cellStyle name="Note 2 2 2 5 4 2 4 2" xfId="9433"/>
    <cellStyle name="Note 2 2 2 5 4 2 5" xfId="9434"/>
    <cellStyle name="Note 2 2 2 5 4 2 5 2" xfId="9435"/>
    <cellStyle name="Note 2 2 2 5 4 2 6" xfId="9436"/>
    <cellStyle name="Note 2 2 2 5 4 2 6 2" xfId="9437"/>
    <cellStyle name="Note 2 2 2 5 4 2 7" xfId="9438"/>
    <cellStyle name="Note 2 2 2 5 4 2 7 2" xfId="9439"/>
    <cellStyle name="Note 2 2 2 5 4 2 8" xfId="9440"/>
    <cellStyle name="Note 2 2 2 5 4 3" xfId="9441"/>
    <cellStyle name="Note 2 2 2 5 4 3 2" xfId="9442"/>
    <cellStyle name="Note 2 2 2 5 4 4" xfId="9443"/>
    <cellStyle name="Note 2 2 2 5 4 4 2" xfId="9444"/>
    <cellStyle name="Note 2 2 2 5 4 5" xfId="9445"/>
    <cellStyle name="Note 2 2 2 5 4 5 2" xfId="9446"/>
    <cellStyle name="Note 2 2 2 5 4 6" xfId="9447"/>
    <cellStyle name="Note 2 2 2 5 4 6 2" xfId="9448"/>
    <cellStyle name="Note 2 2 2 5 4 7" xfId="9449"/>
    <cellStyle name="Note 2 2 2 5 4 7 2" xfId="9450"/>
    <cellStyle name="Note 2 2 2 5 4 8" xfId="9451"/>
    <cellStyle name="Note 2 2 2 5 4 8 2" xfId="9452"/>
    <cellStyle name="Note 2 2 2 5 4 9" xfId="9453"/>
    <cellStyle name="Note 2 2 2 5 5" xfId="9454"/>
    <cellStyle name="Note 2 2 2 5 5 2" xfId="9455"/>
    <cellStyle name="Note 2 2 2 5 5 2 2" xfId="9456"/>
    <cellStyle name="Note 2 2 2 5 5 3" xfId="9457"/>
    <cellStyle name="Note 2 2 2 5 5 3 2" xfId="9458"/>
    <cellStyle name="Note 2 2 2 5 5 4" xfId="9459"/>
    <cellStyle name="Note 2 2 2 5 5 4 2" xfId="9460"/>
    <cellStyle name="Note 2 2 2 5 5 5" xfId="9461"/>
    <cellStyle name="Note 2 2 2 5 5 5 2" xfId="9462"/>
    <cellStyle name="Note 2 2 2 5 5 6" xfId="9463"/>
    <cellStyle name="Note 2 2 2 5 5 6 2" xfId="9464"/>
    <cellStyle name="Note 2 2 2 5 5 7" xfId="9465"/>
    <cellStyle name="Note 2 2 2 5 5 7 2" xfId="9466"/>
    <cellStyle name="Note 2 2 2 5 5 8" xfId="9467"/>
    <cellStyle name="Note 2 2 2 5 6" xfId="9468"/>
    <cellStyle name="Note 2 2 2 5 6 2" xfId="9469"/>
    <cellStyle name="Note 2 2 2 5 7" xfId="9470"/>
    <cellStyle name="Note 2 2 2 5 7 2" xfId="9471"/>
    <cellStyle name="Note 2 2 2 5 8" xfId="9472"/>
    <cellStyle name="Note 2 2 2 5 8 2" xfId="9473"/>
    <cellStyle name="Note 2 2 2 5 9" xfId="9474"/>
    <cellStyle name="Note 2 2 2 5 9 2" xfId="9475"/>
    <cellStyle name="Note 2 2 2 6" xfId="9476"/>
    <cellStyle name="Note 2 2 2 6 2" xfId="9477"/>
    <cellStyle name="Note 2 2 2 6 2 2" xfId="9478"/>
    <cellStyle name="Note 2 2 2 6 2 2 2" xfId="9479"/>
    <cellStyle name="Note 2 2 2 6 2 3" xfId="9480"/>
    <cellStyle name="Note 2 2 2 6 2 3 2" xfId="9481"/>
    <cellStyle name="Note 2 2 2 6 2 4" xfId="9482"/>
    <cellStyle name="Note 2 2 2 6 2 4 2" xfId="9483"/>
    <cellStyle name="Note 2 2 2 6 2 5" xfId="9484"/>
    <cellStyle name="Note 2 2 2 6 2 5 2" xfId="9485"/>
    <cellStyle name="Note 2 2 2 6 2 6" xfId="9486"/>
    <cellStyle name="Note 2 2 2 6 2 6 2" xfId="9487"/>
    <cellStyle name="Note 2 2 2 6 2 7" xfId="9488"/>
    <cellStyle name="Note 2 2 2 6 2 7 2" xfId="9489"/>
    <cellStyle name="Note 2 2 2 6 2 8" xfId="9490"/>
    <cellStyle name="Note 2 2 2 6 3" xfId="9491"/>
    <cellStyle name="Note 2 2 2 6 3 2" xfId="9492"/>
    <cellStyle name="Note 2 2 2 6 4" xfId="9493"/>
    <cellStyle name="Note 2 2 2 6 4 2" xfId="9494"/>
    <cellStyle name="Note 2 2 2 6 5" xfId="9495"/>
    <cellStyle name="Note 2 2 2 6 5 2" xfId="9496"/>
    <cellStyle name="Note 2 2 2 6 6" xfId="9497"/>
    <cellStyle name="Note 2 2 2 6 6 2" xfId="9498"/>
    <cellStyle name="Note 2 2 2 6 7" xfId="9499"/>
    <cellStyle name="Note 2 2 2 6 7 2" xfId="9500"/>
    <cellStyle name="Note 2 2 2 6 8" xfId="9501"/>
    <cellStyle name="Note 2 2 2 6 8 2" xfId="9502"/>
    <cellStyle name="Note 2 2 2 6 9" xfId="9503"/>
    <cellStyle name="Note 2 2 2 7" xfId="9504"/>
    <cellStyle name="Note 2 2 2 7 2" xfId="9505"/>
    <cellStyle name="Note 2 2 2 8" xfId="9506"/>
    <cellStyle name="Note 2 2 2 8 2" xfId="9507"/>
    <cellStyle name="Note 2 2 2 9" xfId="9508"/>
    <cellStyle name="Note 2 2 2 9 2" xfId="9509"/>
    <cellStyle name="Note 2 2 3" xfId="9510"/>
    <cellStyle name="Note 2 2 3 2" xfId="9511"/>
    <cellStyle name="Note 2 2 3 2 2" xfId="9512"/>
    <cellStyle name="Note 2 2 3 2 2 2" xfId="9513"/>
    <cellStyle name="Note 2 2 3 2 2 2 2" xfId="9514"/>
    <cellStyle name="Note 2 2 3 2 2 2 2 2" xfId="9515"/>
    <cellStyle name="Note 2 2 3 2 2 2 2 2 2" xfId="9516"/>
    <cellStyle name="Note 2 2 3 2 2 2 2 3" xfId="9517"/>
    <cellStyle name="Note 2 2 3 2 2 2 2 3 2" xfId="9518"/>
    <cellStyle name="Note 2 2 3 2 2 2 2 4" xfId="9519"/>
    <cellStyle name="Note 2 2 3 2 2 2 2 4 2" xfId="9520"/>
    <cellStyle name="Note 2 2 3 2 2 2 2 5" xfId="9521"/>
    <cellStyle name="Note 2 2 3 2 2 2 2 5 2" xfId="9522"/>
    <cellStyle name="Note 2 2 3 2 2 2 2 6" xfId="9523"/>
    <cellStyle name="Note 2 2 3 2 2 2 2 6 2" xfId="9524"/>
    <cellStyle name="Note 2 2 3 2 2 2 2 7" xfId="9525"/>
    <cellStyle name="Note 2 2 3 2 2 2 2 7 2" xfId="9526"/>
    <cellStyle name="Note 2 2 3 2 2 2 2 8" xfId="9527"/>
    <cellStyle name="Note 2 2 3 2 2 2 3" xfId="9528"/>
    <cellStyle name="Note 2 2 3 2 2 2 3 2" xfId="9529"/>
    <cellStyle name="Note 2 2 3 2 2 2 4" xfId="9530"/>
    <cellStyle name="Note 2 2 3 2 2 2 4 2" xfId="9531"/>
    <cellStyle name="Note 2 2 3 2 2 2 5" xfId="9532"/>
    <cellStyle name="Note 2 2 3 2 2 2 5 2" xfId="9533"/>
    <cellStyle name="Note 2 2 3 2 2 2 6" xfId="9534"/>
    <cellStyle name="Note 2 2 3 2 2 2 6 2" xfId="9535"/>
    <cellStyle name="Note 2 2 3 2 2 2 7" xfId="9536"/>
    <cellStyle name="Note 2 2 3 2 2 2 7 2" xfId="9537"/>
    <cellStyle name="Note 2 2 3 2 2 2 8" xfId="9538"/>
    <cellStyle name="Note 2 2 3 2 2 2 8 2" xfId="9539"/>
    <cellStyle name="Note 2 2 3 2 2 2 9" xfId="9540"/>
    <cellStyle name="Note 2 2 3 2 2 3" xfId="9541"/>
    <cellStyle name="Note 2 2 3 2 2 3 2" xfId="9542"/>
    <cellStyle name="Note 2 2 3 2 2 3 2 2" xfId="9543"/>
    <cellStyle name="Note 2 2 3 2 2 3 3" xfId="9544"/>
    <cellStyle name="Note 2 2 3 2 2 3 3 2" xfId="9545"/>
    <cellStyle name="Note 2 2 3 2 2 3 4" xfId="9546"/>
    <cellStyle name="Note 2 2 3 2 2 3 4 2" xfId="9547"/>
    <cellStyle name="Note 2 2 3 2 2 3 5" xfId="9548"/>
    <cellStyle name="Note 2 2 3 2 2 3 5 2" xfId="9549"/>
    <cellStyle name="Note 2 2 3 2 2 3 6" xfId="9550"/>
    <cellStyle name="Note 2 2 3 2 2 3 6 2" xfId="9551"/>
    <cellStyle name="Note 2 2 3 2 2 3 7" xfId="9552"/>
    <cellStyle name="Note 2 2 3 2 2 3 7 2" xfId="9553"/>
    <cellStyle name="Note 2 2 3 2 2 3 8" xfId="9554"/>
    <cellStyle name="Note 2 2 3 2 2 4" xfId="9555"/>
    <cellStyle name="Note 2 2 3 2 2 4 2" xfId="9556"/>
    <cellStyle name="Note 2 2 3 2 2 4 2 2" xfId="9557"/>
    <cellStyle name="Note 2 2 3 2 2 4 3" xfId="9558"/>
    <cellStyle name="Note 2 2 3 2 2 4 3 2" xfId="9559"/>
    <cellStyle name="Note 2 2 3 2 2 4 4" xfId="9560"/>
    <cellStyle name="Note 2 2 3 2 2 4 4 2" xfId="9561"/>
    <cellStyle name="Note 2 2 3 2 2 4 5" xfId="9562"/>
    <cellStyle name="Note 2 2 3 2 2 4 5 2" xfId="9563"/>
    <cellStyle name="Note 2 2 3 2 2 4 6" xfId="9564"/>
    <cellStyle name="Note 2 2 3 2 2 4 6 2" xfId="9565"/>
    <cellStyle name="Note 2 2 3 2 2 4 7" xfId="9566"/>
    <cellStyle name="Note 2 2 3 2 2 4 7 2" xfId="9567"/>
    <cellStyle name="Note 2 2 3 2 2 4 8" xfId="9568"/>
    <cellStyle name="Note 2 2 3 2 2 5" xfId="9569"/>
    <cellStyle name="Note 2 2 3 2 2 5 2" xfId="9570"/>
    <cellStyle name="Note 2 2 3 2 2 6" xfId="9571"/>
    <cellStyle name="Note 2 2 3 2 2 6 2" xfId="9572"/>
    <cellStyle name="Note 2 2 3 2 2 7" xfId="9573"/>
    <cellStyle name="Note 2 2 3 2 2 7 2" xfId="9574"/>
    <cellStyle name="Note 2 2 3 2 2 8" xfId="9575"/>
    <cellStyle name="Note 2 2 3 2 2 8 2" xfId="9576"/>
    <cellStyle name="Note 2 2 3 2 2 9" xfId="9577"/>
    <cellStyle name="Note 2 2 3 2 2 9 2" xfId="9578"/>
    <cellStyle name="Note 2 2 3 2 3" xfId="9579"/>
    <cellStyle name="Note 2 2 3 2 3 2" xfId="9580"/>
    <cellStyle name="Note 2 2 3 2 3 2 2" xfId="9581"/>
    <cellStyle name="Note 2 2 3 2 3 2 2 2" xfId="9582"/>
    <cellStyle name="Note 2 2 3 2 3 2 3" xfId="9583"/>
    <cellStyle name="Note 2 2 3 2 3 2 3 2" xfId="9584"/>
    <cellStyle name="Note 2 2 3 2 3 2 4" xfId="9585"/>
    <cellStyle name="Note 2 2 3 2 3 2 4 2" xfId="9586"/>
    <cellStyle name="Note 2 2 3 2 3 2 5" xfId="9587"/>
    <cellStyle name="Note 2 2 3 2 3 2 5 2" xfId="9588"/>
    <cellStyle name="Note 2 2 3 2 3 2 6" xfId="9589"/>
    <cellStyle name="Note 2 2 3 2 3 2 6 2" xfId="9590"/>
    <cellStyle name="Note 2 2 3 2 3 2 7" xfId="9591"/>
    <cellStyle name="Note 2 2 3 2 3 2 7 2" xfId="9592"/>
    <cellStyle name="Note 2 2 3 2 3 2 8" xfId="9593"/>
    <cellStyle name="Note 2 2 3 2 3 3" xfId="9594"/>
    <cellStyle name="Note 2 2 3 2 3 3 2" xfId="9595"/>
    <cellStyle name="Note 2 2 3 2 3 4" xfId="9596"/>
    <cellStyle name="Note 2 2 3 2 3 4 2" xfId="9597"/>
    <cellStyle name="Note 2 2 3 2 3 5" xfId="9598"/>
    <cellStyle name="Note 2 2 3 2 3 5 2" xfId="9599"/>
    <cellStyle name="Note 2 2 3 2 3 6" xfId="9600"/>
    <cellStyle name="Note 2 2 3 2 3 6 2" xfId="9601"/>
    <cellStyle name="Note 2 2 3 2 3 7" xfId="9602"/>
    <cellStyle name="Note 2 2 3 2 3 7 2" xfId="9603"/>
    <cellStyle name="Note 2 2 3 2 3 8" xfId="9604"/>
    <cellStyle name="Note 2 2 3 2 3 8 2" xfId="9605"/>
    <cellStyle name="Note 2 2 3 2 3 9" xfId="9606"/>
    <cellStyle name="Note 2 2 3 2 4" xfId="9607"/>
    <cellStyle name="Note 2 2 3 2 4 2" xfId="9608"/>
    <cellStyle name="Note 2 2 3 2 4 2 2" xfId="9609"/>
    <cellStyle name="Note 2 2 3 2 4 3" xfId="9610"/>
    <cellStyle name="Note 2 2 3 2 4 3 2" xfId="9611"/>
    <cellStyle name="Note 2 2 3 2 4 4" xfId="9612"/>
    <cellStyle name="Note 2 2 3 2 4 4 2" xfId="9613"/>
    <cellStyle name="Note 2 2 3 2 4 5" xfId="9614"/>
    <cellStyle name="Note 2 2 3 2 4 5 2" xfId="9615"/>
    <cellStyle name="Note 2 2 3 2 4 6" xfId="9616"/>
    <cellStyle name="Note 2 2 3 2 4 6 2" xfId="9617"/>
    <cellStyle name="Note 2 2 3 2 4 7" xfId="9618"/>
    <cellStyle name="Note 2 2 3 2 4 7 2" xfId="9619"/>
    <cellStyle name="Note 2 2 3 2 4 8" xfId="9620"/>
    <cellStyle name="Note 2 2 3 2 5" xfId="9621"/>
    <cellStyle name="Note 2 2 3 2 5 2" xfId="9622"/>
    <cellStyle name="Note 2 2 3 2 6" xfId="9623"/>
    <cellStyle name="Note 2 2 3 2 6 2" xfId="9624"/>
    <cellStyle name="Note 2 2 3 2 7" xfId="9625"/>
    <cellStyle name="Note 2 2 3 2 7 2" xfId="9626"/>
    <cellStyle name="Note 2 2 3 2 8" xfId="9627"/>
    <cellStyle name="Note 2 2 3 2 8 2" xfId="9628"/>
    <cellStyle name="Note 2 2 3 2 9" xfId="9629"/>
    <cellStyle name="Note 2 2 3 2 9 2" xfId="9630"/>
    <cellStyle name="Note 2 2 3 3" xfId="9631"/>
    <cellStyle name="Note 2 2 3 3 2" xfId="9632"/>
    <cellStyle name="Note 2 2 3 3 2 2" xfId="9633"/>
    <cellStyle name="Note 2 2 3 3 2 2 2" xfId="9634"/>
    <cellStyle name="Note 2 2 3 3 2 2 2 2" xfId="9635"/>
    <cellStyle name="Note 2 2 3 3 2 2 2 2 2" xfId="9636"/>
    <cellStyle name="Note 2 2 3 3 2 2 2 3" xfId="9637"/>
    <cellStyle name="Note 2 2 3 3 2 2 2 3 2" xfId="9638"/>
    <cellStyle name="Note 2 2 3 3 2 2 2 4" xfId="9639"/>
    <cellStyle name="Note 2 2 3 3 2 2 2 4 2" xfId="9640"/>
    <cellStyle name="Note 2 2 3 3 2 2 2 5" xfId="9641"/>
    <cellStyle name="Note 2 2 3 3 2 2 2 5 2" xfId="9642"/>
    <cellStyle name="Note 2 2 3 3 2 2 2 6" xfId="9643"/>
    <cellStyle name="Note 2 2 3 3 2 2 2 6 2" xfId="9644"/>
    <cellStyle name="Note 2 2 3 3 2 2 2 7" xfId="9645"/>
    <cellStyle name="Note 2 2 3 3 2 2 2 7 2" xfId="9646"/>
    <cellStyle name="Note 2 2 3 3 2 2 2 8" xfId="9647"/>
    <cellStyle name="Note 2 2 3 3 2 2 3" xfId="9648"/>
    <cellStyle name="Note 2 2 3 3 2 2 3 2" xfId="9649"/>
    <cellStyle name="Note 2 2 3 3 2 2 4" xfId="9650"/>
    <cellStyle name="Note 2 2 3 3 2 2 4 2" xfId="9651"/>
    <cellStyle name="Note 2 2 3 3 2 2 5" xfId="9652"/>
    <cellStyle name="Note 2 2 3 3 2 2 5 2" xfId="9653"/>
    <cellStyle name="Note 2 2 3 3 2 2 6" xfId="9654"/>
    <cellStyle name="Note 2 2 3 3 2 2 6 2" xfId="9655"/>
    <cellStyle name="Note 2 2 3 3 2 2 7" xfId="9656"/>
    <cellStyle name="Note 2 2 3 3 2 2 7 2" xfId="9657"/>
    <cellStyle name="Note 2 2 3 3 2 2 8" xfId="9658"/>
    <cellStyle name="Note 2 2 3 3 2 2 8 2" xfId="9659"/>
    <cellStyle name="Note 2 2 3 3 2 2 9" xfId="9660"/>
    <cellStyle name="Note 2 2 3 3 2 3" xfId="9661"/>
    <cellStyle name="Note 2 2 3 3 2 3 2" xfId="9662"/>
    <cellStyle name="Note 2 2 3 3 2 3 2 2" xfId="9663"/>
    <cellStyle name="Note 2 2 3 3 2 3 3" xfId="9664"/>
    <cellStyle name="Note 2 2 3 3 2 3 3 2" xfId="9665"/>
    <cellStyle name="Note 2 2 3 3 2 3 4" xfId="9666"/>
    <cellStyle name="Note 2 2 3 3 2 3 4 2" xfId="9667"/>
    <cellStyle name="Note 2 2 3 3 2 3 5" xfId="9668"/>
    <cellStyle name="Note 2 2 3 3 2 3 5 2" xfId="9669"/>
    <cellStyle name="Note 2 2 3 3 2 3 6" xfId="9670"/>
    <cellStyle name="Note 2 2 3 3 2 3 6 2" xfId="9671"/>
    <cellStyle name="Note 2 2 3 3 2 3 7" xfId="9672"/>
    <cellStyle name="Note 2 2 3 3 2 3 7 2" xfId="9673"/>
    <cellStyle name="Note 2 2 3 3 2 3 8" xfId="9674"/>
    <cellStyle name="Note 2 2 3 3 2 4" xfId="9675"/>
    <cellStyle name="Note 2 2 3 3 2 4 2" xfId="9676"/>
    <cellStyle name="Note 2 2 3 3 2 4 2 2" xfId="9677"/>
    <cellStyle name="Note 2 2 3 3 2 4 3" xfId="9678"/>
    <cellStyle name="Note 2 2 3 3 2 4 3 2" xfId="9679"/>
    <cellStyle name="Note 2 2 3 3 2 4 4" xfId="9680"/>
    <cellStyle name="Note 2 2 3 3 2 4 4 2" xfId="9681"/>
    <cellStyle name="Note 2 2 3 3 2 4 5" xfId="9682"/>
    <cellStyle name="Note 2 2 3 3 2 4 5 2" xfId="9683"/>
    <cellStyle name="Note 2 2 3 3 2 4 6" xfId="9684"/>
    <cellStyle name="Note 2 2 3 3 2 4 6 2" xfId="9685"/>
    <cellStyle name="Note 2 2 3 3 2 4 7" xfId="9686"/>
    <cellStyle name="Note 2 2 3 3 2 4 7 2" xfId="9687"/>
    <cellStyle name="Note 2 2 3 3 2 4 8" xfId="9688"/>
    <cellStyle name="Note 2 2 3 3 2 5" xfId="9689"/>
    <cellStyle name="Note 2 2 3 3 2 5 2" xfId="9690"/>
    <cellStyle name="Note 2 2 3 3 2 6" xfId="9691"/>
    <cellStyle name="Note 2 2 3 3 2 6 2" xfId="9692"/>
    <cellStyle name="Note 2 2 3 3 2 7" xfId="9693"/>
    <cellStyle name="Note 2 2 3 3 2 7 2" xfId="9694"/>
    <cellStyle name="Note 2 2 3 3 2 8" xfId="9695"/>
    <cellStyle name="Note 2 2 3 3 2 8 2" xfId="9696"/>
    <cellStyle name="Note 2 2 3 3 2 9" xfId="9697"/>
    <cellStyle name="Note 2 2 3 3 2 9 2" xfId="9698"/>
    <cellStyle name="Note 2 2 3 3 3" xfId="9699"/>
    <cellStyle name="Note 2 2 3 3 3 2" xfId="9700"/>
    <cellStyle name="Note 2 2 3 3 3 2 2" xfId="9701"/>
    <cellStyle name="Note 2 2 3 3 3 2 2 2" xfId="9702"/>
    <cellStyle name="Note 2 2 3 3 3 2 3" xfId="9703"/>
    <cellStyle name="Note 2 2 3 3 3 2 3 2" xfId="9704"/>
    <cellStyle name="Note 2 2 3 3 3 2 4" xfId="9705"/>
    <cellStyle name="Note 2 2 3 3 3 2 4 2" xfId="9706"/>
    <cellStyle name="Note 2 2 3 3 3 2 5" xfId="9707"/>
    <cellStyle name="Note 2 2 3 3 3 2 5 2" xfId="9708"/>
    <cellStyle name="Note 2 2 3 3 3 2 6" xfId="9709"/>
    <cellStyle name="Note 2 2 3 3 3 2 6 2" xfId="9710"/>
    <cellStyle name="Note 2 2 3 3 3 2 7" xfId="9711"/>
    <cellStyle name="Note 2 2 3 3 3 2 7 2" xfId="9712"/>
    <cellStyle name="Note 2 2 3 3 3 2 8" xfId="9713"/>
    <cellStyle name="Note 2 2 3 3 3 3" xfId="9714"/>
    <cellStyle name="Note 2 2 3 3 3 3 2" xfId="9715"/>
    <cellStyle name="Note 2 2 3 3 3 4" xfId="9716"/>
    <cellStyle name="Note 2 2 3 3 3 4 2" xfId="9717"/>
    <cellStyle name="Note 2 2 3 3 3 5" xfId="9718"/>
    <cellStyle name="Note 2 2 3 3 3 5 2" xfId="9719"/>
    <cellStyle name="Note 2 2 3 3 3 6" xfId="9720"/>
    <cellStyle name="Note 2 2 3 3 3 6 2" xfId="9721"/>
    <cellStyle name="Note 2 2 3 3 3 7" xfId="9722"/>
    <cellStyle name="Note 2 2 3 3 3 7 2" xfId="9723"/>
    <cellStyle name="Note 2 2 3 3 3 8" xfId="9724"/>
    <cellStyle name="Note 2 2 3 3 3 8 2" xfId="9725"/>
    <cellStyle name="Note 2 2 3 3 3 9" xfId="9726"/>
    <cellStyle name="Note 2 2 3 3 4" xfId="9727"/>
    <cellStyle name="Note 2 2 3 3 4 2" xfId="9728"/>
    <cellStyle name="Note 2 2 3 3 4 2 2" xfId="9729"/>
    <cellStyle name="Note 2 2 3 3 4 3" xfId="9730"/>
    <cellStyle name="Note 2 2 3 3 4 3 2" xfId="9731"/>
    <cellStyle name="Note 2 2 3 3 4 4" xfId="9732"/>
    <cellStyle name="Note 2 2 3 3 4 4 2" xfId="9733"/>
    <cellStyle name="Note 2 2 3 3 4 5" xfId="9734"/>
    <cellStyle name="Note 2 2 3 3 4 5 2" xfId="9735"/>
    <cellStyle name="Note 2 2 3 3 4 6" xfId="9736"/>
    <cellStyle name="Note 2 2 3 3 4 6 2" xfId="9737"/>
    <cellStyle name="Note 2 2 3 3 4 7" xfId="9738"/>
    <cellStyle name="Note 2 2 3 3 4 7 2" xfId="9739"/>
    <cellStyle name="Note 2 2 3 3 4 8" xfId="9740"/>
    <cellStyle name="Note 2 2 3 3 5" xfId="9741"/>
    <cellStyle name="Note 2 2 3 3 5 2" xfId="9742"/>
    <cellStyle name="Note 2 2 3 3 6" xfId="9743"/>
    <cellStyle name="Note 2 2 3 3 6 2" xfId="9744"/>
    <cellStyle name="Note 2 2 3 3 7" xfId="9745"/>
    <cellStyle name="Note 2 2 3 3 7 2" xfId="9746"/>
    <cellStyle name="Note 2 2 3 3 8" xfId="9747"/>
    <cellStyle name="Note 2 2 3 3 8 2" xfId="9748"/>
    <cellStyle name="Note 2 2 3 3 9" xfId="9749"/>
    <cellStyle name="Note 2 2 3 3 9 2" xfId="9750"/>
    <cellStyle name="Note 2 2 3 4" xfId="9751"/>
    <cellStyle name="Note 2 2 3 4 10" xfId="9752"/>
    <cellStyle name="Note 2 2 3 4 10 2" xfId="9753"/>
    <cellStyle name="Note 2 2 3 4 11" xfId="9754"/>
    <cellStyle name="Note 2 2 3 4 11 2" xfId="9755"/>
    <cellStyle name="Note 2 2 3 4 12" xfId="9756"/>
    <cellStyle name="Note 2 2 3 4 2" xfId="9757"/>
    <cellStyle name="Note 2 2 3 4 2 2" xfId="9758"/>
    <cellStyle name="Note 2 2 3 4 2 2 2" xfId="9759"/>
    <cellStyle name="Note 2 2 3 4 2 2 2 2" xfId="9760"/>
    <cellStyle name="Note 2 2 3 4 2 2 3" xfId="9761"/>
    <cellStyle name="Note 2 2 3 4 2 2 3 2" xfId="9762"/>
    <cellStyle name="Note 2 2 3 4 2 2 4" xfId="9763"/>
    <cellStyle name="Note 2 2 3 4 2 2 4 2" xfId="9764"/>
    <cellStyle name="Note 2 2 3 4 2 2 5" xfId="9765"/>
    <cellStyle name="Note 2 2 3 4 2 2 5 2" xfId="9766"/>
    <cellStyle name="Note 2 2 3 4 2 2 6" xfId="9767"/>
    <cellStyle name="Note 2 2 3 4 2 2 6 2" xfId="9768"/>
    <cellStyle name="Note 2 2 3 4 2 2 7" xfId="9769"/>
    <cellStyle name="Note 2 2 3 4 2 2 7 2" xfId="9770"/>
    <cellStyle name="Note 2 2 3 4 2 2 8" xfId="9771"/>
    <cellStyle name="Note 2 2 3 4 2 3" xfId="9772"/>
    <cellStyle name="Note 2 2 3 4 2 3 2" xfId="9773"/>
    <cellStyle name="Note 2 2 3 4 2 4" xfId="9774"/>
    <cellStyle name="Note 2 2 3 4 2 4 2" xfId="9775"/>
    <cellStyle name="Note 2 2 3 4 2 5" xfId="9776"/>
    <cellStyle name="Note 2 2 3 4 2 5 2" xfId="9777"/>
    <cellStyle name="Note 2 2 3 4 2 6" xfId="9778"/>
    <cellStyle name="Note 2 2 3 4 2 6 2" xfId="9779"/>
    <cellStyle name="Note 2 2 3 4 2 7" xfId="9780"/>
    <cellStyle name="Note 2 2 3 4 2 7 2" xfId="9781"/>
    <cellStyle name="Note 2 2 3 4 2 8" xfId="9782"/>
    <cellStyle name="Note 2 2 3 4 2 8 2" xfId="9783"/>
    <cellStyle name="Note 2 2 3 4 2 9" xfId="9784"/>
    <cellStyle name="Note 2 2 3 4 3" xfId="9785"/>
    <cellStyle name="Note 2 2 3 4 3 2" xfId="9786"/>
    <cellStyle name="Note 2 2 3 4 3 2 2" xfId="9787"/>
    <cellStyle name="Note 2 2 3 4 3 2 2 2" xfId="9788"/>
    <cellStyle name="Note 2 2 3 4 3 2 3" xfId="9789"/>
    <cellStyle name="Note 2 2 3 4 3 2 3 2" xfId="9790"/>
    <cellStyle name="Note 2 2 3 4 3 2 4" xfId="9791"/>
    <cellStyle name="Note 2 2 3 4 3 2 4 2" xfId="9792"/>
    <cellStyle name="Note 2 2 3 4 3 2 5" xfId="9793"/>
    <cellStyle name="Note 2 2 3 4 3 2 5 2" xfId="9794"/>
    <cellStyle name="Note 2 2 3 4 3 2 6" xfId="9795"/>
    <cellStyle name="Note 2 2 3 4 3 2 6 2" xfId="9796"/>
    <cellStyle name="Note 2 2 3 4 3 2 7" xfId="9797"/>
    <cellStyle name="Note 2 2 3 4 3 2 7 2" xfId="9798"/>
    <cellStyle name="Note 2 2 3 4 3 2 8" xfId="9799"/>
    <cellStyle name="Note 2 2 3 4 3 3" xfId="9800"/>
    <cellStyle name="Note 2 2 3 4 3 3 2" xfId="9801"/>
    <cellStyle name="Note 2 2 3 4 3 4" xfId="9802"/>
    <cellStyle name="Note 2 2 3 4 3 4 2" xfId="9803"/>
    <cellStyle name="Note 2 2 3 4 3 5" xfId="9804"/>
    <cellStyle name="Note 2 2 3 4 3 5 2" xfId="9805"/>
    <cellStyle name="Note 2 2 3 4 3 6" xfId="9806"/>
    <cellStyle name="Note 2 2 3 4 3 6 2" xfId="9807"/>
    <cellStyle name="Note 2 2 3 4 3 7" xfId="9808"/>
    <cellStyle name="Note 2 2 3 4 3 7 2" xfId="9809"/>
    <cellStyle name="Note 2 2 3 4 3 8" xfId="9810"/>
    <cellStyle name="Note 2 2 3 4 3 8 2" xfId="9811"/>
    <cellStyle name="Note 2 2 3 4 3 9" xfId="9812"/>
    <cellStyle name="Note 2 2 3 4 4" xfId="9813"/>
    <cellStyle name="Note 2 2 3 4 4 2" xfId="9814"/>
    <cellStyle name="Note 2 2 3 4 4 2 2" xfId="9815"/>
    <cellStyle name="Note 2 2 3 4 4 2 2 2" xfId="9816"/>
    <cellStyle name="Note 2 2 3 4 4 2 3" xfId="9817"/>
    <cellStyle name="Note 2 2 3 4 4 2 3 2" xfId="9818"/>
    <cellStyle name="Note 2 2 3 4 4 2 4" xfId="9819"/>
    <cellStyle name="Note 2 2 3 4 4 2 4 2" xfId="9820"/>
    <cellStyle name="Note 2 2 3 4 4 2 5" xfId="9821"/>
    <cellStyle name="Note 2 2 3 4 4 2 5 2" xfId="9822"/>
    <cellStyle name="Note 2 2 3 4 4 2 6" xfId="9823"/>
    <cellStyle name="Note 2 2 3 4 4 2 6 2" xfId="9824"/>
    <cellStyle name="Note 2 2 3 4 4 2 7" xfId="9825"/>
    <cellStyle name="Note 2 2 3 4 4 2 7 2" xfId="9826"/>
    <cellStyle name="Note 2 2 3 4 4 2 8" xfId="9827"/>
    <cellStyle name="Note 2 2 3 4 4 3" xfId="9828"/>
    <cellStyle name="Note 2 2 3 4 4 3 2" xfId="9829"/>
    <cellStyle name="Note 2 2 3 4 4 4" xfId="9830"/>
    <cellStyle name="Note 2 2 3 4 4 4 2" xfId="9831"/>
    <cellStyle name="Note 2 2 3 4 4 5" xfId="9832"/>
    <cellStyle name="Note 2 2 3 4 4 5 2" xfId="9833"/>
    <cellStyle name="Note 2 2 3 4 4 6" xfId="9834"/>
    <cellStyle name="Note 2 2 3 4 4 6 2" xfId="9835"/>
    <cellStyle name="Note 2 2 3 4 4 7" xfId="9836"/>
    <cellStyle name="Note 2 2 3 4 4 7 2" xfId="9837"/>
    <cellStyle name="Note 2 2 3 4 4 8" xfId="9838"/>
    <cellStyle name="Note 2 2 3 4 4 8 2" xfId="9839"/>
    <cellStyle name="Note 2 2 3 4 4 9" xfId="9840"/>
    <cellStyle name="Note 2 2 3 4 5" xfId="9841"/>
    <cellStyle name="Note 2 2 3 4 5 2" xfId="9842"/>
    <cellStyle name="Note 2 2 3 4 5 2 2" xfId="9843"/>
    <cellStyle name="Note 2 2 3 4 5 3" xfId="9844"/>
    <cellStyle name="Note 2 2 3 4 5 3 2" xfId="9845"/>
    <cellStyle name="Note 2 2 3 4 5 4" xfId="9846"/>
    <cellStyle name="Note 2 2 3 4 5 4 2" xfId="9847"/>
    <cellStyle name="Note 2 2 3 4 5 5" xfId="9848"/>
    <cellStyle name="Note 2 2 3 4 5 5 2" xfId="9849"/>
    <cellStyle name="Note 2 2 3 4 5 6" xfId="9850"/>
    <cellStyle name="Note 2 2 3 4 5 6 2" xfId="9851"/>
    <cellStyle name="Note 2 2 3 4 5 7" xfId="9852"/>
    <cellStyle name="Note 2 2 3 4 5 7 2" xfId="9853"/>
    <cellStyle name="Note 2 2 3 4 5 8" xfId="9854"/>
    <cellStyle name="Note 2 2 3 4 6" xfId="9855"/>
    <cellStyle name="Note 2 2 3 4 6 2" xfId="9856"/>
    <cellStyle name="Note 2 2 3 4 7" xfId="9857"/>
    <cellStyle name="Note 2 2 3 4 7 2" xfId="9858"/>
    <cellStyle name="Note 2 2 3 4 8" xfId="9859"/>
    <cellStyle name="Note 2 2 3 4 8 2" xfId="9860"/>
    <cellStyle name="Note 2 2 3 4 9" xfId="9861"/>
    <cellStyle name="Note 2 2 3 4 9 2" xfId="9862"/>
    <cellStyle name="Note 2 2 3 5" xfId="9863"/>
    <cellStyle name="Note 2 2 3 5 2" xfId="9864"/>
    <cellStyle name="Note 2 2 3 5 2 2" xfId="9865"/>
    <cellStyle name="Note 2 2 3 5 2 2 2" xfId="9866"/>
    <cellStyle name="Note 2 2 3 5 2 3" xfId="9867"/>
    <cellStyle name="Note 2 2 3 5 2 3 2" xfId="9868"/>
    <cellStyle name="Note 2 2 3 5 2 4" xfId="9869"/>
    <cellStyle name="Note 2 2 3 5 2 4 2" xfId="9870"/>
    <cellStyle name="Note 2 2 3 5 2 5" xfId="9871"/>
    <cellStyle name="Note 2 2 3 5 2 5 2" xfId="9872"/>
    <cellStyle name="Note 2 2 3 5 2 6" xfId="9873"/>
    <cellStyle name="Note 2 2 3 5 2 6 2" xfId="9874"/>
    <cellStyle name="Note 2 2 3 5 2 7" xfId="9875"/>
    <cellStyle name="Note 2 2 3 5 2 7 2" xfId="9876"/>
    <cellStyle name="Note 2 2 3 5 2 8" xfId="9877"/>
    <cellStyle name="Note 2 2 3 5 3" xfId="9878"/>
    <cellStyle name="Note 2 2 3 5 3 2" xfId="9879"/>
    <cellStyle name="Note 2 2 3 5 4" xfId="9880"/>
    <cellStyle name="Note 2 2 3 5 4 2" xfId="9881"/>
    <cellStyle name="Note 2 2 3 5 5" xfId="9882"/>
    <cellStyle name="Note 2 2 3 5 5 2" xfId="9883"/>
    <cellStyle name="Note 2 2 3 5 6" xfId="9884"/>
    <cellStyle name="Note 2 2 3 5 6 2" xfId="9885"/>
    <cellStyle name="Note 2 2 3 5 7" xfId="9886"/>
    <cellStyle name="Note 2 2 3 5 7 2" xfId="9887"/>
    <cellStyle name="Note 2 2 3 5 8" xfId="9888"/>
    <cellStyle name="Note 2 2 3 5 8 2" xfId="9889"/>
    <cellStyle name="Note 2 2 3 5 9" xfId="9890"/>
    <cellStyle name="Note 2 2 3 6" xfId="9891"/>
    <cellStyle name="Note 2 2 3 6 2" xfId="9892"/>
    <cellStyle name="Note 2 2 3 7" xfId="9893"/>
    <cellStyle name="Note 2 2 3 7 2" xfId="9894"/>
    <cellStyle name="Note 2 2 3 8" xfId="9895"/>
    <cellStyle name="Note 2 2 3 8 2" xfId="9896"/>
    <cellStyle name="Note 2 2 3 9" xfId="9897"/>
    <cellStyle name="Note 2 2 3 9 2" xfId="9898"/>
    <cellStyle name="Note 2 2 4" xfId="9899"/>
    <cellStyle name="Note 2 2 4 2" xfId="9900"/>
    <cellStyle name="Note 2 2 4 2 2" xfId="9901"/>
    <cellStyle name="Note 2 2 4 2 2 2" xfId="9902"/>
    <cellStyle name="Note 2 2 4 2 2 2 2" xfId="9903"/>
    <cellStyle name="Note 2 2 4 2 2 2 2 2" xfId="9904"/>
    <cellStyle name="Note 2 2 4 2 2 2 3" xfId="9905"/>
    <cellStyle name="Note 2 2 4 2 2 2 3 2" xfId="9906"/>
    <cellStyle name="Note 2 2 4 2 2 2 4" xfId="9907"/>
    <cellStyle name="Note 2 2 4 2 2 2 4 2" xfId="9908"/>
    <cellStyle name="Note 2 2 4 2 2 2 5" xfId="9909"/>
    <cellStyle name="Note 2 2 4 2 2 2 5 2" xfId="9910"/>
    <cellStyle name="Note 2 2 4 2 2 2 6" xfId="9911"/>
    <cellStyle name="Note 2 2 4 2 2 2 6 2" xfId="9912"/>
    <cellStyle name="Note 2 2 4 2 2 2 7" xfId="9913"/>
    <cellStyle name="Note 2 2 4 2 2 2 7 2" xfId="9914"/>
    <cellStyle name="Note 2 2 4 2 2 2 8" xfId="9915"/>
    <cellStyle name="Note 2 2 4 2 2 3" xfId="9916"/>
    <cellStyle name="Note 2 2 4 2 2 3 2" xfId="9917"/>
    <cellStyle name="Note 2 2 4 2 2 4" xfId="9918"/>
    <cellStyle name="Note 2 2 4 2 2 4 2" xfId="9919"/>
    <cellStyle name="Note 2 2 4 2 2 5" xfId="9920"/>
    <cellStyle name="Note 2 2 4 2 2 5 2" xfId="9921"/>
    <cellStyle name="Note 2 2 4 2 2 6" xfId="9922"/>
    <cellStyle name="Note 2 2 4 2 2 6 2" xfId="9923"/>
    <cellStyle name="Note 2 2 4 2 2 7" xfId="9924"/>
    <cellStyle name="Note 2 2 4 2 2 7 2" xfId="9925"/>
    <cellStyle name="Note 2 2 4 2 2 8" xfId="9926"/>
    <cellStyle name="Note 2 2 4 2 2 8 2" xfId="9927"/>
    <cellStyle name="Note 2 2 4 2 2 9" xfId="9928"/>
    <cellStyle name="Note 2 2 4 2 3" xfId="9929"/>
    <cellStyle name="Note 2 2 4 2 3 2" xfId="9930"/>
    <cellStyle name="Note 2 2 4 2 3 2 2" xfId="9931"/>
    <cellStyle name="Note 2 2 4 2 3 3" xfId="9932"/>
    <cellStyle name="Note 2 2 4 2 3 3 2" xfId="9933"/>
    <cellStyle name="Note 2 2 4 2 3 4" xfId="9934"/>
    <cellStyle name="Note 2 2 4 2 3 4 2" xfId="9935"/>
    <cellStyle name="Note 2 2 4 2 3 5" xfId="9936"/>
    <cellStyle name="Note 2 2 4 2 3 5 2" xfId="9937"/>
    <cellStyle name="Note 2 2 4 2 3 6" xfId="9938"/>
    <cellStyle name="Note 2 2 4 2 3 6 2" xfId="9939"/>
    <cellStyle name="Note 2 2 4 2 3 7" xfId="9940"/>
    <cellStyle name="Note 2 2 4 2 3 7 2" xfId="9941"/>
    <cellStyle name="Note 2 2 4 2 3 8" xfId="9942"/>
    <cellStyle name="Note 2 2 4 2 4" xfId="9943"/>
    <cellStyle name="Note 2 2 4 2 4 2" xfId="9944"/>
    <cellStyle name="Note 2 2 4 2 4 2 2" xfId="9945"/>
    <cellStyle name="Note 2 2 4 2 4 3" xfId="9946"/>
    <cellStyle name="Note 2 2 4 2 4 3 2" xfId="9947"/>
    <cellStyle name="Note 2 2 4 2 4 4" xfId="9948"/>
    <cellStyle name="Note 2 2 4 2 4 4 2" xfId="9949"/>
    <cellStyle name="Note 2 2 4 2 4 5" xfId="9950"/>
    <cellStyle name="Note 2 2 4 2 4 5 2" xfId="9951"/>
    <cellStyle name="Note 2 2 4 2 4 6" xfId="9952"/>
    <cellStyle name="Note 2 2 4 2 4 6 2" xfId="9953"/>
    <cellStyle name="Note 2 2 4 2 4 7" xfId="9954"/>
    <cellStyle name="Note 2 2 4 2 4 7 2" xfId="9955"/>
    <cellStyle name="Note 2 2 4 2 4 8" xfId="9956"/>
    <cellStyle name="Note 2 2 4 2 5" xfId="9957"/>
    <cellStyle name="Note 2 2 4 2 5 2" xfId="9958"/>
    <cellStyle name="Note 2 2 4 2 6" xfId="9959"/>
    <cellStyle name="Note 2 2 4 2 6 2" xfId="9960"/>
    <cellStyle name="Note 2 2 4 2 7" xfId="9961"/>
    <cellStyle name="Note 2 2 4 2 7 2" xfId="9962"/>
    <cellStyle name="Note 2 2 4 2 8" xfId="9963"/>
    <cellStyle name="Note 2 2 4 2 8 2" xfId="9964"/>
    <cellStyle name="Note 2 2 4 2 9" xfId="9965"/>
    <cellStyle name="Note 2 2 4 2 9 2" xfId="9966"/>
    <cellStyle name="Note 2 2 4 3" xfId="9967"/>
    <cellStyle name="Note 2 2 4 3 2" xfId="9968"/>
    <cellStyle name="Note 2 2 4 3 2 2" xfId="9969"/>
    <cellStyle name="Note 2 2 4 3 2 2 2" xfId="9970"/>
    <cellStyle name="Note 2 2 4 3 2 3" xfId="9971"/>
    <cellStyle name="Note 2 2 4 3 2 3 2" xfId="9972"/>
    <cellStyle name="Note 2 2 4 3 2 4" xfId="9973"/>
    <cellStyle name="Note 2 2 4 3 2 4 2" xfId="9974"/>
    <cellStyle name="Note 2 2 4 3 2 5" xfId="9975"/>
    <cellStyle name="Note 2 2 4 3 2 5 2" xfId="9976"/>
    <cellStyle name="Note 2 2 4 3 2 6" xfId="9977"/>
    <cellStyle name="Note 2 2 4 3 2 6 2" xfId="9978"/>
    <cellStyle name="Note 2 2 4 3 2 7" xfId="9979"/>
    <cellStyle name="Note 2 2 4 3 2 7 2" xfId="9980"/>
    <cellStyle name="Note 2 2 4 3 2 8" xfId="9981"/>
    <cellStyle name="Note 2 2 4 3 3" xfId="9982"/>
    <cellStyle name="Note 2 2 4 3 3 2" xfId="9983"/>
    <cellStyle name="Note 2 2 4 3 4" xfId="9984"/>
    <cellStyle name="Note 2 2 4 3 4 2" xfId="9985"/>
    <cellStyle name="Note 2 2 4 3 5" xfId="9986"/>
    <cellStyle name="Note 2 2 4 3 5 2" xfId="9987"/>
    <cellStyle name="Note 2 2 4 3 6" xfId="9988"/>
    <cellStyle name="Note 2 2 4 3 6 2" xfId="9989"/>
    <cellStyle name="Note 2 2 4 3 7" xfId="9990"/>
    <cellStyle name="Note 2 2 4 3 7 2" xfId="9991"/>
    <cellStyle name="Note 2 2 4 3 8" xfId="9992"/>
    <cellStyle name="Note 2 2 4 3 8 2" xfId="9993"/>
    <cellStyle name="Note 2 2 4 3 9" xfId="9994"/>
    <cellStyle name="Note 2 2 4 4" xfId="9995"/>
    <cellStyle name="Note 2 2 4 4 2" xfId="9996"/>
    <cellStyle name="Note 2 2 4 4 2 2" xfId="9997"/>
    <cellStyle name="Note 2 2 4 4 3" xfId="9998"/>
    <cellStyle name="Note 2 2 4 4 3 2" xfId="9999"/>
    <cellStyle name="Note 2 2 4 4 4" xfId="10000"/>
    <cellStyle name="Note 2 2 4 4 4 2" xfId="10001"/>
    <cellStyle name="Note 2 2 4 4 5" xfId="10002"/>
    <cellStyle name="Note 2 2 4 4 5 2" xfId="10003"/>
    <cellStyle name="Note 2 2 4 4 6" xfId="10004"/>
    <cellStyle name="Note 2 2 4 4 6 2" xfId="10005"/>
    <cellStyle name="Note 2 2 4 4 7" xfId="10006"/>
    <cellStyle name="Note 2 2 4 4 7 2" xfId="10007"/>
    <cellStyle name="Note 2 2 4 4 8" xfId="10008"/>
    <cellStyle name="Note 2 2 4 5" xfId="10009"/>
    <cellStyle name="Note 2 2 4 5 2" xfId="10010"/>
    <cellStyle name="Note 2 2 4 6" xfId="10011"/>
    <cellStyle name="Note 2 2 4 6 2" xfId="10012"/>
    <cellStyle name="Note 2 2 4 7" xfId="10013"/>
    <cellStyle name="Note 2 2 4 7 2" xfId="10014"/>
    <cellStyle name="Note 2 2 4 8" xfId="10015"/>
    <cellStyle name="Note 2 2 4 8 2" xfId="10016"/>
    <cellStyle name="Note 2 2 4 9" xfId="10017"/>
    <cellStyle name="Note 2 2 4 9 2" xfId="10018"/>
    <cellStyle name="Note 2 2 5" xfId="10019"/>
    <cellStyle name="Note 2 2 5 2" xfId="10020"/>
    <cellStyle name="Note 2 2 5 2 2" xfId="10021"/>
    <cellStyle name="Note 2 2 5 2 2 2" xfId="10022"/>
    <cellStyle name="Note 2 2 5 2 2 2 2" xfId="10023"/>
    <cellStyle name="Note 2 2 5 2 2 2 2 2" xfId="10024"/>
    <cellStyle name="Note 2 2 5 2 2 2 3" xfId="10025"/>
    <cellStyle name="Note 2 2 5 2 2 2 3 2" xfId="10026"/>
    <cellStyle name="Note 2 2 5 2 2 2 4" xfId="10027"/>
    <cellStyle name="Note 2 2 5 2 2 2 4 2" xfId="10028"/>
    <cellStyle name="Note 2 2 5 2 2 2 5" xfId="10029"/>
    <cellStyle name="Note 2 2 5 2 2 2 5 2" xfId="10030"/>
    <cellStyle name="Note 2 2 5 2 2 2 6" xfId="10031"/>
    <cellStyle name="Note 2 2 5 2 2 2 6 2" xfId="10032"/>
    <cellStyle name="Note 2 2 5 2 2 2 7" xfId="10033"/>
    <cellStyle name="Note 2 2 5 2 2 2 7 2" xfId="10034"/>
    <cellStyle name="Note 2 2 5 2 2 2 8" xfId="10035"/>
    <cellStyle name="Note 2 2 5 2 2 3" xfId="10036"/>
    <cellStyle name="Note 2 2 5 2 2 3 2" xfId="10037"/>
    <cellStyle name="Note 2 2 5 2 2 4" xfId="10038"/>
    <cellStyle name="Note 2 2 5 2 2 4 2" xfId="10039"/>
    <cellStyle name="Note 2 2 5 2 2 5" xfId="10040"/>
    <cellStyle name="Note 2 2 5 2 2 5 2" xfId="10041"/>
    <cellStyle name="Note 2 2 5 2 2 6" xfId="10042"/>
    <cellStyle name="Note 2 2 5 2 2 6 2" xfId="10043"/>
    <cellStyle name="Note 2 2 5 2 2 7" xfId="10044"/>
    <cellStyle name="Note 2 2 5 2 2 7 2" xfId="10045"/>
    <cellStyle name="Note 2 2 5 2 2 8" xfId="10046"/>
    <cellStyle name="Note 2 2 5 2 2 8 2" xfId="10047"/>
    <cellStyle name="Note 2 2 5 2 2 9" xfId="10048"/>
    <cellStyle name="Note 2 2 5 2 3" xfId="10049"/>
    <cellStyle name="Note 2 2 5 2 3 2" xfId="10050"/>
    <cellStyle name="Note 2 2 5 2 3 2 2" xfId="10051"/>
    <cellStyle name="Note 2 2 5 2 3 3" xfId="10052"/>
    <cellStyle name="Note 2 2 5 2 3 3 2" xfId="10053"/>
    <cellStyle name="Note 2 2 5 2 3 4" xfId="10054"/>
    <cellStyle name="Note 2 2 5 2 3 4 2" xfId="10055"/>
    <cellStyle name="Note 2 2 5 2 3 5" xfId="10056"/>
    <cellStyle name="Note 2 2 5 2 3 5 2" xfId="10057"/>
    <cellStyle name="Note 2 2 5 2 3 6" xfId="10058"/>
    <cellStyle name="Note 2 2 5 2 3 6 2" xfId="10059"/>
    <cellStyle name="Note 2 2 5 2 3 7" xfId="10060"/>
    <cellStyle name="Note 2 2 5 2 3 7 2" xfId="10061"/>
    <cellStyle name="Note 2 2 5 2 3 8" xfId="10062"/>
    <cellStyle name="Note 2 2 5 2 4" xfId="10063"/>
    <cellStyle name="Note 2 2 5 2 4 2" xfId="10064"/>
    <cellStyle name="Note 2 2 5 2 4 2 2" xfId="10065"/>
    <cellStyle name="Note 2 2 5 2 4 3" xfId="10066"/>
    <cellStyle name="Note 2 2 5 2 4 3 2" xfId="10067"/>
    <cellStyle name="Note 2 2 5 2 4 4" xfId="10068"/>
    <cellStyle name="Note 2 2 5 2 4 4 2" xfId="10069"/>
    <cellStyle name="Note 2 2 5 2 4 5" xfId="10070"/>
    <cellStyle name="Note 2 2 5 2 4 5 2" xfId="10071"/>
    <cellStyle name="Note 2 2 5 2 4 6" xfId="10072"/>
    <cellStyle name="Note 2 2 5 2 4 6 2" xfId="10073"/>
    <cellStyle name="Note 2 2 5 2 4 7" xfId="10074"/>
    <cellStyle name="Note 2 2 5 2 4 7 2" xfId="10075"/>
    <cellStyle name="Note 2 2 5 2 4 8" xfId="10076"/>
    <cellStyle name="Note 2 2 5 2 5" xfId="10077"/>
    <cellStyle name="Note 2 2 5 2 5 2" xfId="10078"/>
    <cellStyle name="Note 2 2 5 2 6" xfId="10079"/>
    <cellStyle name="Note 2 2 5 2 6 2" xfId="10080"/>
    <cellStyle name="Note 2 2 5 2 7" xfId="10081"/>
    <cellStyle name="Note 2 2 5 2 7 2" xfId="10082"/>
    <cellStyle name="Note 2 2 5 2 8" xfId="10083"/>
    <cellStyle name="Note 2 2 5 2 8 2" xfId="10084"/>
    <cellStyle name="Note 2 2 5 2 9" xfId="10085"/>
    <cellStyle name="Note 2 2 5 2 9 2" xfId="10086"/>
    <cellStyle name="Note 2 2 5 3" xfId="10087"/>
    <cellStyle name="Note 2 2 5 3 2" xfId="10088"/>
    <cellStyle name="Note 2 2 5 3 2 2" xfId="10089"/>
    <cellStyle name="Note 2 2 5 3 2 2 2" xfId="10090"/>
    <cellStyle name="Note 2 2 5 3 2 3" xfId="10091"/>
    <cellStyle name="Note 2 2 5 3 2 3 2" xfId="10092"/>
    <cellStyle name="Note 2 2 5 3 2 4" xfId="10093"/>
    <cellStyle name="Note 2 2 5 3 2 4 2" xfId="10094"/>
    <cellStyle name="Note 2 2 5 3 2 5" xfId="10095"/>
    <cellStyle name="Note 2 2 5 3 2 5 2" xfId="10096"/>
    <cellStyle name="Note 2 2 5 3 2 6" xfId="10097"/>
    <cellStyle name="Note 2 2 5 3 2 6 2" xfId="10098"/>
    <cellStyle name="Note 2 2 5 3 2 7" xfId="10099"/>
    <cellStyle name="Note 2 2 5 3 2 7 2" xfId="10100"/>
    <cellStyle name="Note 2 2 5 3 2 8" xfId="10101"/>
    <cellStyle name="Note 2 2 5 3 3" xfId="10102"/>
    <cellStyle name="Note 2 2 5 3 3 2" xfId="10103"/>
    <cellStyle name="Note 2 2 5 3 4" xfId="10104"/>
    <cellStyle name="Note 2 2 5 3 4 2" xfId="10105"/>
    <cellStyle name="Note 2 2 5 3 5" xfId="10106"/>
    <cellStyle name="Note 2 2 5 3 5 2" xfId="10107"/>
    <cellStyle name="Note 2 2 5 3 6" xfId="10108"/>
    <cellStyle name="Note 2 2 5 3 6 2" xfId="10109"/>
    <cellStyle name="Note 2 2 5 3 7" xfId="10110"/>
    <cellStyle name="Note 2 2 5 3 7 2" xfId="10111"/>
    <cellStyle name="Note 2 2 5 3 8" xfId="10112"/>
    <cellStyle name="Note 2 2 5 3 8 2" xfId="10113"/>
    <cellStyle name="Note 2 2 5 3 9" xfId="10114"/>
    <cellStyle name="Note 2 2 5 4" xfId="10115"/>
    <cellStyle name="Note 2 2 5 4 2" xfId="10116"/>
    <cellStyle name="Note 2 2 5 4 2 2" xfId="10117"/>
    <cellStyle name="Note 2 2 5 4 3" xfId="10118"/>
    <cellStyle name="Note 2 2 5 4 3 2" xfId="10119"/>
    <cellStyle name="Note 2 2 5 4 4" xfId="10120"/>
    <cellStyle name="Note 2 2 5 4 4 2" xfId="10121"/>
    <cellStyle name="Note 2 2 5 4 5" xfId="10122"/>
    <cellStyle name="Note 2 2 5 4 5 2" xfId="10123"/>
    <cellStyle name="Note 2 2 5 4 6" xfId="10124"/>
    <cellStyle name="Note 2 2 5 4 6 2" xfId="10125"/>
    <cellStyle name="Note 2 2 5 4 7" xfId="10126"/>
    <cellStyle name="Note 2 2 5 4 7 2" xfId="10127"/>
    <cellStyle name="Note 2 2 5 4 8" xfId="10128"/>
    <cellStyle name="Note 2 2 5 5" xfId="10129"/>
    <cellStyle name="Note 2 2 5 5 2" xfId="10130"/>
    <cellStyle name="Note 2 2 5 6" xfId="10131"/>
    <cellStyle name="Note 2 2 5 6 2" xfId="10132"/>
    <cellStyle name="Note 2 2 5 7" xfId="10133"/>
    <cellStyle name="Note 2 2 5 7 2" xfId="10134"/>
    <cellStyle name="Note 2 2 5 8" xfId="10135"/>
    <cellStyle name="Note 2 2 5 8 2" xfId="10136"/>
    <cellStyle name="Note 2 2 5 9" xfId="10137"/>
    <cellStyle name="Note 2 2 5 9 2" xfId="10138"/>
    <cellStyle name="Note 2 2 6" xfId="10139"/>
    <cellStyle name="Note 2 2 6 10" xfId="10140"/>
    <cellStyle name="Note 2 2 6 10 2" xfId="10141"/>
    <cellStyle name="Note 2 2 6 11" xfId="10142"/>
    <cellStyle name="Note 2 2 6 11 2" xfId="10143"/>
    <cellStyle name="Note 2 2 6 12" xfId="10144"/>
    <cellStyle name="Note 2 2 6 2" xfId="10145"/>
    <cellStyle name="Note 2 2 6 2 2" xfId="10146"/>
    <cellStyle name="Note 2 2 6 2 2 2" xfId="10147"/>
    <cellStyle name="Note 2 2 6 2 2 2 2" xfId="10148"/>
    <cellStyle name="Note 2 2 6 2 2 3" xfId="10149"/>
    <cellStyle name="Note 2 2 6 2 2 3 2" xfId="10150"/>
    <cellStyle name="Note 2 2 6 2 2 4" xfId="10151"/>
    <cellStyle name="Note 2 2 6 2 2 4 2" xfId="10152"/>
    <cellStyle name="Note 2 2 6 2 2 5" xfId="10153"/>
    <cellStyle name="Note 2 2 6 2 2 5 2" xfId="10154"/>
    <cellStyle name="Note 2 2 6 2 2 6" xfId="10155"/>
    <cellStyle name="Note 2 2 6 2 2 6 2" xfId="10156"/>
    <cellStyle name="Note 2 2 6 2 2 7" xfId="10157"/>
    <cellStyle name="Note 2 2 6 2 2 7 2" xfId="10158"/>
    <cellStyle name="Note 2 2 6 2 2 8" xfId="10159"/>
    <cellStyle name="Note 2 2 6 2 3" xfId="10160"/>
    <cellStyle name="Note 2 2 6 2 3 2" xfId="10161"/>
    <cellStyle name="Note 2 2 6 2 4" xfId="10162"/>
    <cellStyle name="Note 2 2 6 2 4 2" xfId="10163"/>
    <cellStyle name="Note 2 2 6 2 5" xfId="10164"/>
    <cellStyle name="Note 2 2 6 2 5 2" xfId="10165"/>
    <cellStyle name="Note 2 2 6 2 6" xfId="10166"/>
    <cellStyle name="Note 2 2 6 2 6 2" xfId="10167"/>
    <cellStyle name="Note 2 2 6 2 7" xfId="10168"/>
    <cellStyle name="Note 2 2 6 2 7 2" xfId="10169"/>
    <cellStyle name="Note 2 2 6 2 8" xfId="10170"/>
    <cellStyle name="Note 2 2 6 2 8 2" xfId="10171"/>
    <cellStyle name="Note 2 2 6 2 9" xfId="10172"/>
    <cellStyle name="Note 2 2 6 3" xfId="10173"/>
    <cellStyle name="Note 2 2 6 3 2" xfId="10174"/>
    <cellStyle name="Note 2 2 6 3 2 2" xfId="10175"/>
    <cellStyle name="Note 2 2 6 3 2 2 2" xfId="10176"/>
    <cellStyle name="Note 2 2 6 3 2 3" xfId="10177"/>
    <cellStyle name="Note 2 2 6 3 2 3 2" xfId="10178"/>
    <cellStyle name="Note 2 2 6 3 2 4" xfId="10179"/>
    <cellStyle name="Note 2 2 6 3 2 4 2" xfId="10180"/>
    <cellStyle name="Note 2 2 6 3 2 5" xfId="10181"/>
    <cellStyle name="Note 2 2 6 3 2 5 2" xfId="10182"/>
    <cellStyle name="Note 2 2 6 3 2 6" xfId="10183"/>
    <cellStyle name="Note 2 2 6 3 2 6 2" xfId="10184"/>
    <cellStyle name="Note 2 2 6 3 2 7" xfId="10185"/>
    <cellStyle name="Note 2 2 6 3 2 7 2" xfId="10186"/>
    <cellStyle name="Note 2 2 6 3 2 8" xfId="10187"/>
    <cellStyle name="Note 2 2 6 3 3" xfId="10188"/>
    <cellStyle name="Note 2 2 6 3 3 2" xfId="10189"/>
    <cellStyle name="Note 2 2 6 3 4" xfId="10190"/>
    <cellStyle name="Note 2 2 6 3 4 2" xfId="10191"/>
    <cellStyle name="Note 2 2 6 3 5" xfId="10192"/>
    <cellStyle name="Note 2 2 6 3 5 2" xfId="10193"/>
    <cellStyle name="Note 2 2 6 3 6" xfId="10194"/>
    <cellStyle name="Note 2 2 6 3 6 2" xfId="10195"/>
    <cellStyle name="Note 2 2 6 3 7" xfId="10196"/>
    <cellStyle name="Note 2 2 6 3 7 2" xfId="10197"/>
    <cellStyle name="Note 2 2 6 3 8" xfId="10198"/>
    <cellStyle name="Note 2 2 6 3 8 2" xfId="10199"/>
    <cellStyle name="Note 2 2 6 3 9" xfId="10200"/>
    <cellStyle name="Note 2 2 6 4" xfId="10201"/>
    <cellStyle name="Note 2 2 6 4 2" xfId="10202"/>
    <cellStyle name="Note 2 2 6 4 2 2" xfId="10203"/>
    <cellStyle name="Note 2 2 6 4 2 2 2" xfId="10204"/>
    <cellStyle name="Note 2 2 6 4 2 3" xfId="10205"/>
    <cellStyle name="Note 2 2 6 4 2 3 2" xfId="10206"/>
    <cellStyle name="Note 2 2 6 4 2 4" xfId="10207"/>
    <cellStyle name="Note 2 2 6 4 2 4 2" xfId="10208"/>
    <cellStyle name="Note 2 2 6 4 2 5" xfId="10209"/>
    <cellStyle name="Note 2 2 6 4 2 5 2" xfId="10210"/>
    <cellStyle name="Note 2 2 6 4 2 6" xfId="10211"/>
    <cellStyle name="Note 2 2 6 4 2 6 2" xfId="10212"/>
    <cellStyle name="Note 2 2 6 4 2 7" xfId="10213"/>
    <cellStyle name="Note 2 2 6 4 2 7 2" xfId="10214"/>
    <cellStyle name="Note 2 2 6 4 2 8" xfId="10215"/>
    <cellStyle name="Note 2 2 6 4 3" xfId="10216"/>
    <cellStyle name="Note 2 2 6 4 3 2" xfId="10217"/>
    <cellStyle name="Note 2 2 6 4 4" xfId="10218"/>
    <cellStyle name="Note 2 2 6 4 4 2" xfId="10219"/>
    <cellStyle name="Note 2 2 6 4 5" xfId="10220"/>
    <cellStyle name="Note 2 2 6 4 5 2" xfId="10221"/>
    <cellStyle name="Note 2 2 6 4 6" xfId="10222"/>
    <cellStyle name="Note 2 2 6 4 6 2" xfId="10223"/>
    <cellStyle name="Note 2 2 6 4 7" xfId="10224"/>
    <cellStyle name="Note 2 2 6 4 7 2" xfId="10225"/>
    <cellStyle name="Note 2 2 6 4 8" xfId="10226"/>
    <cellStyle name="Note 2 2 6 4 8 2" xfId="10227"/>
    <cellStyle name="Note 2 2 6 4 9" xfId="10228"/>
    <cellStyle name="Note 2 2 6 5" xfId="10229"/>
    <cellStyle name="Note 2 2 6 5 2" xfId="10230"/>
    <cellStyle name="Note 2 2 6 5 2 2" xfId="10231"/>
    <cellStyle name="Note 2 2 6 5 3" xfId="10232"/>
    <cellStyle name="Note 2 2 6 5 3 2" xfId="10233"/>
    <cellStyle name="Note 2 2 6 5 4" xfId="10234"/>
    <cellStyle name="Note 2 2 6 5 4 2" xfId="10235"/>
    <cellStyle name="Note 2 2 6 5 5" xfId="10236"/>
    <cellStyle name="Note 2 2 6 5 5 2" xfId="10237"/>
    <cellStyle name="Note 2 2 6 5 6" xfId="10238"/>
    <cellStyle name="Note 2 2 6 5 6 2" xfId="10239"/>
    <cellStyle name="Note 2 2 6 5 7" xfId="10240"/>
    <cellStyle name="Note 2 2 6 5 7 2" xfId="10241"/>
    <cellStyle name="Note 2 2 6 5 8" xfId="10242"/>
    <cellStyle name="Note 2 2 6 6" xfId="10243"/>
    <cellStyle name="Note 2 2 6 6 2" xfId="10244"/>
    <cellStyle name="Note 2 2 6 7" xfId="10245"/>
    <cellStyle name="Note 2 2 6 7 2" xfId="10246"/>
    <cellStyle name="Note 2 2 6 8" xfId="10247"/>
    <cellStyle name="Note 2 2 6 8 2" xfId="10248"/>
    <cellStyle name="Note 2 2 6 9" xfId="10249"/>
    <cellStyle name="Note 2 2 6 9 2" xfId="10250"/>
    <cellStyle name="Note 2 2 7" xfId="10251"/>
    <cellStyle name="Note 2 2 7 2" xfId="10252"/>
    <cellStyle name="Note 2 2 7 2 2" xfId="10253"/>
    <cellStyle name="Note 2 2 7 2 2 2" xfId="10254"/>
    <cellStyle name="Note 2 2 7 2 3" xfId="10255"/>
    <cellStyle name="Note 2 2 7 2 3 2" xfId="10256"/>
    <cellStyle name="Note 2 2 7 2 4" xfId="10257"/>
    <cellStyle name="Note 2 2 7 2 4 2" xfId="10258"/>
    <cellStyle name="Note 2 2 7 2 5" xfId="10259"/>
    <cellStyle name="Note 2 2 7 2 5 2" xfId="10260"/>
    <cellStyle name="Note 2 2 7 2 6" xfId="10261"/>
    <cellStyle name="Note 2 2 7 2 6 2" xfId="10262"/>
    <cellStyle name="Note 2 2 7 2 7" xfId="10263"/>
    <cellStyle name="Note 2 2 7 2 7 2" xfId="10264"/>
    <cellStyle name="Note 2 2 7 2 8" xfId="10265"/>
    <cellStyle name="Note 2 2 7 3" xfId="10266"/>
    <cellStyle name="Note 2 2 7 3 2" xfId="10267"/>
    <cellStyle name="Note 2 2 7 4" xfId="10268"/>
    <cellStyle name="Note 2 2 7 4 2" xfId="10269"/>
    <cellStyle name="Note 2 2 7 5" xfId="10270"/>
    <cellStyle name="Note 2 2 7 5 2" xfId="10271"/>
    <cellStyle name="Note 2 2 7 6" xfId="10272"/>
    <cellStyle name="Note 2 2 7 6 2" xfId="10273"/>
    <cellStyle name="Note 2 2 7 7" xfId="10274"/>
    <cellStyle name="Note 2 2 7 7 2" xfId="10275"/>
    <cellStyle name="Note 2 2 7 8" xfId="10276"/>
    <cellStyle name="Note 2 2 7 8 2" xfId="10277"/>
    <cellStyle name="Note 2 2 7 9" xfId="10278"/>
    <cellStyle name="Note 2 2 8" xfId="10279"/>
    <cellStyle name="Note 2 2 8 2" xfId="10280"/>
    <cellStyle name="Note 2 2 9" xfId="10281"/>
    <cellStyle name="Note 2 2 9 2" xfId="10282"/>
    <cellStyle name="Note 2 3" xfId="10283"/>
    <cellStyle name="Note 2 3 10" xfId="10284"/>
    <cellStyle name="Note 2 3 10 2" xfId="10285"/>
    <cellStyle name="Note 2 3 2" xfId="10286"/>
    <cellStyle name="Note 2 3 2 2" xfId="10287"/>
    <cellStyle name="Note 2 3 2 2 2" xfId="10288"/>
    <cellStyle name="Note 2 3 2 2 2 2" xfId="10289"/>
    <cellStyle name="Note 2 3 2 2 2 2 2" xfId="10290"/>
    <cellStyle name="Note 2 3 2 2 2 2 2 2" xfId="10291"/>
    <cellStyle name="Note 2 3 2 2 2 2 2 2 2" xfId="10292"/>
    <cellStyle name="Note 2 3 2 2 2 2 2 3" xfId="10293"/>
    <cellStyle name="Note 2 3 2 2 2 2 2 3 2" xfId="10294"/>
    <cellStyle name="Note 2 3 2 2 2 2 2 4" xfId="10295"/>
    <cellStyle name="Note 2 3 2 2 2 2 2 4 2" xfId="10296"/>
    <cellStyle name="Note 2 3 2 2 2 2 2 5" xfId="10297"/>
    <cellStyle name="Note 2 3 2 2 2 2 2 5 2" xfId="10298"/>
    <cellStyle name="Note 2 3 2 2 2 2 2 6" xfId="10299"/>
    <cellStyle name="Note 2 3 2 2 2 2 2 6 2" xfId="10300"/>
    <cellStyle name="Note 2 3 2 2 2 2 2 7" xfId="10301"/>
    <cellStyle name="Note 2 3 2 2 2 2 2 7 2" xfId="10302"/>
    <cellStyle name="Note 2 3 2 2 2 2 2 8" xfId="10303"/>
    <cellStyle name="Note 2 3 2 2 2 2 3" xfId="10304"/>
    <cellStyle name="Note 2 3 2 2 2 2 3 2" xfId="10305"/>
    <cellStyle name="Note 2 3 2 2 2 2 4" xfId="10306"/>
    <cellStyle name="Note 2 3 2 2 2 2 4 2" xfId="10307"/>
    <cellStyle name="Note 2 3 2 2 2 2 5" xfId="10308"/>
    <cellStyle name="Note 2 3 2 2 2 2 5 2" xfId="10309"/>
    <cellStyle name="Note 2 3 2 2 2 2 6" xfId="10310"/>
    <cellStyle name="Note 2 3 2 2 2 2 6 2" xfId="10311"/>
    <cellStyle name="Note 2 3 2 2 2 2 7" xfId="10312"/>
    <cellStyle name="Note 2 3 2 2 2 2 7 2" xfId="10313"/>
    <cellStyle name="Note 2 3 2 2 2 2 8" xfId="10314"/>
    <cellStyle name="Note 2 3 2 2 2 2 8 2" xfId="10315"/>
    <cellStyle name="Note 2 3 2 2 2 2 9" xfId="10316"/>
    <cellStyle name="Note 2 3 2 2 2 3" xfId="10317"/>
    <cellStyle name="Note 2 3 2 2 2 3 2" xfId="10318"/>
    <cellStyle name="Note 2 3 2 2 2 3 2 2" xfId="10319"/>
    <cellStyle name="Note 2 3 2 2 2 3 3" xfId="10320"/>
    <cellStyle name="Note 2 3 2 2 2 3 3 2" xfId="10321"/>
    <cellStyle name="Note 2 3 2 2 2 3 4" xfId="10322"/>
    <cellStyle name="Note 2 3 2 2 2 3 4 2" xfId="10323"/>
    <cellStyle name="Note 2 3 2 2 2 3 5" xfId="10324"/>
    <cellStyle name="Note 2 3 2 2 2 3 5 2" xfId="10325"/>
    <cellStyle name="Note 2 3 2 2 2 3 6" xfId="10326"/>
    <cellStyle name="Note 2 3 2 2 2 3 6 2" xfId="10327"/>
    <cellStyle name="Note 2 3 2 2 2 3 7" xfId="10328"/>
    <cellStyle name="Note 2 3 2 2 2 3 7 2" xfId="10329"/>
    <cellStyle name="Note 2 3 2 2 2 3 8" xfId="10330"/>
    <cellStyle name="Note 2 3 2 2 2 4" xfId="10331"/>
    <cellStyle name="Note 2 3 2 2 2 4 2" xfId="10332"/>
    <cellStyle name="Note 2 3 2 2 2 4 2 2" xfId="10333"/>
    <cellStyle name="Note 2 3 2 2 2 4 3" xfId="10334"/>
    <cellStyle name="Note 2 3 2 2 2 4 3 2" xfId="10335"/>
    <cellStyle name="Note 2 3 2 2 2 4 4" xfId="10336"/>
    <cellStyle name="Note 2 3 2 2 2 4 4 2" xfId="10337"/>
    <cellStyle name="Note 2 3 2 2 2 4 5" xfId="10338"/>
    <cellStyle name="Note 2 3 2 2 2 4 5 2" xfId="10339"/>
    <cellStyle name="Note 2 3 2 2 2 4 6" xfId="10340"/>
    <cellStyle name="Note 2 3 2 2 2 4 6 2" xfId="10341"/>
    <cellStyle name="Note 2 3 2 2 2 4 7" xfId="10342"/>
    <cellStyle name="Note 2 3 2 2 2 4 7 2" xfId="10343"/>
    <cellStyle name="Note 2 3 2 2 2 4 8" xfId="10344"/>
    <cellStyle name="Note 2 3 2 2 2 5" xfId="10345"/>
    <cellStyle name="Note 2 3 2 2 2 5 2" xfId="10346"/>
    <cellStyle name="Note 2 3 2 2 2 6" xfId="10347"/>
    <cellStyle name="Note 2 3 2 2 2 6 2" xfId="10348"/>
    <cellStyle name="Note 2 3 2 2 2 7" xfId="10349"/>
    <cellStyle name="Note 2 3 2 2 2 7 2" xfId="10350"/>
    <cellStyle name="Note 2 3 2 2 2 8" xfId="10351"/>
    <cellStyle name="Note 2 3 2 2 2 8 2" xfId="10352"/>
    <cellStyle name="Note 2 3 2 2 2 9" xfId="10353"/>
    <cellStyle name="Note 2 3 2 2 2 9 2" xfId="10354"/>
    <cellStyle name="Note 2 3 2 2 3" xfId="10355"/>
    <cellStyle name="Note 2 3 2 2 3 2" xfId="10356"/>
    <cellStyle name="Note 2 3 2 2 3 2 2" xfId="10357"/>
    <cellStyle name="Note 2 3 2 2 3 2 2 2" xfId="10358"/>
    <cellStyle name="Note 2 3 2 2 3 2 3" xfId="10359"/>
    <cellStyle name="Note 2 3 2 2 3 2 3 2" xfId="10360"/>
    <cellStyle name="Note 2 3 2 2 3 2 4" xfId="10361"/>
    <cellStyle name="Note 2 3 2 2 3 2 4 2" xfId="10362"/>
    <cellStyle name="Note 2 3 2 2 3 2 5" xfId="10363"/>
    <cellStyle name="Note 2 3 2 2 3 2 5 2" xfId="10364"/>
    <cellStyle name="Note 2 3 2 2 3 2 6" xfId="10365"/>
    <cellStyle name="Note 2 3 2 2 3 2 6 2" xfId="10366"/>
    <cellStyle name="Note 2 3 2 2 3 2 7" xfId="10367"/>
    <cellStyle name="Note 2 3 2 2 3 2 7 2" xfId="10368"/>
    <cellStyle name="Note 2 3 2 2 3 2 8" xfId="10369"/>
    <cellStyle name="Note 2 3 2 2 3 3" xfId="10370"/>
    <cellStyle name="Note 2 3 2 2 3 3 2" xfId="10371"/>
    <cellStyle name="Note 2 3 2 2 3 4" xfId="10372"/>
    <cellStyle name="Note 2 3 2 2 3 4 2" xfId="10373"/>
    <cellStyle name="Note 2 3 2 2 3 5" xfId="10374"/>
    <cellStyle name="Note 2 3 2 2 3 5 2" xfId="10375"/>
    <cellStyle name="Note 2 3 2 2 3 6" xfId="10376"/>
    <cellStyle name="Note 2 3 2 2 3 6 2" xfId="10377"/>
    <cellStyle name="Note 2 3 2 2 3 7" xfId="10378"/>
    <cellStyle name="Note 2 3 2 2 3 7 2" xfId="10379"/>
    <cellStyle name="Note 2 3 2 2 3 8" xfId="10380"/>
    <cellStyle name="Note 2 3 2 2 3 8 2" xfId="10381"/>
    <cellStyle name="Note 2 3 2 2 3 9" xfId="10382"/>
    <cellStyle name="Note 2 3 2 2 4" xfId="10383"/>
    <cellStyle name="Note 2 3 2 2 4 2" xfId="10384"/>
    <cellStyle name="Note 2 3 2 2 4 2 2" xfId="10385"/>
    <cellStyle name="Note 2 3 2 2 4 3" xfId="10386"/>
    <cellStyle name="Note 2 3 2 2 4 3 2" xfId="10387"/>
    <cellStyle name="Note 2 3 2 2 4 4" xfId="10388"/>
    <cellStyle name="Note 2 3 2 2 4 4 2" xfId="10389"/>
    <cellStyle name="Note 2 3 2 2 4 5" xfId="10390"/>
    <cellStyle name="Note 2 3 2 2 4 5 2" xfId="10391"/>
    <cellStyle name="Note 2 3 2 2 4 6" xfId="10392"/>
    <cellStyle name="Note 2 3 2 2 4 6 2" xfId="10393"/>
    <cellStyle name="Note 2 3 2 2 4 7" xfId="10394"/>
    <cellStyle name="Note 2 3 2 2 4 7 2" xfId="10395"/>
    <cellStyle name="Note 2 3 2 2 4 8" xfId="10396"/>
    <cellStyle name="Note 2 3 2 2 5" xfId="10397"/>
    <cellStyle name="Note 2 3 2 2 5 2" xfId="10398"/>
    <cellStyle name="Note 2 3 2 2 6" xfId="10399"/>
    <cellStyle name="Note 2 3 2 2 6 2" xfId="10400"/>
    <cellStyle name="Note 2 3 2 2 7" xfId="10401"/>
    <cellStyle name="Note 2 3 2 2 7 2" xfId="10402"/>
    <cellStyle name="Note 2 3 2 2 8" xfId="10403"/>
    <cellStyle name="Note 2 3 2 2 8 2" xfId="10404"/>
    <cellStyle name="Note 2 3 2 2 9" xfId="10405"/>
    <cellStyle name="Note 2 3 2 2 9 2" xfId="10406"/>
    <cellStyle name="Note 2 3 2 3" xfId="10407"/>
    <cellStyle name="Note 2 3 2 3 2" xfId="10408"/>
    <cellStyle name="Note 2 3 2 3 2 2" xfId="10409"/>
    <cellStyle name="Note 2 3 2 3 2 2 2" xfId="10410"/>
    <cellStyle name="Note 2 3 2 3 2 2 2 2" xfId="10411"/>
    <cellStyle name="Note 2 3 2 3 2 2 2 2 2" xfId="10412"/>
    <cellStyle name="Note 2 3 2 3 2 2 2 3" xfId="10413"/>
    <cellStyle name="Note 2 3 2 3 2 2 2 3 2" xfId="10414"/>
    <cellStyle name="Note 2 3 2 3 2 2 2 4" xfId="10415"/>
    <cellStyle name="Note 2 3 2 3 2 2 2 4 2" xfId="10416"/>
    <cellStyle name="Note 2 3 2 3 2 2 2 5" xfId="10417"/>
    <cellStyle name="Note 2 3 2 3 2 2 2 5 2" xfId="10418"/>
    <cellStyle name="Note 2 3 2 3 2 2 2 6" xfId="10419"/>
    <cellStyle name="Note 2 3 2 3 2 2 2 6 2" xfId="10420"/>
    <cellStyle name="Note 2 3 2 3 2 2 2 7" xfId="10421"/>
    <cellStyle name="Note 2 3 2 3 2 2 2 7 2" xfId="10422"/>
    <cellStyle name="Note 2 3 2 3 2 2 2 8" xfId="10423"/>
    <cellStyle name="Note 2 3 2 3 2 2 3" xfId="10424"/>
    <cellStyle name="Note 2 3 2 3 2 2 3 2" xfId="10425"/>
    <cellStyle name="Note 2 3 2 3 2 2 4" xfId="10426"/>
    <cellStyle name="Note 2 3 2 3 2 2 4 2" xfId="10427"/>
    <cellStyle name="Note 2 3 2 3 2 2 5" xfId="10428"/>
    <cellStyle name="Note 2 3 2 3 2 2 5 2" xfId="10429"/>
    <cellStyle name="Note 2 3 2 3 2 2 6" xfId="10430"/>
    <cellStyle name="Note 2 3 2 3 2 2 6 2" xfId="10431"/>
    <cellStyle name="Note 2 3 2 3 2 2 7" xfId="10432"/>
    <cellStyle name="Note 2 3 2 3 2 2 7 2" xfId="10433"/>
    <cellStyle name="Note 2 3 2 3 2 2 8" xfId="10434"/>
    <cellStyle name="Note 2 3 2 3 2 2 8 2" xfId="10435"/>
    <cellStyle name="Note 2 3 2 3 2 2 9" xfId="10436"/>
    <cellStyle name="Note 2 3 2 3 2 3" xfId="10437"/>
    <cellStyle name="Note 2 3 2 3 2 3 2" xfId="10438"/>
    <cellStyle name="Note 2 3 2 3 2 3 2 2" xfId="10439"/>
    <cellStyle name="Note 2 3 2 3 2 3 3" xfId="10440"/>
    <cellStyle name="Note 2 3 2 3 2 3 3 2" xfId="10441"/>
    <cellStyle name="Note 2 3 2 3 2 3 4" xfId="10442"/>
    <cellStyle name="Note 2 3 2 3 2 3 4 2" xfId="10443"/>
    <cellStyle name="Note 2 3 2 3 2 3 5" xfId="10444"/>
    <cellStyle name="Note 2 3 2 3 2 3 5 2" xfId="10445"/>
    <cellStyle name="Note 2 3 2 3 2 3 6" xfId="10446"/>
    <cellStyle name="Note 2 3 2 3 2 3 6 2" xfId="10447"/>
    <cellStyle name="Note 2 3 2 3 2 3 7" xfId="10448"/>
    <cellStyle name="Note 2 3 2 3 2 3 7 2" xfId="10449"/>
    <cellStyle name="Note 2 3 2 3 2 3 8" xfId="10450"/>
    <cellStyle name="Note 2 3 2 3 2 4" xfId="10451"/>
    <cellStyle name="Note 2 3 2 3 2 4 2" xfId="10452"/>
    <cellStyle name="Note 2 3 2 3 2 4 2 2" xfId="10453"/>
    <cellStyle name="Note 2 3 2 3 2 4 3" xfId="10454"/>
    <cellStyle name="Note 2 3 2 3 2 4 3 2" xfId="10455"/>
    <cellStyle name="Note 2 3 2 3 2 4 4" xfId="10456"/>
    <cellStyle name="Note 2 3 2 3 2 4 4 2" xfId="10457"/>
    <cellStyle name="Note 2 3 2 3 2 4 5" xfId="10458"/>
    <cellStyle name="Note 2 3 2 3 2 4 5 2" xfId="10459"/>
    <cellStyle name="Note 2 3 2 3 2 4 6" xfId="10460"/>
    <cellStyle name="Note 2 3 2 3 2 4 6 2" xfId="10461"/>
    <cellStyle name="Note 2 3 2 3 2 4 7" xfId="10462"/>
    <cellStyle name="Note 2 3 2 3 2 4 7 2" xfId="10463"/>
    <cellStyle name="Note 2 3 2 3 2 4 8" xfId="10464"/>
    <cellStyle name="Note 2 3 2 3 2 5" xfId="10465"/>
    <cellStyle name="Note 2 3 2 3 2 5 2" xfId="10466"/>
    <cellStyle name="Note 2 3 2 3 2 6" xfId="10467"/>
    <cellStyle name="Note 2 3 2 3 2 6 2" xfId="10468"/>
    <cellStyle name="Note 2 3 2 3 2 7" xfId="10469"/>
    <cellStyle name="Note 2 3 2 3 2 7 2" xfId="10470"/>
    <cellStyle name="Note 2 3 2 3 2 8" xfId="10471"/>
    <cellStyle name="Note 2 3 2 3 2 8 2" xfId="10472"/>
    <cellStyle name="Note 2 3 2 3 2 9" xfId="10473"/>
    <cellStyle name="Note 2 3 2 3 2 9 2" xfId="10474"/>
    <cellStyle name="Note 2 3 2 3 3" xfId="10475"/>
    <cellStyle name="Note 2 3 2 3 3 2" xfId="10476"/>
    <cellStyle name="Note 2 3 2 3 3 2 2" xfId="10477"/>
    <cellStyle name="Note 2 3 2 3 3 2 2 2" xfId="10478"/>
    <cellStyle name="Note 2 3 2 3 3 2 3" xfId="10479"/>
    <cellStyle name="Note 2 3 2 3 3 2 3 2" xfId="10480"/>
    <cellStyle name="Note 2 3 2 3 3 2 4" xfId="10481"/>
    <cellStyle name="Note 2 3 2 3 3 2 4 2" xfId="10482"/>
    <cellStyle name="Note 2 3 2 3 3 2 5" xfId="10483"/>
    <cellStyle name="Note 2 3 2 3 3 2 5 2" xfId="10484"/>
    <cellStyle name="Note 2 3 2 3 3 2 6" xfId="10485"/>
    <cellStyle name="Note 2 3 2 3 3 2 6 2" xfId="10486"/>
    <cellStyle name="Note 2 3 2 3 3 2 7" xfId="10487"/>
    <cellStyle name="Note 2 3 2 3 3 2 7 2" xfId="10488"/>
    <cellStyle name="Note 2 3 2 3 3 2 8" xfId="10489"/>
    <cellStyle name="Note 2 3 2 3 3 3" xfId="10490"/>
    <cellStyle name="Note 2 3 2 3 3 3 2" xfId="10491"/>
    <cellStyle name="Note 2 3 2 3 3 4" xfId="10492"/>
    <cellStyle name="Note 2 3 2 3 3 4 2" xfId="10493"/>
    <cellStyle name="Note 2 3 2 3 3 5" xfId="10494"/>
    <cellStyle name="Note 2 3 2 3 3 5 2" xfId="10495"/>
    <cellStyle name="Note 2 3 2 3 3 6" xfId="10496"/>
    <cellStyle name="Note 2 3 2 3 3 6 2" xfId="10497"/>
    <cellStyle name="Note 2 3 2 3 3 7" xfId="10498"/>
    <cellStyle name="Note 2 3 2 3 3 7 2" xfId="10499"/>
    <cellStyle name="Note 2 3 2 3 3 8" xfId="10500"/>
    <cellStyle name="Note 2 3 2 3 3 8 2" xfId="10501"/>
    <cellStyle name="Note 2 3 2 3 3 9" xfId="10502"/>
    <cellStyle name="Note 2 3 2 3 4" xfId="10503"/>
    <cellStyle name="Note 2 3 2 3 4 2" xfId="10504"/>
    <cellStyle name="Note 2 3 2 3 4 2 2" xfId="10505"/>
    <cellStyle name="Note 2 3 2 3 4 3" xfId="10506"/>
    <cellStyle name="Note 2 3 2 3 4 3 2" xfId="10507"/>
    <cellStyle name="Note 2 3 2 3 4 4" xfId="10508"/>
    <cellStyle name="Note 2 3 2 3 4 4 2" xfId="10509"/>
    <cellStyle name="Note 2 3 2 3 4 5" xfId="10510"/>
    <cellStyle name="Note 2 3 2 3 4 5 2" xfId="10511"/>
    <cellStyle name="Note 2 3 2 3 4 6" xfId="10512"/>
    <cellStyle name="Note 2 3 2 3 4 6 2" xfId="10513"/>
    <cellStyle name="Note 2 3 2 3 4 7" xfId="10514"/>
    <cellStyle name="Note 2 3 2 3 4 7 2" xfId="10515"/>
    <cellStyle name="Note 2 3 2 3 4 8" xfId="10516"/>
    <cellStyle name="Note 2 3 2 3 5" xfId="10517"/>
    <cellStyle name="Note 2 3 2 3 5 2" xfId="10518"/>
    <cellStyle name="Note 2 3 2 3 6" xfId="10519"/>
    <cellStyle name="Note 2 3 2 3 6 2" xfId="10520"/>
    <cellStyle name="Note 2 3 2 3 7" xfId="10521"/>
    <cellStyle name="Note 2 3 2 3 7 2" xfId="10522"/>
    <cellStyle name="Note 2 3 2 3 8" xfId="10523"/>
    <cellStyle name="Note 2 3 2 3 8 2" xfId="10524"/>
    <cellStyle name="Note 2 3 2 3 9" xfId="10525"/>
    <cellStyle name="Note 2 3 2 3 9 2" xfId="10526"/>
    <cellStyle name="Note 2 3 2 4" xfId="10527"/>
    <cellStyle name="Note 2 3 2 4 10" xfId="10528"/>
    <cellStyle name="Note 2 3 2 4 10 2" xfId="10529"/>
    <cellStyle name="Note 2 3 2 4 11" xfId="10530"/>
    <cellStyle name="Note 2 3 2 4 11 2" xfId="10531"/>
    <cellStyle name="Note 2 3 2 4 12" xfId="10532"/>
    <cellStyle name="Note 2 3 2 4 2" xfId="10533"/>
    <cellStyle name="Note 2 3 2 4 2 2" xfId="10534"/>
    <cellStyle name="Note 2 3 2 4 2 2 2" xfId="10535"/>
    <cellStyle name="Note 2 3 2 4 2 2 2 2" xfId="10536"/>
    <cellStyle name="Note 2 3 2 4 2 2 3" xfId="10537"/>
    <cellStyle name="Note 2 3 2 4 2 2 3 2" xfId="10538"/>
    <cellStyle name="Note 2 3 2 4 2 2 4" xfId="10539"/>
    <cellStyle name="Note 2 3 2 4 2 2 4 2" xfId="10540"/>
    <cellStyle name="Note 2 3 2 4 2 2 5" xfId="10541"/>
    <cellStyle name="Note 2 3 2 4 2 2 5 2" xfId="10542"/>
    <cellStyle name="Note 2 3 2 4 2 2 6" xfId="10543"/>
    <cellStyle name="Note 2 3 2 4 2 2 6 2" xfId="10544"/>
    <cellStyle name="Note 2 3 2 4 2 2 7" xfId="10545"/>
    <cellStyle name="Note 2 3 2 4 2 2 7 2" xfId="10546"/>
    <cellStyle name="Note 2 3 2 4 2 2 8" xfId="10547"/>
    <cellStyle name="Note 2 3 2 4 2 3" xfId="10548"/>
    <cellStyle name="Note 2 3 2 4 2 3 2" xfId="10549"/>
    <cellStyle name="Note 2 3 2 4 2 4" xfId="10550"/>
    <cellStyle name="Note 2 3 2 4 2 4 2" xfId="10551"/>
    <cellStyle name="Note 2 3 2 4 2 5" xfId="10552"/>
    <cellStyle name="Note 2 3 2 4 2 5 2" xfId="10553"/>
    <cellStyle name="Note 2 3 2 4 2 6" xfId="10554"/>
    <cellStyle name="Note 2 3 2 4 2 6 2" xfId="10555"/>
    <cellStyle name="Note 2 3 2 4 2 7" xfId="10556"/>
    <cellStyle name="Note 2 3 2 4 2 7 2" xfId="10557"/>
    <cellStyle name="Note 2 3 2 4 2 8" xfId="10558"/>
    <cellStyle name="Note 2 3 2 4 2 8 2" xfId="10559"/>
    <cellStyle name="Note 2 3 2 4 2 9" xfId="10560"/>
    <cellStyle name="Note 2 3 2 4 3" xfId="10561"/>
    <cellStyle name="Note 2 3 2 4 3 2" xfId="10562"/>
    <cellStyle name="Note 2 3 2 4 3 2 2" xfId="10563"/>
    <cellStyle name="Note 2 3 2 4 3 2 2 2" xfId="10564"/>
    <cellStyle name="Note 2 3 2 4 3 2 3" xfId="10565"/>
    <cellStyle name="Note 2 3 2 4 3 2 3 2" xfId="10566"/>
    <cellStyle name="Note 2 3 2 4 3 2 4" xfId="10567"/>
    <cellStyle name="Note 2 3 2 4 3 2 4 2" xfId="10568"/>
    <cellStyle name="Note 2 3 2 4 3 2 5" xfId="10569"/>
    <cellStyle name="Note 2 3 2 4 3 2 5 2" xfId="10570"/>
    <cellStyle name="Note 2 3 2 4 3 2 6" xfId="10571"/>
    <cellStyle name="Note 2 3 2 4 3 2 6 2" xfId="10572"/>
    <cellStyle name="Note 2 3 2 4 3 2 7" xfId="10573"/>
    <cellStyle name="Note 2 3 2 4 3 2 7 2" xfId="10574"/>
    <cellStyle name="Note 2 3 2 4 3 2 8" xfId="10575"/>
    <cellStyle name="Note 2 3 2 4 3 3" xfId="10576"/>
    <cellStyle name="Note 2 3 2 4 3 3 2" xfId="10577"/>
    <cellStyle name="Note 2 3 2 4 3 4" xfId="10578"/>
    <cellStyle name="Note 2 3 2 4 3 4 2" xfId="10579"/>
    <cellStyle name="Note 2 3 2 4 3 5" xfId="10580"/>
    <cellStyle name="Note 2 3 2 4 3 5 2" xfId="10581"/>
    <cellStyle name="Note 2 3 2 4 3 6" xfId="10582"/>
    <cellStyle name="Note 2 3 2 4 3 6 2" xfId="10583"/>
    <cellStyle name="Note 2 3 2 4 3 7" xfId="10584"/>
    <cellStyle name="Note 2 3 2 4 3 7 2" xfId="10585"/>
    <cellStyle name="Note 2 3 2 4 3 8" xfId="10586"/>
    <cellStyle name="Note 2 3 2 4 3 8 2" xfId="10587"/>
    <cellStyle name="Note 2 3 2 4 3 9" xfId="10588"/>
    <cellStyle name="Note 2 3 2 4 4" xfId="10589"/>
    <cellStyle name="Note 2 3 2 4 4 2" xfId="10590"/>
    <cellStyle name="Note 2 3 2 4 4 2 2" xfId="10591"/>
    <cellStyle name="Note 2 3 2 4 4 2 2 2" xfId="10592"/>
    <cellStyle name="Note 2 3 2 4 4 2 3" xfId="10593"/>
    <cellStyle name="Note 2 3 2 4 4 2 3 2" xfId="10594"/>
    <cellStyle name="Note 2 3 2 4 4 2 4" xfId="10595"/>
    <cellStyle name="Note 2 3 2 4 4 2 4 2" xfId="10596"/>
    <cellStyle name="Note 2 3 2 4 4 2 5" xfId="10597"/>
    <cellStyle name="Note 2 3 2 4 4 2 5 2" xfId="10598"/>
    <cellStyle name="Note 2 3 2 4 4 2 6" xfId="10599"/>
    <cellStyle name="Note 2 3 2 4 4 2 6 2" xfId="10600"/>
    <cellStyle name="Note 2 3 2 4 4 2 7" xfId="10601"/>
    <cellStyle name="Note 2 3 2 4 4 2 7 2" xfId="10602"/>
    <cellStyle name="Note 2 3 2 4 4 2 8" xfId="10603"/>
    <cellStyle name="Note 2 3 2 4 4 3" xfId="10604"/>
    <cellStyle name="Note 2 3 2 4 4 3 2" xfId="10605"/>
    <cellStyle name="Note 2 3 2 4 4 4" xfId="10606"/>
    <cellStyle name="Note 2 3 2 4 4 4 2" xfId="10607"/>
    <cellStyle name="Note 2 3 2 4 4 5" xfId="10608"/>
    <cellStyle name="Note 2 3 2 4 4 5 2" xfId="10609"/>
    <cellStyle name="Note 2 3 2 4 4 6" xfId="10610"/>
    <cellStyle name="Note 2 3 2 4 4 6 2" xfId="10611"/>
    <cellStyle name="Note 2 3 2 4 4 7" xfId="10612"/>
    <cellStyle name="Note 2 3 2 4 4 7 2" xfId="10613"/>
    <cellStyle name="Note 2 3 2 4 4 8" xfId="10614"/>
    <cellStyle name="Note 2 3 2 4 4 8 2" xfId="10615"/>
    <cellStyle name="Note 2 3 2 4 4 9" xfId="10616"/>
    <cellStyle name="Note 2 3 2 4 5" xfId="10617"/>
    <cellStyle name="Note 2 3 2 4 5 2" xfId="10618"/>
    <cellStyle name="Note 2 3 2 4 5 2 2" xfId="10619"/>
    <cellStyle name="Note 2 3 2 4 5 3" xfId="10620"/>
    <cellStyle name="Note 2 3 2 4 5 3 2" xfId="10621"/>
    <cellStyle name="Note 2 3 2 4 5 4" xfId="10622"/>
    <cellStyle name="Note 2 3 2 4 5 4 2" xfId="10623"/>
    <cellStyle name="Note 2 3 2 4 5 5" xfId="10624"/>
    <cellStyle name="Note 2 3 2 4 5 5 2" xfId="10625"/>
    <cellStyle name="Note 2 3 2 4 5 6" xfId="10626"/>
    <cellStyle name="Note 2 3 2 4 5 6 2" xfId="10627"/>
    <cellStyle name="Note 2 3 2 4 5 7" xfId="10628"/>
    <cellStyle name="Note 2 3 2 4 5 7 2" xfId="10629"/>
    <cellStyle name="Note 2 3 2 4 5 8" xfId="10630"/>
    <cellStyle name="Note 2 3 2 4 6" xfId="10631"/>
    <cellStyle name="Note 2 3 2 4 6 2" xfId="10632"/>
    <cellStyle name="Note 2 3 2 4 7" xfId="10633"/>
    <cellStyle name="Note 2 3 2 4 7 2" xfId="10634"/>
    <cellStyle name="Note 2 3 2 4 8" xfId="10635"/>
    <cellStyle name="Note 2 3 2 4 8 2" xfId="10636"/>
    <cellStyle name="Note 2 3 2 4 9" xfId="10637"/>
    <cellStyle name="Note 2 3 2 4 9 2" xfId="10638"/>
    <cellStyle name="Note 2 3 2 5" xfId="10639"/>
    <cellStyle name="Note 2 3 2 5 2" xfId="10640"/>
    <cellStyle name="Note 2 3 2 5 2 2" xfId="10641"/>
    <cellStyle name="Note 2 3 2 5 2 2 2" xfId="10642"/>
    <cellStyle name="Note 2 3 2 5 2 3" xfId="10643"/>
    <cellStyle name="Note 2 3 2 5 2 3 2" xfId="10644"/>
    <cellStyle name="Note 2 3 2 5 2 4" xfId="10645"/>
    <cellStyle name="Note 2 3 2 5 2 4 2" xfId="10646"/>
    <cellStyle name="Note 2 3 2 5 2 5" xfId="10647"/>
    <cellStyle name="Note 2 3 2 5 2 5 2" xfId="10648"/>
    <cellStyle name="Note 2 3 2 5 2 6" xfId="10649"/>
    <cellStyle name="Note 2 3 2 5 2 6 2" xfId="10650"/>
    <cellStyle name="Note 2 3 2 5 2 7" xfId="10651"/>
    <cellStyle name="Note 2 3 2 5 2 7 2" xfId="10652"/>
    <cellStyle name="Note 2 3 2 5 2 8" xfId="10653"/>
    <cellStyle name="Note 2 3 2 5 3" xfId="10654"/>
    <cellStyle name="Note 2 3 2 5 3 2" xfId="10655"/>
    <cellStyle name="Note 2 3 2 5 4" xfId="10656"/>
    <cellStyle name="Note 2 3 2 5 4 2" xfId="10657"/>
    <cellStyle name="Note 2 3 2 5 5" xfId="10658"/>
    <cellStyle name="Note 2 3 2 5 5 2" xfId="10659"/>
    <cellStyle name="Note 2 3 2 5 6" xfId="10660"/>
    <cellStyle name="Note 2 3 2 5 6 2" xfId="10661"/>
    <cellStyle name="Note 2 3 2 5 7" xfId="10662"/>
    <cellStyle name="Note 2 3 2 5 7 2" xfId="10663"/>
    <cellStyle name="Note 2 3 2 5 8" xfId="10664"/>
    <cellStyle name="Note 2 3 2 5 8 2" xfId="10665"/>
    <cellStyle name="Note 2 3 2 5 9" xfId="10666"/>
    <cellStyle name="Note 2 3 2 6" xfId="10667"/>
    <cellStyle name="Note 2 3 2 6 2" xfId="10668"/>
    <cellStyle name="Note 2 3 2 7" xfId="10669"/>
    <cellStyle name="Note 2 3 2 7 2" xfId="10670"/>
    <cellStyle name="Note 2 3 2 8" xfId="10671"/>
    <cellStyle name="Note 2 3 2 8 2" xfId="10672"/>
    <cellStyle name="Note 2 3 2 9" xfId="10673"/>
    <cellStyle name="Note 2 3 2 9 2" xfId="10674"/>
    <cellStyle name="Note 2 3 3" xfId="10675"/>
    <cellStyle name="Note 2 3 3 2" xfId="10676"/>
    <cellStyle name="Note 2 3 3 2 2" xfId="10677"/>
    <cellStyle name="Note 2 3 3 2 2 2" xfId="10678"/>
    <cellStyle name="Note 2 3 3 2 2 2 2" xfId="10679"/>
    <cellStyle name="Note 2 3 3 2 2 2 2 2" xfId="10680"/>
    <cellStyle name="Note 2 3 3 2 2 2 3" xfId="10681"/>
    <cellStyle name="Note 2 3 3 2 2 2 3 2" xfId="10682"/>
    <cellStyle name="Note 2 3 3 2 2 2 4" xfId="10683"/>
    <cellStyle name="Note 2 3 3 2 2 2 4 2" xfId="10684"/>
    <cellStyle name="Note 2 3 3 2 2 2 5" xfId="10685"/>
    <cellStyle name="Note 2 3 3 2 2 2 5 2" xfId="10686"/>
    <cellStyle name="Note 2 3 3 2 2 2 6" xfId="10687"/>
    <cellStyle name="Note 2 3 3 2 2 2 6 2" xfId="10688"/>
    <cellStyle name="Note 2 3 3 2 2 2 7" xfId="10689"/>
    <cellStyle name="Note 2 3 3 2 2 2 7 2" xfId="10690"/>
    <cellStyle name="Note 2 3 3 2 2 2 8" xfId="10691"/>
    <cellStyle name="Note 2 3 3 2 2 3" xfId="10692"/>
    <cellStyle name="Note 2 3 3 2 2 3 2" xfId="10693"/>
    <cellStyle name="Note 2 3 3 2 2 4" xfId="10694"/>
    <cellStyle name="Note 2 3 3 2 2 4 2" xfId="10695"/>
    <cellStyle name="Note 2 3 3 2 2 5" xfId="10696"/>
    <cellStyle name="Note 2 3 3 2 2 5 2" xfId="10697"/>
    <cellStyle name="Note 2 3 3 2 2 6" xfId="10698"/>
    <cellStyle name="Note 2 3 3 2 2 6 2" xfId="10699"/>
    <cellStyle name="Note 2 3 3 2 2 7" xfId="10700"/>
    <cellStyle name="Note 2 3 3 2 2 7 2" xfId="10701"/>
    <cellStyle name="Note 2 3 3 2 2 8" xfId="10702"/>
    <cellStyle name="Note 2 3 3 2 2 8 2" xfId="10703"/>
    <cellStyle name="Note 2 3 3 2 2 9" xfId="10704"/>
    <cellStyle name="Note 2 3 3 2 3" xfId="10705"/>
    <cellStyle name="Note 2 3 3 2 3 2" xfId="10706"/>
    <cellStyle name="Note 2 3 3 2 3 2 2" xfId="10707"/>
    <cellStyle name="Note 2 3 3 2 3 3" xfId="10708"/>
    <cellStyle name="Note 2 3 3 2 3 3 2" xfId="10709"/>
    <cellStyle name="Note 2 3 3 2 3 4" xfId="10710"/>
    <cellStyle name="Note 2 3 3 2 3 4 2" xfId="10711"/>
    <cellStyle name="Note 2 3 3 2 3 5" xfId="10712"/>
    <cellStyle name="Note 2 3 3 2 3 5 2" xfId="10713"/>
    <cellStyle name="Note 2 3 3 2 3 6" xfId="10714"/>
    <cellStyle name="Note 2 3 3 2 3 6 2" xfId="10715"/>
    <cellStyle name="Note 2 3 3 2 3 7" xfId="10716"/>
    <cellStyle name="Note 2 3 3 2 3 7 2" xfId="10717"/>
    <cellStyle name="Note 2 3 3 2 3 8" xfId="10718"/>
    <cellStyle name="Note 2 3 3 2 4" xfId="10719"/>
    <cellStyle name="Note 2 3 3 2 4 2" xfId="10720"/>
    <cellStyle name="Note 2 3 3 2 4 2 2" xfId="10721"/>
    <cellStyle name="Note 2 3 3 2 4 3" xfId="10722"/>
    <cellStyle name="Note 2 3 3 2 4 3 2" xfId="10723"/>
    <cellStyle name="Note 2 3 3 2 4 4" xfId="10724"/>
    <cellStyle name="Note 2 3 3 2 4 4 2" xfId="10725"/>
    <cellStyle name="Note 2 3 3 2 4 5" xfId="10726"/>
    <cellStyle name="Note 2 3 3 2 4 5 2" xfId="10727"/>
    <cellStyle name="Note 2 3 3 2 4 6" xfId="10728"/>
    <cellStyle name="Note 2 3 3 2 4 6 2" xfId="10729"/>
    <cellStyle name="Note 2 3 3 2 4 7" xfId="10730"/>
    <cellStyle name="Note 2 3 3 2 4 7 2" xfId="10731"/>
    <cellStyle name="Note 2 3 3 2 4 8" xfId="10732"/>
    <cellStyle name="Note 2 3 3 2 5" xfId="10733"/>
    <cellStyle name="Note 2 3 3 2 5 2" xfId="10734"/>
    <cellStyle name="Note 2 3 3 2 6" xfId="10735"/>
    <cellStyle name="Note 2 3 3 2 6 2" xfId="10736"/>
    <cellStyle name="Note 2 3 3 2 7" xfId="10737"/>
    <cellStyle name="Note 2 3 3 2 7 2" xfId="10738"/>
    <cellStyle name="Note 2 3 3 2 8" xfId="10739"/>
    <cellStyle name="Note 2 3 3 2 8 2" xfId="10740"/>
    <cellStyle name="Note 2 3 3 2 9" xfId="10741"/>
    <cellStyle name="Note 2 3 3 2 9 2" xfId="10742"/>
    <cellStyle name="Note 2 3 3 3" xfId="10743"/>
    <cellStyle name="Note 2 3 3 3 2" xfId="10744"/>
    <cellStyle name="Note 2 3 3 3 2 2" xfId="10745"/>
    <cellStyle name="Note 2 3 3 3 2 2 2" xfId="10746"/>
    <cellStyle name="Note 2 3 3 3 2 3" xfId="10747"/>
    <cellStyle name="Note 2 3 3 3 2 3 2" xfId="10748"/>
    <cellStyle name="Note 2 3 3 3 2 4" xfId="10749"/>
    <cellStyle name="Note 2 3 3 3 2 4 2" xfId="10750"/>
    <cellStyle name="Note 2 3 3 3 2 5" xfId="10751"/>
    <cellStyle name="Note 2 3 3 3 2 5 2" xfId="10752"/>
    <cellStyle name="Note 2 3 3 3 2 6" xfId="10753"/>
    <cellStyle name="Note 2 3 3 3 2 6 2" xfId="10754"/>
    <cellStyle name="Note 2 3 3 3 2 7" xfId="10755"/>
    <cellStyle name="Note 2 3 3 3 2 7 2" xfId="10756"/>
    <cellStyle name="Note 2 3 3 3 2 8" xfId="10757"/>
    <cellStyle name="Note 2 3 3 3 3" xfId="10758"/>
    <cellStyle name="Note 2 3 3 3 3 2" xfId="10759"/>
    <cellStyle name="Note 2 3 3 3 4" xfId="10760"/>
    <cellStyle name="Note 2 3 3 3 4 2" xfId="10761"/>
    <cellStyle name="Note 2 3 3 3 5" xfId="10762"/>
    <cellStyle name="Note 2 3 3 3 5 2" xfId="10763"/>
    <cellStyle name="Note 2 3 3 3 6" xfId="10764"/>
    <cellStyle name="Note 2 3 3 3 6 2" xfId="10765"/>
    <cellStyle name="Note 2 3 3 3 7" xfId="10766"/>
    <cellStyle name="Note 2 3 3 3 7 2" xfId="10767"/>
    <cellStyle name="Note 2 3 3 3 8" xfId="10768"/>
    <cellStyle name="Note 2 3 3 3 8 2" xfId="10769"/>
    <cellStyle name="Note 2 3 3 3 9" xfId="10770"/>
    <cellStyle name="Note 2 3 3 4" xfId="10771"/>
    <cellStyle name="Note 2 3 3 4 2" xfId="10772"/>
    <cellStyle name="Note 2 3 3 4 2 2" xfId="10773"/>
    <cellStyle name="Note 2 3 3 4 3" xfId="10774"/>
    <cellStyle name="Note 2 3 3 4 3 2" xfId="10775"/>
    <cellStyle name="Note 2 3 3 4 4" xfId="10776"/>
    <cellStyle name="Note 2 3 3 4 4 2" xfId="10777"/>
    <cellStyle name="Note 2 3 3 4 5" xfId="10778"/>
    <cellStyle name="Note 2 3 3 4 5 2" xfId="10779"/>
    <cellStyle name="Note 2 3 3 4 6" xfId="10780"/>
    <cellStyle name="Note 2 3 3 4 6 2" xfId="10781"/>
    <cellStyle name="Note 2 3 3 4 7" xfId="10782"/>
    <cellStyle name="Note 2 3 3 4 7 2" xfId="10783"/>
    <cellStyle name="Note 2 3 3 4 8" xfId="10784"/>
    <cellStyle name="Note 2 3 3 5" xfId="10785"/>
    <cellStyle name="Note 2 3 3 5 2" xfId="10786"/>
    <cellStyle name="Note 2 3 3 6" xfId="10787"/>
    <cellStyle name="Note 2 3 3 6 2" xfId="10788"/>
    <cellStyle name="Note 2 3 3 7" xfId="10789"/>
    <cellStyle name="Note 2 3 3 7 2" xfId="10790"/>
    <cellStyle name="Note 2 3 3 8" xfId="10791"/>
    <cellStyle name="Note 2 3 3 8 2" xfId="10792"/>
    <cellStyle name="Note 2 3 3 9" xfId="10793"/>
    <cellStyle name="Note 2 3 3 9 2" xfId="10794"/>
    <cellStyle name="Note 2 3 4" xfId="10795"/>
    <cellStyle name="Note 2 3 4 2" xfId="10796"/>
    <cellStyle name="Note 2 3 4 2 2" xfId="10797"/>
    <cellStyle name="Note 2 3 4 2 2 2" xfId="10798"/>
    <cellStyle name="Note 2 3 4 2 2 2 2" xfId="10799"/>
    <cellStyle name="Note 2 3 4 2 2 2 2 2" xfId="10800"/>
    <cellStyle name="Note 2 3 4 2 2 2 3" xfId="10801"/>
    <cellStyle name="Note 2 3 4 2 2 2 3 2" xfId="10802"/>
    <cellStyle name="Note 2 3 4 2 2 2 4" xfId="10803"/>
    <cellStyle name="Note 2 3 4 2 2 2 4 2" xfId="10804"/>
    <cellStyle name="Note 2 3 4 2 2 2 5" xfId="10805"/>
    <cellStyle name="Note 2 3 4 2 2 2 5 2" xfId="10806"/>
    <cellStyle name="Note 2 3 4 2 2 2 6" xfId="10807"/>
    <cellStyle name="Note 2 3 4 2 2 2 6 2" xfId="10808"/>
    <cellStyle name="Note 2 3 4 2 2 2 7" xfId="10809"/>
    <cellStyle name="Note 2 3 4 2 2 2 7 2" xfId="10810"/>
    <cellStyle name="Note 2 3 4 2 2 2 8" xfId="10811"/>
    <cellStyle name="Note 2 3 4 2 2 3" xfId="10812"/>
    <cellStyle name="Note 2 3 4 2 2 3 2" xfId="10813"/>
    <cellStyle name="Note 2 3 4 2 2 4" xfId="10814"/>
    <cellStyle name="Note 2 3 4 2 2 4 2" xfId="10815"/>
    <cellStyle name="Note 2 3 4 2 2 5" xfId="10816"/>
    <cellStyle name="Note 2 3 4 2 2 5 2" xfId="10817"/>
    <cellStyle name="Note 2 3 4 2 2 6" xfId="10818"/>
    <cellStyle name="Note 2 3 4 2 2 6 2" xfId="10819"/>
    <cellStyle name="Note 2 3 4 2 2 7" xfId="10820"/>
    <cellStyle name="Note 2 3 4 2 2 7 2" xfId="10821"/>
    <cellStyle name="Note 2 3 4 2 2 8" xfId="10822"/>
    <cellStyle name="Note 2 3 4 2 2 8 2" xfId="10823"/>
    <cellStyle name="Note 2 3 4 2 2 9" xfId="10824"/>
    <cellStyle name="Note 2 3 4 2 3" xfId="10825"/>
    <cellStyle name="Note 2 3 4 2 3 2" xfId="10826"/>
    <cellStyle name="Note 2 3 4 2 3 2 2" xfId="10827"/>
    <cellStyle name="Note 2 3 4 2 3 3" xfId="10828"/>
    <cellStyle name="Note 2 3 4 2 3 3 2" xfId="10829"/>
    <cellStyle name="Note 2 3 4 2 3 4" xfId="10830"/>
    <cellStyle name="Note 2 3 4 2 3 4 2" xfId="10831"/>
    <cellStyle name="Note 2 3 4 2 3 5" xfId="10832"/>
    <cellStyle name="Note 2 3 4 2 3 5 2" xfId="10833"/>
    <cellStyle name="Note 2 3 4 2 3 6" xfId="10834"/>
    <cellStyle name="Note 2 3 4 2 3 6 2" xfId="10835"/>
    <cellStyle name="Note 2 3 4 2 3 7" xfId="10836"/>
    <cellStyle name="Note 2 3 4 2 3 7 2" xfId="10837"/>
    <cellStyle name="Note 2 3 4 2 3 8" xfId="10838"/>
    <cellStyle name="Note 2 3 4 2 4" xfId="10839"/>
    <cellStyle name="Note 2 3 4 2 4 2" xfId="10840"/>
    <cellStyle name="Note 2 3 4 2 4 2 2" xfId="10841"/>
    <cellStyle name="Note 2 3 4 2 4 3" xfId="10842"/>
    <cellStyle name="Note 2 3 4 2 4 3 2" xfId="10843"/>
    <cellStyle name="Note 2 3 4 2 4 4" xfId="10844"/>
    <cellStyle name="Note 2 3 4 2 4 4 2" xfId="10845"/>
    <cellStyle name="Note 2 3 4 2 4 5" xfId="10846"/>
    <cellStyle name="Note 2 3 4 2 4 5 2" xfId="10847"/>
    <cellStyle name="Note 2 3 4 2 4 6" xfId="10848"/>
    <cellStyle name="Note 2 3 4 2 4 6 2" xfId="10849"/>
    <cellStyle name="Note 2 3 4 2 4 7" xfId="10850"/>
    <cellStyle name="Note 2 3 4 2 4 7 2" xfId="10851"/>
    <cellStyle name="Note 2 3 4 2 4 8" xfId="10852"/>
    <cellStyle name="Note 2 3 4 2 5" xfId="10853"/>
    <cellStyle name="Note 2 3 4 2 5 2" xfId="10854"/>
    <cellStyle name="Note 2 3 4 2 6" xfId="10855"/>
    <cellStyle name="Note 2 3 4 2 6 2" xfId="10856"/>
    <cellStyle name="Note 2 3 4 2 7" xfId="10857"/>
    <cellStyle name="Note 2 3 4 2 7 2" xfId="10858"/>
    <cellStyle name="Note 2 3 4 2 8" xfId="10859"/>
    <cellStyle name="Note 2 3 4 2 8 2" xfId="10860"/>
    <cellStyle name="Note 2 3 4 2 9" xfId="10861"/>
    <cellStyle name="Note 2 3 4 2 9 2" xfId="10862"/>
    <cellStyle name="Note 2 3 4 3" xfId="10863"/>
    <cellStyle name="Note 2 3 4 3 2" xfId="10864"/>
    <cellStyle name="Note 2 3 4 3 2 2" xfId="10865"/>
    <cellStyle name="Note 2 3 4 3 2 2 2" xfId="10866"/>
    <cellStyle name="Note 2 3 4 3 2 3" xfId="10867"/>
    <cellStyle name="Note 2 3 4 3 2 3 2" xfId="10868"/>
    <cellStyle name="Note 2 3 4 3 2 4" xfId="10869"/>
    <cellStyle name="Note 2 3 4 3 2 4 2" xfId="10870"/>
    <cellStyle name="Note 2 3 4 3 2 5" xfId="10871"/>
    <cellStyle name="Note 2 3 4 3 2 5 2" xfId="10872"/>
    <cellStyle name="Note 2 3 4 3 2 6" xfId="10873"/>
    <cellStyle name="Note 2 3 4 3 2 6 2" xfId="10874"/>
    <cellStyle name="Note 2 3 4 3 2 7" xfId="10875"/>
    <cellStyle name="Note 2 3 4 3 2 7 2" xfId="10876"/>
    <cellStyle name="Note 2 3 4 3 2 8" xfId="10877"/>
    <cellStyle name="Note 2 3 4 3 3" xfId="10878"/>
    <cellStyle name="Note 2 3 4 3 3 2" xfId="10879"/>
    <cellStyle name="Note 2 3 4 3 4" xfId="10880"/>
    <cellStyle name="Note 2 3 4 3 4 2" xfId="10881"/>
    <cellStyle name="Note 2 3 4 3 5" xfId="10882"/>
    <cellStyle name="Note 2 3 4 3 5 2" xfId="10883"/>
    <cellStyle name="Note 2 3 4 3 6" xfId="10884"/>
    <cellStyle name="Note 2 3 4 3 6 2" xfId="10885"/>
    <cellStyle name="Note 2 3 4 3 7" xfId="10886"/>
    <cellStyle name="Note 2 3 4 3 7 2" xfId="10887"/>
    <cellStyle name="Note 2 3 4 3 8" xfId="10888"/>
    <cellStyle name="Note 2 3 4 3 8 2" xfId="10889"/>
    <cellStyle name="Note 2 3 4 3 9" xfId="10890"/>
    <cellStyle name="Note 2 3 4 4" xfId="10891"/>
    <cellStyle name="Note 2 3 4 4 2" xfId="10892"/>
    <cellStyle name="Note 2 3 4 4 2 2" xfId="10893"/>
    <cellStyle name="Note 2 3 4 4 3" xfId="10894"/>
    <cellStyle name="Note 2 3 4 4 3 2" xfId="10895"/>
    <cellStyle name="Note 2 3 4 4 4" xfId="10896"/>
    <cellStyle name="Note 2 3 4 4 4 2" xfId="10897"/>
    <cellStyle name="Note 2 3 4 4 5" xfId="10898"/>
    <cellStyle name="Note 2 3 4 4 5 2" xfId="10899"/>
    <cellStyle name="Note 2 3 4 4 6" xfId="10900"/>
    <cellStyle name="Note 2 3 4 4 6 2" xfId="10901"/>
    <cellStyle name="Note 2 3 4 4 7" xfId="10902"/>
    <cellStyle name="Note 2 3 4 4 7 2" xfId="10903"/>
    <cellStyle name="Note 2 3 4 4 8" xfId="10904"/>
    <cellStyle name="Note 2 3 4 5" xfId="10905"/>
    <cellStyle name="Note 2 3 4 5 2" xfId="10906"/>
    <cellStyle name="Note 2 3 4 6" xfId="10907"/>
    <cellStyle name="Note 2 3 4 6 2" xfId="10908"/>
    <cellStyle name="Note 2 3 4 7" xfId="10909"/>
    <cellStyle name="Note 2 3 4 7 2" xfId="10910"/>
    <cellStyle name="Note 2 3 4 8" xfId="10911"/>
    <cellStyle name="Note 2 3 4 8 2" xfId="10912"/>
    <cellStyle name="Note 2 3 4 9" xfId="10913"/>
    <cellStyle name="Note 2 3 4 9 2" xfId="10914"/>
    <cellStyle name="Note 2 3 5" xfId="10915"/>
    <cellStyle name="Note 2 3 5 10" xfId="10916"/>
    <cellStyle name="Note 2 3 5 10 2" xfId="10917"/>
    <cellStyle name="Note 2 3 5 11" xfId="10918"/>
    <cellStyle name="Note 2 3 5 11 2" xfId="10919"/>
    <cellStyle name="Note 2 3 5 12" xfId="10920"/>
    <cellStyle name="Note 2 3 5 2" xfId="10921"/>
    <cellStyle name="Note 2 3 5 2 2" xfId="10922"/>
    <cellStyle name="Note 2 3 5 2 2 2" xfId="10923"/>
    <cellStyle name="Note 2 3 5 2 2 2 2" xfId="10924"/>
    <cellStyle name="Note 2 3 5 2 2 3" xfId="10925"/>
    <cellStyle name="Note 2 3 5 2 2 3 2" xfId="10926"/>
    <cellStyle name="Note 2 3 5 2 2 4" xfId="10927"/>
    <cellStyle name="Note 2 3 5 2 2 4 2" xfId="10928"/>
    <cellStyle name="Note 2 3 5 2 2 5" xfId="10929"/>
    <cellStyle name="Note 2 3 5 2 2 5 2" xfId="10930"/>
    <cellStyle name="Note 2 3 5 2 2 6" xfId="10931"/>
    <cellStyle name="Note 2 3 5 2 2 6 2" xfId="10932"/>
    <cellStyle name="Note 2 3 5 2 2 7" xfId="10933"/>
    <cellStyle name="Note 2 3 5 2 2 7 2" xfId="10934"/>
    <cellStyle name="Note 2 3 5 2 2 8" xfId="10935"/>
    <cellStyle name="Note 2 3 5 2 3" xfId="10936"/>
    <cellStyle name="Note 2 3 5 2 3 2" xfId="10937"/>
    <cellStyle name="Note 2 3 5 2 4" xfId="10938"/>
    <cellStyle name="Note 2 3 5 2 4 2" xfId="10939"/>
    <cellStyle name="Note 2 3 5 2 5" xfId="10940"/>
    <cellStyle name="Note 2 3 5 2 5 2" xfId="10941"/>
    <cellStyle name="Note 2 3 5 2 6" xfId="10942"/>
    <cellStyle name="Note 2 3 5 2 6 2" xfId="10943"/>
    <cellStyle name="Note 2 3 5 2 7" xfId="10944"/>
    <cellStyle name="Note 2 3 5 2 7 2" xfId="10945"/>
    <cellStyle name="Note 2 3 5 2 8" xfId="10946"/>
    <cellStyle name="Note 2 3 5 2 8 2" xfId="10947"/>
    <cellStyle name="Note 2 3 5 2 9" xfId="10948"/>
    <cellStyle name="Note 2 3 5 3" xfId="10949"/>
    <cellStyle name="Note 2 3 5 3 2" xfId="10950"/>
    <cellStyle name="Note 2 3 5 3 2 2" xfId="10951"/>
    <cellStyle name="Note 2 3 5 3 2 2 2" xfId="10952"/>
    <cellStyle name="Note 2 3 5 3 2 3" xfId="10953"/>
    <cellStyle name="Note 2 3 5 3 2 3 2" xfId="10954"/>
    <cellStyle name="Note 2 3 5 3 2 4" xfId="10955"/>
    <cellStyle name="Note 2 3 5 3 2 4 2" xfId="10956"/>
    <cellStyle name="Note 2 3 5 3 2 5" xfId="10957"/>
    <cellStyle name="Note 2 3 5 3 2 5 2" xfId="10958"/>
    <cellStyle name="Note 2 3 5 3 2 6" xfId="10959"/>
    <cellStyle name="Note 2 3 5 3 2 6 2" xfId="10960"/>
    <cellStyle name="Note 2 3 5 3 2 7" xfId="10961"/>
    <cellStyle name="Note 2 3 5 3 2 7 2" xfId="10962"/>
    <cellStyle name="Note 2 3 5 3 2 8" xfId="10963"/>
    <cellStyle name="Note 2 3 5 3 3" xfId="10964"/>
    <cellStyle name="Note 2 3 5 3 3 2" xfId="10965"/>
    <cellStyle name="Note 2 3 5 3 4" xfId="10966"/>
    <cellStyle name="Note 2 3 5 3 4 2" xfId="10967"/>
    <cellStyle name="Note 2 3 5 3 5" xfId="10968"/>
    <cellStyle name="Note 2 3 5 3 5 2" xfId="10969"/>
    <cellStyle name="Note 2 3 5 3 6" xfId="10970"/>
    <cellStyle name="Note 2 3 5 3 6 2" xfId="10971"/>
    <cellStyle name="Note 2 3 5 3 7" xfId="10972"/>
    <cellStyle name="Note 2 3 5 3 7 2" xfId="10973"/>
    <cellStyle name="Note 2 3 5 3 8" xfId="10974"/>
    <cellStyle name="Note 2 3 5 3 8 2" xfId="10975"/>
    <cellStyle name="Note 2 3 5 3 9" xfId="10976"/>
    <cellStyle name="Note 2 3 5 4" xfId="10977"/>
    <cellStyle name="Note 2 3 5 4 2" xfId="10978"/>
    <cellStyle name="Note 2 3 5 4 2 2" xfId="10979"/>
    <cellStyle name="Note 2 3 5 4 2 2 2" xfId="10980"/>
    <cellStyle name="Note 2 3 5 4 2 3" xfId="10981"/>
    <cellStyle name="Note 2 3 5 4 2 3 2" xfId="10982"/>
    <cellStyle name="Note 2 3 5 4 2 4" xfId="10983"/>
    <cellStyle name="Note 2 3 5 4 2 4 2" xfId="10984"/>
    <cellStyle name="Note 2 3 5 4 2 5" xfId="10985"/>
    <cellStyle name="Note 2 3 5 4 2 5 2" xfId="10986"/>
    <cellStyle name="Note 2 3 5 4 2 6" xfId="10987"/>
    <cellStyle name="Note 2 3 5 4 2 6 2" xfId="10988"/>
    <cellStyle name="Note 2 3 5 4 2 7" xfId="10989"/>
    <cellStyle name="Note 2 3 5 4 2 7 2" xfId="10990"/>
    <cellStyle name="Note 2 3 5 4 2 8" xfId="10991"/>
    <cellStyle name="Note 2 3 5 4 3" xfId="10992"/>
    <cellStyle name="Note 2 3 5 4 3 2" xfId="10993"/>
    <cellStyle name="Note 2 3 5 4 4" xfId="10994"/>
    <cellStyle name="Note 2 3 5 4 4 2" xfId="10995"/>
    <cellStyle name="Note 2 3 5 4 5" xfId="10996"/>
    <cellStyle name="Note 2 3 5 4 5 2" xfId="10997"/>
    <cellStyle name="Note 2 3 5 4 6" xfId="10998"/>
    <cellStyle name="Note 2 3 5 4 6 2" xfId="10999"/>
    <cellStyle name="Note 2 3 5 4 7" xfId="11000"/>
    <cellStyle name="Note 2 3 5 4 7 2" xfId="11001"/>
    <cellStyle name="Note 2 3 5 4 8" xfId="11002"/>
    <cellStyle name="Note 2 3 5 4 8 2" xfId="11003"/>
    <cellStyle name="Note 2 3 5 4 9" xfId="11004"/>
    <cellStyle name="Note 2 3 5 5" xfId="11005"/>
    <cellStyle name="Note 2 3 5 5 2" xfId="11006"/>
    <cellStyle name="Note 2 3 5 5 2 2" xfId="11007"/>
    <cellStyle name="Note 2 3 5 5 3" xfId="11008"/>
    <cellStyle name="Note 2 3 5 5 3 2" xfId="11009"/>
    <cellStyle name="Note 2 3 5 5 4" xfId="11010"/>
    <cellStyle name="Note 2 3 5 5 4 2" xfId="11011"/>
    <cellStyle name="Note 2 3 5 5 5" xfId="11012"/>
    <cellStyle name="Note 2 3 5 5 5 2" xfId="11013"/>
    <cellStyle name="Note 2 3 5 5 6" xfId="11014"/>
    <cellStyle name="Note 2 3 5 5 6 2" xfId="11015"/>
    <cellStyle name="Note 2 3 5 5 7" xfId="11016"/>
    <cellStyle name="Note 2 3 5 5 7 2" xfId="11017"/>
    <cellStyle name="Note 2 3 5 5 8" xfId="11018"/>
    <cellStyle name="Note 2 3 5 6" xfId="11019"/>
    <cellStyle name="Note 2 3 5 6 2" xfId="11020"/>
    <cellStyle name="Note 2 3 5 7" xfId="11021"/>
    <cellStyle name="Note 2 3 5 7 2" xfId="11022"/>
    <cellStyle name="Note 2 3 5 8" xfId="11023"/>
    <cellStyle name="Note 2 3 5 8 2" xfId="11024"/>
    <cellStyle name="Note 2 3 5 9" xfId="11025"/>
    <cellStyle name="Note 2 3 5 9 2" xfId="11026"/>
    <cellStyle name="Note 2 3 6" xfId="11027"/>
    <cellStyle name="Note 2 3 6 2" xfId="11028"/>
    <cellStyle name="Note 2 3 6 2 2" xfId="11029"/>
    <cellStyle name="Note 2 3 6 2 2 2" xfId="11030"/>
    <cellStyle name="Note 2 3 6 2 3" xfId="11031"/>
    <cellStyle name="Note 2 3 6 2 3 2" xfId="11032"/>
    <cellStyle name="Note 2 3 6 2 4" xfId="11033"/>
    <cellStyle name="Note 2 3 6 2 4 2" xfId="11034"/>
    <cellStyle name="Note 2 3 6 2 5" xfId="11035"/>
    <cellStyle name="Note 2 3 6 2 5 2" xfId="11036"/>
    <cellStyle name="Note 2 3 6 2 6" xfId="11037"/>
    <cellStyle name="Note 2 3 6 2 6 2" xfId="11038"/>
    <cellStyle name="Note 2 3 6 2 7" xfId="11039"/>
    <cellStyle name="Note 2 3 6 2 7 2" xfId="11040"/>
    <cellStyle name="Note 2 3 6 2 8" xfId="11041"/>
    <cellStyle name="Note 2 3 6 3" xfId="11042"/>
    <cellStyle name="Note 2 3 6 3 2" xfId="11043"/>
    <cellStyle name="Note 2 3 6 4" xfId="11044"/>
    <cellStyle name="Note 2 3 6 4 2" xfId="11045"/>
    <cellStyle name="Note 2 3 6 5" xfId="11046"/>
    <cellStyle name="Note 2 3 6 5 2" xfId="11047"/>
    <cellStyle name="Note 2 3 6 6" xfId="11048"/>
    <cellStyle name="Note 2 3 6 6 2" xfId="11049"/>
    <cellStyle name="Note 2 3 6 7" xfId="11050"/>
    <cellStyle name="Note 2 3 6 7 2" xfId="11051"/>
    <cellStyle name="Note 2 3 6 8" xfId="11052"/>
    <cellStyle name="Note 2 3 6 8 2" xfId="11053"/>
    <cellStyle name="Note 2 3 6 9" xfId="11054"/>
    <cellStyle name="Note 2 3 7" xfId="11055"/>
    <cellStyle name="Note 2 3 7 2" xfId="11056"/>
    <cellStyle name="Note 2 3 8" xfId="11057"/>
    <cellStyle name="Note 2 3 8 2" xfId="11058"/>
    <cellStyle name="Note 2 3 9" xfId="11059"/>
    <cellStyle name="Note 2 3 9 2" xfId="11060"/>
    <cellStyle name="Note 2 4" xfId="11061"/>
    <cellStyle name="Note 2 4 2" xfId="11062"/>
    <cellStyle name="Note 2 4 2 2" xfId="11063"/>
    <cellStyle name="Note 2 4 2 2 2" xfId="11064"/>
    <cellStyle name="Note 2 4 2 2 2 2" xfId="11065"/>
    <cellStyle name="Note 2 4 2 2 2 2 2" xfId="11066"/>
    <cellStyle name="Note 2 4 2 2 2 3" xfId="11067"/>
    <cellStyle name="Note 2 4 2 2 2 3 2" xfId="11068"/>
    <cellStyle name="Note 2 4 2 2 2 4" xfId="11069"/>
    <cellStyle name="Note 2 4 2 2 2 4 2" xfId="11070"/>
    <cellStyle name="Note 2 4 2 2 2 5" xfId="11071"/>
    <cellStyle name="Note 2 4 2 2 2 5 2" xfId="11072"/>
    <cellStyle name="Note 2 4 2 2 2 6" xfId="11073"/>
    <cellStyle name="Note 2 4 2 2 2 6 2" xfId="11074"/>
    <cellStyle name="Note 2 4 2 2 2 7" xfId="11075"/>
    <cellStyle name="Note 2 4 2 2 2 7 2" xfId="11076"/>
    <cellStyle name="Note 2 4 2 2 2 8" xfId="11077"/>
    <cellStyle name="Note 2 4 2 2 3" xfId="11078"/>
    <cellStyle name="Note 2 4 2 2 3 2" xfId="11079"/>
    <cellStyle name="Note 2 4 2 2 4" xfId="11080"/>
    <cellStyle name="Note 2 4 2 2 4 2" xfId="11081"/>
    <cellStyle name="Note 2 4 2 2 5" xfId="11082"/>
    <cellStyle name="Note 2 4 2 2 5 2" xfId="11083"/>
    <cellStyle name="Note 2 4 2 2 6" xfId="11084"/>
    <cellStyle name="Note 2 4 2 2 6 2" xfId="11085"/>
    <cellStyle name="Note 2 4 2 2 7" xfId="11086"/>
    <cellStyle name="Note 2 4 2 2 7 2" xfId="11087"/>
    <cellStyle name="Note 2 4 2 2 8" xfId="11088"/>
    <cellStyle name="Note 2 4 2 2 8 2" xfId="11089"/>
    <cellStyle name="Note 2 4 2 2 9" xfId="11090"/>
    <cellStyle name="Note 2 4 2 3" xfId="11091"/>
    <cellStyle name="Note 2 4 2 3 2" xfId="11092"/>
    <cellStyle name="Note 2 4 2 3 2 2" xfId="11093"/>
    <cellStyle name="Note 2 4 2 3 3" xfId="11094"/>
    <cellStyle name="Note 2 4 2 3 3 2" xfId="11095"/>
    <cellStyle name="Note 2 4 2 3 4" xfId="11096"/>
    <cellStyle name="Note 2 4 2 3 4 2" xfId="11097"/>
    <cellStyle name="Note 2 4 2 3 5" xfId="11098"/>
    <cellStyle name="Note 2 4 2 3 5 2" xfId="11099"/>
    <cellStyle name="Note 2 4 2 3 6" xfId="11100"/>
    <cellStyle name="Note 2 4 2 3 6 2" xfId="11101"/>
    <cellStyle name="Note 2 4 2 3 7" xfId="11102"/>
    <cellStyle name="Note 2 4 2 3 7 2" xfId="11103"/>
    <cellStyle name="Note 2 4 2 3 8" xfId="11104"/>
    <cellStyle name="Note 2 4 2 4" xfId="11105"/>
    <cellStyle name="Note 2 4 2 4 2" xfId="11106"/>
    <cellStyle name="Note 2 4 2 4 2 2" xfId="11107"/>
    <cellStyle name="Note 2 4 2 4 3" xfId="11108"/>
    <cellStyle name="Note 2 4 2 4 3 2" xfId="11109"/>
    <cellStyle name="Note 2 4 2 4 4" xfId="11110"/>
    <cellStyle name="Note 2 4 2 4 4 2" xfId="11111"/>
    <cellStyle name="Note 2 4 2 4 5" xfId="11112"/>
    <cellStyle name="Note 2 4 2 4 5 2" xfId="11113"/>
    <cellStyle name="Note 2 4 2 4 6" xfId="11114"/>
    <cellStyle name="Note 2 4 2 4 6 2" xfId="11115"/>
    <cellStyle name="Note 2 4 2 4 7" xfId="11116"/>
    <cellStyle name="Note 2 4 2 4 7 2" xfId="11117"/>
    <cellStyle name="Note 2 4 2 4 8" xfId="11118"/>
    <cellStyle name="Note 2 4 2 5" xfId="11119"/>
    <cellStyle name="Note 2 4 2 5 2" xfId="11120"/>
    <cellStyle name="Note 2 4 2 6" xfId="11121"/>
    <cellStyle name="Note 2 4 2 6 2" xfId="11122"/>
    <cellStyle name="Note 2 4 2 7" xfId="11123"/>
    <cellStyle name="Note 2 4 2 7 2" xfId="11124"/>
    <cellStyle name="Note 2 4 2 8" xfId="11125"/>
    <cellStyle name="Note 2 4 2 8 2" xfId="11126"/>
    <cellStyle name="Note 2 4 2 9" xfId="11127"/>
    <cellStyle name="Note 2 4 2 9 2" xfId="11128"/>
    <cellStyle name="Note 2 4 3" xfId="11129"/>
    <cellStyle name="Note 2 4 3 2" xfId="11130"/>
    <cellStyle name="Note 2 4 3 2 2" xfId="11131"/>
    <cellStyle name="Note 2 4 3 2 2 2" xfId="11132"/>
    <cellStyle name="Note 2 4 3 2 3" xfId="11133"/>
    <cellStyle name="Note 2 4 3 2 3 2" xfId="11134"/>
    <cellStyle name="Note 2 4 3 2 4" xfId="11135"/>
    <cellStyle name="Note 2 4 3 2 4 2" xfId="11136"/>
    <cellStyle name="Note 2 4 3 2 5" xfId="11137"/>
    <cellStyle name="Note 2 4 3 2 5 2" xfId="11138"/>
    <cellStyle name="Note 2 4 3 2 6" xfId="11139"/>
    <cellStyle name="Note 2 4 3 2 6 2" xfId="11140"/>
    <cellStyle name="Note 2 4 3 2 7" xfId="11141"/>
    <cellStyle name="Note 2 4 3 2 7 2" xfId="11142"/>
    <cellStyle name="Note 2 4 3 2 8" xfId="11143"/>
    <cellStyle name="Note 2 4 3 3" xfId="11144"/>
    <cellStyle name="Note 2 4 3 3 2" xfId="11145"/>
    <cellStyle name="Note 2 4 3 4" xfId="11146"/>
    <cellStyle name="Note 2 4 3 4 2" xfId="11147"/>
    <cellStyle name="Note 2 4 3 5" xfId="11148"/>
    <cellStyle name="Note 2 4 3 5 2" xfId="11149"/>
    <cellStyle name="Note 2 4 3 6" xfId="11150"/>
    <cellStyle name="Note 2 4 3 6 2" xfId="11151"/>
    <cellStyle name="Note 2 4 3 7" xfId="11152"/>
    <cellStyle name="Note 2 4 3 7 2" xfId="11153"/>
    <cellStyle name="Note 2 4 3 8" xfId="11154"/>
    <cellStyle name="Note 2 4 3 8 2" xfId="11155"/>
    <cellStyle name="Note 2 4 3 9" xfId="11156"/>
    <cellStyle name="Note 2 4 4" xfId="11157"/>
    <cellStyle name="Note 2 4 4 2" xfId="11158"/>
    <cellStyle name="Note 2 4 4 2 2" xfId="11159"/>
    <cellStyle name="Note 2 4 4 3" xfId="11160"/>
    <cellStyle name="Note 2 4 4 3 2" xfId="11161"/>
    <cellStyle name="Note 2 4 4 4" xfId="11162"/>
    <cellStyle name="Note 2 4 4 4 2" xfId="11163"/>
    <cellStyle name="Note 2 4 4 5" xfId="11164"/>
    <cellStyle name="Note 2 4 4 5 2" xfId="11165"/>
    <cellStyle name="Note 2 4 4 6" xfId="11166"/>
    <cellStyle name="Note 2 4 4 6 2" xfId="11167"/>
    <cellStyle name="Note 2 4 4 7" xfId="11168"/>
    <cellStyle name="Note 2 4 4 7 2" xfId="11169"/>
    <cellStyle name="Note 2 4 4 8" xfId="11170"/>
    <cellStyle name="Note 2 4 5" xfId="11171"/>
    <cellStyle name="Note 2 4 5 2" xfId="11172"/>
    <cellStyle name="Note 2 4 6" xfId="11173"/>
    <cellStyle name="Note 2 4 6 2" xfId="11174"/>
    <cellStyle name="Note 2 4 7" xfId="11175"/>
    <cellStyle name="Note 2 4 7 2" xfId="11176"/>
    <cellStyle name="Note 2 4 8" xfId="11177"/>
    <cellStyle name="Note 2 4 8 2" xfId="11178"/>
    <cellStyle name="Note 2 4 9" xfId="11179"/>
    <cellStyle name="Note 2 4 9 2" xfId="11180"/>
    <cellStyle name="Note 2 5" xfId="11181"/>
    <cellStyle name="Note 2 5 2" xfId="11182"/>
    <cellStyle name="Note 2 5 2 2" xfId="11183"/>
    <cellStyle name="Note 2 5 2 2 2" xfId="11184"/>
    <cellStyle name="Note 2 5 2 2 2 2" xfId="11185"/>
    <cellStyle name="Note 2 5 2 2 2 2 2" xfId="11186"/>
    <cellStyle name="Note 2 5 2 2 2 3" xfId="11187"/>
    <cellStyle name="Note 2 5 2 2 2 3 2" xfId="11188"/>
    <cellStyle name="Note 2 5 2 2 2 4" xfId="11189"/>
    <cellStyle name="Note 2 5 2 2 2 4 2" xfId="11190"/>
    <cellStyle name="Note 2 5 2 2 2 5" xfId="11191"/>
    <cellStyle name="Note 2 5 2 2 2 5 2" xfId="11192"/>
    <cellStyle name="Note 2 5 2 2 2 6" xfId="11193"/>
    <cellStyle name="Note 2 5 2 2 2 6 2" xfId="11194"/>
    <cellStyle name="Note 2 5 2 2 2 7" xfId="11195"/>
    <cellStyle name="Note 2 5 2 2 2 7 2" xfId="11196"/>
    <cellStyle name="Note 2 5 2 2 2 8" xfId="11197"/>
    <cellStyle name="Note 2 5 2 2 3" xfId="11198"/>
    <cellStyle name="Note 2 5 2 2 3 2" xfId="11199"/>
    <cellStyle name="Note 2 5 2 2 4" xfId="11200"/>
    <cellStyle name="Note 2 5 2 2 4 2" xfId="11201"/>
    <cellStyle name="Note 2 5 2 2 5" xfId="11202"/>
    <cellStyle name="Note 2 5 2 2 5 2" xfId="11203"/>
    <cellStyle name="Note 2 5 2 2 6" xfId="11204"/>
    <cellStyle name="Note 2 5 2 2 6 2" xfId="11205"/>
    <cellStyle name="Note 2 5 2 2 7" xfId="11206"/>
    <cellStyle name="Note 2 5 2 2 7 2" xfId="11207"/>
    <cellStyle name="Note 2 5 2 2 8" xfId="11208"/>
    <cellStyle name="Note 2 5 2 2 8 2" xfId="11209"/>
    <cellStyle name="Note 2 5 2 2 9" xfId="11210"/>
    <cellStyle name="Note 2 5 2 3" xfId="11211"/>
    <cellStyle name="Note 2 5 2 3 2" xfId="11212"/>
    <cellStyle name="Note 2 5 2 3 2 2" xfId="11213"/>
    <cellStyle name="Note 2 5 2 3 3" xfId="11214"/>
    <cellStyle name="Note 2 5 2 3 3 2" xfId="11215"/>
    <cellStyle name="Note 2 5 2 3 4" xfId="11216"/>
    <cellStyle name="Note 2 5 2 3 4 2" xfId="11217"/>
    <cellStyle name="Note 2 5 2 3 5" xfId="11218"/>
    <cellStyle name="Note 2 5 2 3 5 2" xfId="11219"/>
    <cellStyle name="Note 2 5 2 3 6" xfId="11220"/>
    <cellStyle name="Note 2 5 2 3 6 2" xfId="11221"/>
    <cellStyle name="Note 2 5 2 3 7" xfId="11222"/>
    <cellStyle name="Note 2 5 2 3 7 2" xfId="11223"/>
    <cellStyle name="Note 2 5 2 3 8" xfId="11224"/>
    <cellStyle name="Note 2 5 2 4" xfId="11225"/>
    <cellStyle name="Note 2 5 2 4 2" xfId="11226"/>
    <cellStyle name="Note 2 5 2 4 2 2" xfId="11227"/>
    <cellStyle name="Note 2 5 2 4 3" xfId="11228"/>
    <cellStyle name="Note 2 5 2 4 3 2" xfId="11229"/>
    <cellStyle name="Note 2 5 2 4 4" xfId="11230"/>
    <cellStyle name="Note 2 5 2 4 4 2" xfId="11231"/>
    <cellStyle name="Note 2 5 2 4 5" xfId="11232"/>
    <cellStyle name="Note 2 5 2 4 5 2" xfId="11233"/>
    <cellStyle name="Note 2 5 2 4 6" xfId="11234"/>
    <cellStyle name="Note 2 5 2 4 6 2" xfId="11235"/>
    <cellStyle name="Note 2 5 2 4 7" xfId="11236"/>
    <cellStyle name="Note 2 5 2 4 7 2" xfId="11237"/>
    <cellStyle name="Note 2 5 2 4 8" xfId="11238"/>
    <cellStyle name="Note 2 5 2 5" xfId="11239"/>
    <cellStyle name="Note 2 5 2 5 2" xfId="11240"/>
    <cellStyle name="Note 2 5 2 6" xfId="11241"/>
    <cellStyle name="Note 2 5 2 6 2" xfId="11242"/>
    <cellStyle name="Note 2 5 2 7" xfId="11243"/>
    <cellStyle name="Note 2 5 2 7 2" xfId="11244"/>
    <cellStyle name="Note 2 5 2 8" xfId="11245"/>
    <cellStyle name="Note 2 5 2 8 2" xfId="11246"/>
    <cellStyle name="Note 2 5 2 9" xfId="11247"/>
    <cellStyle name="Note 2 5 2 9 2" xfId="11248"/>
    <cellStyle name="Note 2 5 3" xfId="11249"/>
    <cellStyle name="Note 2 5 3 2" xfId="11250"/>
    <cellStyle name="Note 2 5 3 2 2" xfId="11251"/>
    <cellStyle name="Note 2 5 3 2 2 2" xfId="11252"/>
    <cellStyle name="Note 2 5 3 2 3" xfId="11253"/>
    <cellStyle name="Note 2 5 3 2 3 2" xfId="11254"/>
    <cellStyle name="Note 2 5 3 2 4" xfId="11255"/>
    <cellStyle name="Note 2 5 3 2 4 2" xfId="11256"/>
    <cellStyle name="Note 2 5 3 2 5" xfId="11257"/>
    <cellStyle name="Note 2 5 3 2 5 2" xfId="11258"/>
    <cellStyle name="Note 2 5 3 2 6" xfId="11259"/>
    <cellStyle name="Note 2 5 3 2 6 2" xfId="11260"/>
    <cellStyle name="Note 2 5 3 2 7" xfId="11261"/>
    <cellStyle name="Note 2 5 3 2 7 2" xfId="11262"/>
    <cellStyle name="Note 2 5 3 2 8" xfId="11263"/>
    <cellStyle name="Note 2 5 3 3" xfId="11264"/>
    <cellStyle name="Note 2 5 3 3 2" xfId="11265"/>
    <cellStyle name="Note 2 5 3 4" xfId="11266"/>
    <cellStyle name="Note 2 5 3 4 2" xfId="11267"/>
    <cellStyle name="Note 2 5 3 5" xfId="11268"/>
    <cellStyle name="Note 2 5 3 5 2" xfId="11269"/>
    <cellStyle name="Note 2 5 3 6" xfId="11270"/>
    <cellStyle name="Note 2 5 3 6 2" xfId="11271"/>
    <cellStyle name="Note 2 5 3 7" xfId="11272"/>
    <cellStyle name="Note 2 5 3 7 2" xfId="11273"/>
    <cellStyle name="Note 2 5 3 8" xfId="11274"/>
    <cellStyle name="Note 2 5 3 8 2" xfId="11275"/>
    <cellStyle name="Note 2 5 3 9" xfId="11276"/>
    <cellStyle name="Note 2 5 4" xfId="11277"/>
    <cellStyle name="Note 2 5 4 2" xfId="11278"/>
    <cellStyle name="Note 2 5 4 2 2" xfId="11279"/>
    <cellStyle name="Note 2 5 4 3" xfId="11280"/>
    <cellStyle name="Note 2 5 4 3 2" xfId="11281"/>
    <cellStyle name="Note 2 5 4 4" xfId="11282"/>
    <cellStyle name="Note 2 5 4 4 2" xfId="11283"/>
    <cellStyle name="Note 2 5 4 5" xfId="11284"/>
    <cellStyle name="Note 2 5 4 5 2" xfId="11285"/>
    <cellStyle name="Note 2 5 4 6" xfId="11286"/>
    <cellStyle name="Note 2 5 4 6 2" xfId="11287"/>
    <cellStyle name="Note 2 5 4 7" xfId="11288"/>
    <cellStyle name="Note 2 5 4 7 2" xfId="11289"/>
    <cellStyle name="Note 2 5 4 8" xfId="11290"/>
    <cellStyle name="Note 2 5 5" xfId="11291"/>
    <cellStyle name="Note 2 5 5 2" xfId="11292"/>
    <cellStyle name="Note 2 5 6" xfId="11293"/>
    <cellStyle name="Note 2 5 6 2" xfId="11294"/>
    <cellStyle name="Note 2 5 7" xfId="11295"/>
    <cellStyle name="Note 2 5 7 2" xfId="11296"/>
    <cellStyle name="Note 2 5 8" xfId="11297"/>
    <cellStyle name="Note 2 5 8 2" xfId="11298"/>
    <cellStyle name="Note 2 5 9" xfId="11299"/>
    <cellStyle name="Note 2 5 9 2" xfId="11300"/>
    <cellStyle name="Note 2 6" xfId="11301"/>
    <cellStyle name="Note 2 6 10" xfId="11302"/>
    <cellStyle name="Note 2 6 10 2" xfId="11303"/>
    <cellStyle name="Note 2 6 11" xfId="11304"/>
    <cellStyle name="Note 2 6 11 2" xfId="11305"/>
    <cellStyle name="Note 2 6 12" xfId="11306"/>
    <cellStyle name="Note 2 6 2" xfId="11307"/>
    <cellStyle name="Note 2 6 2 2" xfId="11308"/>
    <cellStyle name="Note 2 6 2 2 2" xfId="11309"/>
    <cellStyle name="Note 2 6 2 2 2 2" xfId="11310"/>
    <cellStyle name="Note 2 6 2 2 3" xfId="11311"/>
    <cellStyle name="Note 2 6 2 2 3 2" xfId="11312"/>
    <cellStyle name="Note 2 6 2 2 4" xfId="11313"/>
    <cellStyle name="Note 2 6 2 2 4 2" xfId="11314"/>
    <cellStyle name="Note 2 6 2 2 5" xfId="11315"/>
    <cellStyle name="Note 2 6 2 2 5 2" xfId="11316"/>
    <cellStyle name="Note 2 6 2 2 6" xfId="11317"/>
    <cellStyle name="Note 2 6 2 2 6 2" xfId="11318"/>
    <cellStyle name="Note 2 6 2 2 7" xfId="11319"/>
    <cellStyle name="Note 2 6 2 2 7 2" xfId="11320"/>
    <cellStyle name="Note 2 6 2 2 8" xfId="11321"/>
    <cellStyle name="Note 2 6 2 3" xfId="11322"/>
    <cellStyle name="Note 2 6 2 3 2" xfId="11323"/>
    <cellStyle name="Note 2 6 2 4" xfId="11324"/>
    <cellStyle name="Note 2 6 2 4 2" xfId="11325"/>
    <cellStyle name="Note 2 6 2 5" xfId="11326"/>
    <cellStyle name="Note 2 6 2 5 2" xfId="11327"/>
    <cellStyle name="Note 2 6 2 6" xfId="11328"/>
    <cellStyle name="Note 2 6 2 6 2" xfId="11329"/>
    <cellStyle name="Note 2 6 2 7" xfId="11330"/>
    <cellStyle name="Note 2 6 2 7 2" xfId="11331"/>
    <cellStyle name="Note 2 6 2 8" xfId="11332"/>
    <cellStyle name="Note 2 6 2 8 2" xfId="11333"/>
    <cellStyle name="Note 2 6 2 9" xfId="11334"/>
    <cellStyle name="Note 2 6 3" xfId="11335"/>
    <cellStyle name="Note 2 6 3 2" xfId="11336"/>
    <cellStyle name="Note 2 6 3 2 2" xfId="11337"/>
    <cellStyle name="Note 2 6 3 2 2 2" xfId="11338"/>
    <cellStyle name="Note 2 6 3 2 3" xfId="11339"/>
    <cellStyle name="Note 2 6 3 2 3 2" xfId="11340"/>
    <cellStyle name="Note 2 6 3 2 4" xfId="11341"/>
    <cellStyle name="Note 2 6 3 2 4 2" xfId="11342"/>
    <cellStyle name="Note 2 6 3 2 5" xfId="11343"/>
    <cellStyle name="Note 2 6 3 2 5 2" xfId="11344"/>
    <cellStyle name="Note 2 6 3 2 6" xfId="11345"/>
    <cellStyle name="Note 2 6 3 2 6 2" xfId="11346"/>
    <cellStyle name="Note 2 6 3 2 7" xfId="11347"/>
    <cellStyle name="Note 2 6 3 2 7 2" xfId="11348"/>
    <cellStyle name="Note 2 6 3 2 8" xfId="11349"/>
    <cellStyle name="Note 2 6 3 3" xfId="11350"/>
    <cellStyle name="Note 2 6 3 3 2" xfId="11351"/>
    <cellStyle name="Note 2 6 3 4" xfId="11352"/>
    <cellStyle name="Note 2 6 3 4 2" xfId="11353"/>
    <cellStyle name="Note 2 6 3 5" xfId="11354"/>
    <cellStyle name="Note 2 6 3 5 2" xfId="11355"/>
    <cellStyle name="Note 2 6 3 6" xfId="11356"/>
    <cellStyle name="Note 2 6 3 6 2" xfId="11357"/>
    <cellStyle name="Note 2 6 3 7" xfId="11358"/>
    <cellStyle name="Note 2 6 3 7 2" xfId="11359"/>
    <cellStyle name="Note 2 6 3 8" xfId="11360"/>
    <cellStyle name="Note 2 6 3 8 2" xfId="11361"/>
    <cellStyle name="Note 2 6 3 9" xfId="11362"/>
    <cellStyle name="Note 2 6 4" xfId="11363"/>
    <cellStyle name="Note 2 6 4 2" xfId="11364"/>
    <cellStyle name="Note 2 6 4 2 2" xfId="11365"/>
    <cellStyle name="Note 2 6 4 2 2 2" xfId="11366"/>
    <cellStyle name="Note 2 6 4 2 3" xfId="11367"/>
    <cellStyle name="Note 2 6 4 2 3 2" xfId="11368"/>
    <cellStyle name="Note 2 6 4 2 4" xfId="11369"/>
    <cellStyle name="Note 2 6 4 2 4 2" xfId="11370"/>
    <cellStyle name="Note 2 6 4 2 5" xfId="11371"/>
    <cellStyle name="Note 2 6 4 2 5 2" xfId="11372"/>
    <cellStyle name="Note 2 6 4 2 6" xfId="11373"/>
    <cellStyle name="Note 2 6 4 2 6 2" xfId="11374"/>
    <cellStyle name="Note 2 6 4 2 7" xfId="11375"/>
    <cellStyle name="Note 2 6 4 2 7 2" xfId="11376"/>
    <cellStyle name="Note 2 6 4 2 8" xfId="11377"/>
    <cellStyle name="Note 2 6 4 3" xfId="11378"/>
    <cellStyle name="Note 2 6 4 3 2" xfId="11379"/>
    <cellStyle name="Note 2 6 4 4" xfId="11380"/>
    <cellStyle name="Note 2 6 4 4 2" xfId="11381"/>
    <cellStyle name="Note 2 6 4 5" xfId="11382"/>
    <cellStyle name="Note 2 6 4 5 2" xfId="11383"/>
    <cellStyle name="Note 2 6 4 6" xfId="11384"/>
    <cellStyle name="Note 2 6 4 6 2" xfId="11385"/>
    <cellStyle name="Note 2 6 4 7" xfId="11386"/>
    <cellStyle name="Note 2 6 4 7 2" xfId="11387"/>
    <cellStyle name="Note 2 6 4 8" xfId="11388"/>
    <cellStyle name="Note 2 6 4 8 2" xfId="11389"/>
    <cellStyle name="Note 2 6 4 9" xfId="11390"/>
    <cellStyle name="Note 2 6 5" xfId="11391"/>
    <cellStyle name="Note 2 6 5 2" xfId="11392"/>
    <cellStyle name="Note 2 6 5 2 2" xfId="11393"/>
    <cellStyle name="Note 2 6 5 3" xfId="11394"/>
    <cellStyle name="Note 2 6 5 3 2" xfId="11395"/>
    <cellStyle name="Note 2 6 5 4" xfId="11396"/>
    <cellStyle name="Note 2 6 5 4 2" xfId="11397"/>
    <cellStyle name="Note 2 6 5 5" xfId="11398"/>
    <cellStyle name="Note 2 6 5 5 2" xfId="11399"/>
    <cellStyle name="Note 2 6 5 6" xfId="11400"/>
    <cellStyle name="Note 2 6 5 6 2" xfId="11401"/>
    <cellStyle name="Note 2 6 5 7" xfId="11402"/>
    <cellStyle name="Note 2 6 5 7 2" xfId="11403"/>
    <cellStyle name="Note 2 6 5 8" xfId="11404"/>
    <cellStyle name="Note 2 6 6" xfId="11405"/>
    <cellStyle name="Note 2 6 6 2" xfId="11406"/>
    <cellStyle name="Note 2 6 7" xfId="11407"/>
    <cellStyle name="Note 2 6 7 2" xfId="11408"/>
    <cellStyle name="Note 2 6 8" xfId="11409"/>
    <cellStyle name="Note 2 6 8 2" xfId="11410"/>
    <cellStyle name="Note 2 6 9" xfId="11411"/>
    <cellStyle name="Note 2 6 9 2" xfId="11412"/>
    <cellStyle name="Note 2 7" xfId="11413"/>
    <cellStyle name="Note 2 7 2" xfId="11414"/>
    <cellStyle name="Note 2 7 2 2" xfId="11415"/>
    <cellStyle name="Note 2 7 2 2 2" xfId="11416"/>
    <cellStyle name="Note 2 7 2 3" xfId="11417"/>
    <cellStyle name="Note 2 7 2 3 2" xfId="11418"/>
    <cellStyle name="Note 2 7 2 4" xfId="11419"/>
    <cellStyle name="Note 2 7 2 4 2" xfId="11420"/>
    <cellStyle name="Note 2 7 2 5" xfId="11421"/>
    <cellStyle name="Note 2 7 2 5 2" xfId="11422"/>
    <cellStyle name="Note 2 7 2 6" xfId="11423"/>
    <cellStyle name="Note 2 7 2 6 2" xfId="11424"/>
    <cellStyle name="Note 2 7 2 7" xfId="11425"/>
    <cellStyle name="Note 2 7 2 7 2" xfId="11426"/>
    <cellStyle name="Note 2 7 2 8" xfId="11427"/>
    <cellStyle name="Note 2 7 3" xfId="11428"/>
    <cellStyle name="Note 2 7 3 2" xfId="11429"/>
    <cellStyle name="Note 2 7 4" xfId="11430"/>
    <cellStyle name="Note 2 7 4 2" xfId="11431"/>
    <cellStyle name="Note 2 7 5" xfId="11432"/>
    <cellStyle name="Note 2 7 5 2" xfId="11433"/>
    <cellStyle name="Note 2 7 6" xfId="11434"/>
    <cellStyle name="Note 2 7 6 2" xfId="11435"/>
    <cellStyle name="Note 2 7 7" xfId="11436"/>
    <cellStyle name="Note 2 7 7 2" xfId="11437"/>
    <cellStyle name="Note 2 7 8" xfId="11438"/>
    <cellStyle name="Note 2 7 8 2" xfId="11439"/>
    <cellStyle name="Note 2 7 9" xfId="11440"/>
    <cellStyle name="Note 2 8" xfId="11441"/>
    <cellStyle name="Note 2 8 2" xfId="11442"/>
    <cellStyle name="Note 2 9" xfId="11443"/>
    <cellStyle name="Note 2 9 2" xfId="11444"/>
    <cellStyle name="Output 2" xfId="11445"/>
    <cellStyle name="Output 2 10" xfId="11446"/>
    <cellStyle name="Output 2 10 2" xfId="11447"/>
    <cellStyle name="Output 2 11" xfId="11448"/>
    <cellStyle name="Output 2 11 2" xfId="11449"/>
    <cellStyle name="Output 2 2" xfId="11450"/>
    <cellStyle name="Output 2 2 10" xfId="11451"/>
    <cellStyle name="Output 2 2 10 2" xfId="11452"/>
    <cellStyle name="Output 2 2 11" xfId="11453"/>
    <cellStyle name="Output 2 2 11 2" xfId="11454"/>
    <cellStyle name="Output 2 2 2" xfId="11455"/>
    <cellStyle name="Output 2 2 2 10" xfId="11456"/>
    <cellStyle name="Output 2 2 2 10 2" xfId="11457"/>
    <cellStyle name="Output 2 2 2 2" xfId="11458"/>
    <cellStyle name="Output 2 2 2 2 2" xfId="11459"/>
    <cellStyle name="Output 2 2 2 2 2 2" xfId="11460"/>
    <cellStyle name="Output 2 2 2 2 2 2 2" xfId="11461"/>
    <cellStyle name="Output 2 2 2 2 2 2 2 2" xfId="11462"/>
    <cellStyle name="Output 2 2 2 2 2 2 2 2 2" xfId="11463"/>
    <cellStyle name="Output 2 2 2 2 2 2 2 2 2 2" xfId="11464"/>
    <cellStyle name="Output 2 2 2 2 2 2 2 2 3" xfId="11465"/>
    <cellStyle name="Output 2 2 2 2 2 2 2 2 3 2" xfId="11466"/>
    <cellStyle name="Output 2 2 2 2 2 2 2 2 4" xfId="11467"/>
    <cellStyle name="Output 2 2 2 2 2 2 2 2 4 2" xfId="11468"/>
    <cellStyle name="Output 2 2 2 2 2 2 2 2 5" xfId="11469"/>
    <cellStyle name="Output 2 2 2 2 2 2 2 2 5 2" xfId="11470"/>
    <cellStyle name="Output 2 2 2 2 2 2 2 2 6" xfId="11471"/>
    <cellStyle name="Output 2 2 2 2 2 2 2 2 6 2" xfId="11472"/>
    <cellStyle name="Output 2 2 2 2 2 2 2 2 7" xfId="11473"/>
    <cellStyle name="Output 2 2 2 2 2 2 2 2 7 2" xfId="11474"/>
    <cellStyle name="Output 2 2 2 2 2 2 2 2 8" xfId="11475"/>
    <cellStyle name="Output 2 2 2 2 2 2 2 3" xfId="11476"/>
    <cellStyle name="Output 2 2 2 2 2 2 2 3 2" xfId="11477"/>
    <cellStyle name="Output 2 2 2 2 2 2 2 4" xfId="11478"/>
    <cellStyle name="Output 2 2 2 2 2 2 2 4 2" xfId="11479"/>
    <cellStyle name="Output 2 2 2 2 2 2 2 5" xfId="11480"/>
    <cellStyle name="Output 2 2 2 2 2 2 2 5 2" xfId="11481"/>
    <cellStyle name="Output 2 2 2 2 2 2 2 6" xfId="11482"/>
    <cellStyle name="Output 2 2 2 2 2 2 2 6 2" xfId="11483"/>
    <cellStyle name="Output 2 2 2 2 2 2 2 7" xfId="11484"/>
    <cellStyle name="Output 2 2 2 2 2 2 2 7 2" xfId="11485"/>
    <cellStyle name="Output 2 2 2 2 2 2 2 8" xfId="11486"/>
    <cellStyle name="Output 2 2 2 2 2 2 2 8 2" xfId="11487"/>
    <cellStyle name="Output 2 2 2 2 2 2 2 9" xfId="11488"/>
    <cellStyle name="Output 2 2 2 2 2 2 3" xfId="11489"/>
    <cellStyle name="Output 2 2 2 2 2 2 3 2" xfId="11490"/>
    <cellStyle name="Output 2 2 2 2 2 2 3 2 2" xfId="11491"/>
    <cellStyle name="Output 2 2 2 2 2 2 3 3" xfId="11492"/>
    <cellStyle name="Output 2 2 2 2 2 2 3 3 2" xfId="11493"/>
    <cellStyle name="Output 2 2 2 2 2 2 3 4" xfId="11494"/>
    <cellStyle name="Output 2 2 2 2 2 2 3 4 2" xfId="11495"/>
    <cellStyle name="Output 2 2 2 2 2 2 3 5" xfId="11496"/>
    <cellStyle name="Output 2 2 2 2 2 2 3 5 2" xfId="11497"/>
    <cellStyle name="Output 2 2 2 2 2 2 3 6" xfId="11498"/>
    <cellStyle name="Output 2 2 2 2 2 2 3 6 2" xfId="11499"/>
    <cellStyle name="Output 2 2 2 2 2 2 3 7" xfId="11500"/>
    <cellStyle name="Output 2 2 2 2 2 2 3 7 2" xfId="11501"/>
    <cellStyle name="Output 2 2 2 2 2 2 3 8" xfId="11502"/>
    <cellStyle name="Output 2 2 2 2 2 2 4" xfId="11503"/>
    <cellStyle name="Output 2 2 2 2 2 2 4 2" xfId="11504"/>
    <cellStyle name="Output 2 2 2 2 2 2 4 2 2" xfId="11505"/>
    <cellStyle name="Output 2 2 2 2 2 2 4 3" xfId="11506"/>
    <cellStyle name="Output 2 2 2 2 2 2 4 3 2" xfId="11507"/>
    <cellStyle name="Output 2 2 2 2 2 2 4 4" xfId="11508"/>
    <cellStyle name="Output 2 2 2 2 2 2 4 4 2" xfId="11509"/>
    <cellStyle name="Output 2 2 2 2 2 2 4 5" xfId="11510"/>
    <cellStyle name="Output 2 2 2 2 2 2 4 5 2" xfId="11511"/>
    <cellStyle name="Output 2 2 2 2 2 2 4 6" xfId="11512"/>
    <cellStyle name="Output 2 2 2 2 2 2 4 6 2" xfId="11513"/>
    <cellStyle name="Output 2 2 2 2 2 2 4 7" xfId="11514"/>
    <cellStyle name="Output 2 2 2 2 2 2 4 7 2" xfId="11515"/>
    <cellStyle name="Output 2 2 2 2 2 2 4 8" xfId="11516"/>
    <cellStyle name="Output 2 2 2 2 2 2 5" xfId="11517"/>
    <cellStyle name="Output 2 2 2 2 2 2 5 2" xfId="11518"/>
    <cellStyle name="Output 2 2 2 2 2 2 6" xfId="11519"/>
    <cellStyle name="Output 2 2 2 2 2 2 6 2" xfId="11520"/>
    <cellStyle name="Output 2 2 2 2 2 2 7" xfId="11521"/>
    <cellStyle name="Output 2 2 2 2 2 2 7 2" xfId="11522"/>
    <cellStyle name="Output 2 2 2 2 2 2 8" xfId="11523"/>
    <cellStyle name="Output 2 2 2 2 2 2 8 2" xfId="11524"/>
    <cellStyle name="Output 2 2 2 2 2 2 9" xfId="11525"/>
    <cellStyle name="Output 2 2 2 2 2 2 9 2" xfId="11526"/>
    <cellStyle name="Output 2 2 2 2 2 3" xfId="11527"/>
    <cellStyle name="Output 2 2 2 2 2 3 2" xfId="11528"/>
    <cellStyle name="Output 2 2 2 2 2 3 2 2" xfId="11529"/>
    <cellStyle name="Output 2 2 2 2 2 3 3" xfId="11530"/>
    <cellStyle name="Output 2 2 2 2 2 3 3 2" xfId="11531"/>
    <cellStyle name="Output 2 2 2 2 2 3 4" xfId="11532"/>
    <cellStyle name="Output 2 2 2 2 2 3 4 2" xfId="11533"/>
    <cellStyle name="Output 2 2 2 2 2 3 5" xfId="11534"/>
    <cellStyle name="Output 2 2 2 2 2 3 5 2" xfId="11535"/>
    <cellStyle name="Output 2 2 2 2 2 3 6" xfId="11536"/>
    <cellStyle name="Output 2 2 2 2 2 3 6 2" xfId="11537"/>
    <cellStyle name="Output 2 2 2 2 2 3 7" xfId="11538"/>
    <cellStyle name="Output 2 2 2 2 2 3 7 2" xfId="11539"/>
    <cellStyle name="Output 2 2 2 2 2 3 8" xfId="11540"/>
    <cellStyle name="Output 2 2 2 2 2 4" xfId="11541"/>
    <cellStyle name="Output 2 2 2 2 2 4 2" xfId="11542"/>
    <cellStyle name="Output 2 2 2 2 2 5" xfId="11543"/>
    <cellStyle name="Output 2 2 2 2 2 5 2" xfId="11544"/>
    <cellStyle name="Output 2 2 2 2 2 6" xfId="11545"/>
    <cellStyle name="Output 2 2 2 2 2 6 2" xfId="11546"/>
    <cellStyle name="Output 2 2 2 2 2 7" xfId="11547"/>
    <cellStyle name="Output 2 2 2 2 2 7 2" xfId="11548"/>
    <cellStyle name="Output 2 2 2 2 2 8" xfId="11549"/>
    <cellStyle name="Output 2 2 2 2 2 8 2" xfId="11550"/>
    <cellStyle name="Output 2 2 2 2 3" xfId="11551"/>
    <cellStyle name="Output 2 2 2 2 3 2" xfId="11552"/>
    <cellStyle name="Output 2 2 2 2 3 2 2" xfId="11553"/>
    <cellStyle name="Output 2 2 2 2 3 2 2 2" xfId="11554"/>
    <cellStyle name="Output 2 2 2 2 3 2 2 2 2" xfId="11555"/>
    <cellStyle name="Output 2 2 2 2 3 2 2 2 2 2" xfId="11556"/>
    <cellStyle name="Output 2 2 2 2 3 2 2 2 3" xfId="11557"/>
    <cellStyle name="Output 2 2 2 2 3 2 2 2 3 2" xfId="11558"/>
    <cellStyle name="Output 2 2 2 2 3 2 2 2 4" xfId="11559"/>
    <cellStyle name="Output 2 2 2 2 3 2 2 2 4 2" xfId="11560"/>
    <cellStyle name="Output 2 2 2 2 3 2 2 2 5" xfId="11561"/>
    <cellStyle name="Output 2 2 2 2 3 2 2 2 5 2" xfId="11562"/>
    <cellStyle name="Output 2 2 2 2 3 2 2 2 6" xfId="11563"/>
    <cellStyle name="Output 2 2 2 2 3 2 2 2 6 2" xfId="11564"/>
    <cellStyle name="Output 2 2 2 2 3 2 2 2 7" xfId="11565"/>
    <cellStyle name="Output 2 2 2 2 3 2 2 2 7 2" xfId="11566"/>
    <cellStyle name="Output 2 2 2 2 3 2 2 2 8" xfId="11567"/>
    <cellStyle name="Output 2 2 2 2 3 2 2 3" xfId="11568"/>
    <cellStyle name="Output 2 2 2 2 3 2 2 3 2" xfId="11569"/>
    <cellStyle name="Output 2 2 2 2 3 2 2 4" xfId="11570"/>
    <cellStyle name="Output 2 2 2 2 3 2 2 4 2" xfId="11571"/>
    <cellStyle name="Output 2 2 2 2 3 2 2 5" xfId="11572"/>
    <cellStyle name="Output 2 2 2 2 3 2 2 5 2" xfId="11573"/>
    <cellStyle name="Output 2 2 2 2 3 2 2 6" xfId="11574"/>
    <cellStyle name="Output 2 2 2 2 3 2 2 6 2" xfId="11575"/>
    <cellStyle name="Output 2 2 2 2 3 2 2 7" xfId="11576"/>
    <cellStyle name="Output 2 2 2 2 3 2 2 7 2" xfId="11577"/>
    <cellStyle name="Output 2 2 2 2 3 2 2 8" xfId="11578"/>
    <cellStyle name="Output 2 2 2 2 3 2 2 8 2" xfId="11579"/>
    <cellStyle name="Output 2 2 2 2 3 2 2 9" xfId="11580"/>
    <cellStyle name="Output 2 2 2 2 3 2 3" xfId="11581"/>
    <cellStyle name="Output 2 2 2 2 3 2 3 2" xfId="11582"/>
    <cellStyle name="Output 2 2 2 2 3 2 3 2 2" xfId="11583"/>
    <cellStyle name="Output 2 2 2 2 3 2 3 3" xfId="11584"/>
    <cellStyle name="Output 2 2 2 2 3 2 3 3 2" xfId="11585"/>
    <cellStyle name="Output 2 2 2 2 3 2 3 4" xfId="11586"/>
    <cellStyle name="Output 2 2 2 2 3 2 3 4 2" xfId="11587"/>
    <cellStyle name="Output 2 2 2 2 3 2 3 5" xfId="11588"/>
    <cellStyle name="Output 2 2 2 2 3 2 3 5 2" xfId="11589"/>
    <cellStyle name="Output 2 2 2 2 3 2 3 6" xfId="11590"/>
    <cellStyle name="Output 2 2 2 2 3 2 3 6 2" xfId="11591"/>
    <cellStyle name="Output 2 2 2 2 3 2 3 7" xfId="11592"/>
    <cellStyle name="Output 2 2 2 2 3 2 3 7 2" xfId="11593"/>
    <cellStyle name="Output 2 2 2 2 3 2 3 8" xfId="11594"/>
    <cellStyle name="Output 2 2 2 2 3 2 4" xfId="11595"/>
    <cellStyle name="Output 2 2 2 2 3 2 4 2" xfId="11596"/>
    <cellStyle name="Output 2 2 2 2 3 2 4 2 2" xfId="11597"/>
    <cellStyle name="Output 2 2 2 2 3 2 4 3" xfId="11598"/>
    <cellStyle name="Output 2 2 2 2 3 2 4 3 2" xfId="11599"/>
    <cellStyle name="Output 2 2 2 2 3 2 4 4" xfId="11600"/>
    <cellStyle name="Output 2 2 2 2 3 2 4 4 2" xfId="11601"/>
    <cellStyle name="Output 2 2 2 2 3 2 4 5" xfId="11602"/>
    <cellStyle name="Output 2 2 2 2 3 2 4 5 2" xfId="11603"/>
    <cellStyle name="Output 2 2 2 2 3 2 4 6" xfId="11604"/>
    <cellStyle name="Output 2 2 2 2 3 2 4 6 2" xfId="11605"/>
    <cellStyle name="Output 2 2 2 2 3 2 4 7" xfId="11606"/>
    <cellStyle name="Output 2 2 2 2 3 2 4 7 2" xfId="11607"/>
    <cellStyle name="Output 2 2 2 2 3 2 4 8" xfId="11608"/>
    <cellStyle name="Output 2 2 2 2 3 2 5" xfId="11609"/>
    <cellStyle name="Output 2 2 2 2 3 2 5 2" xfId="11610"/>
    <cellStyle name="Output 2 2 2 2 3 2 6" xfId="11611"/>
    <cellStyle name="Output 2 2 2 2 3 2 6 2" xfId="11612"/>
    <cellStyle name="Output 2 2 2 2 3 2 7" xfId="11613"/>
    <cellStyle name="Output 2 2 2 2 3 2 7 2" xfId="11614"/>
    <cellStyle name="Output 2 2 2 2 3 2 8" xfId="11615"/>
    <cellStyle name="Output 2 2 2 2 3 2 8 2" xfId="11616"/>
    <cellStyle name="Output 2 2 2 2 3 2 9" xfId="11617"/>
    <cellStyle name="Output 2 2 2 2 3 2 9 2" xfId="11618"/>
    <cellStyle name="Output 2 2 2 2 3 3" xfId="11619"/>
    <cellStyle name="Output 2 2 2 2 3 3 2" xfId="11620"/>
    <cellStyle name="Output 2 2 2 2 3 3 2 2" xfId="11621"/>
    <cellStyle name="Output 2 2 2 2 3 3 3" xfId="11622"/>
    <cellStyle name="Output 2 2 2 2 3 3 3 2" xfId="11623"/>
    <cellStyle name="Output 2 2 2 2 3 3 4" xfId="11624"/>
    <cellStyle name="Output 2 2 2 2 3 3 4 2" xfId="11625"/>
    <cellStyle name="Output 2 2 2 2 3 3 5" xfId="11626"/>
    <cellStyle name="Output 2 2 2 2 3 3 5 2" xfId="11627"/>
    <cellStyle name="Output 2 2 2 2 3 3 6" xfId="11628"/>
    <cellStyle name="Output 2 2 2 2 3 3 6 2" xfId="11629"/>
    <cellStyle name="Output 2 2 2 2 3 3 7" xfId="11630"/>
    <cellStyle name="Output 2 2 2 2 3 3 7 2" xfId="11631"/>
    <cellStyle name="Output 2 2 2 2 3 3 8" xfId="11632"/>
    <cellStyle name="Output 2 2 2 2 3 4" xfId="11633"/>
    <cellStyle name="Output 2 2 2 2 3 4 2" xfId="11634"/>
    <cellStyle name="Output 2 2 2 2 3 5" xfId="11635"/>
    <cellStyle name="Output 2 2 2 2 3 5 2" xfId="11636"/>
    <cellStyle name="Output 2 2 2 2 3 6" xfId="11637"/>
    <cellStyle name="Output 2 2 2 2 3 6 2" xfId="11638"/>
    <cellStyle name="Output 2 2 2 2 3 7" xfId="11639"/>
    <cellStyle name="Output 2 2 2 2 3 7 2" xfId="11640"/>
    <cellStyle name="Output 2 2 2 2 3 8" xfId="11641"/>
    <cellStyle name="Output 2 2 2 2 3 8 2" xfId="11642"/>
    <cellStyle name="Output 2 2 2 2 4" xfId="11643"/>
    <cellStyle name="Output 2 2 2 2 4 10" xfId="11644"/>
    <cellStyle name="Output 2 2 2 2 4 10 2" xfId="11645"/>
    <cellStyle name="Output 2 2 2 2 4 11" xfId="11646"/>
    <cellStyle name="Output 2 2 2 2 4 11 2" xfId="11647"/>
    <cellStyle name="Output 2 2 2 2 4 12" xfId="11648"/>
    <cellStyle name="Output 2 2 2 2 4 2" xfId="11649"/>
    <cellStyle name="Output 2 2 2 2 4 2 2" xfId="11650"/>
    <cellStyle name="Output 2 2 2 2 4 2 2 2" xfId="11651"/>
    <cellStyle name="Output 2 2 2 2 4 2 2 2 2" xfId="11652"/>
    <cellStyle name="Output 2 2 2 2 4 2 2 3" xfId="11653"/>
    <cellStyle name="Output 2 2 2 2 4 2 2 3 2" xfId="11654"/>
    <cellStyle name="Output 2 2 2 2 4 2 2 4" xfId="11655"/>
    <cellStyle name="Output 2 2 2 2 4 2 2 4 2" xfId="11656"/>
    <cellStyle name="Output 2 2 2 2 4 2 2 5" xfId="11657"/>
    <cellStyle name="Output 2 2 2 2 4 2 2 5 2" xfId="11658"/>
    <cellStyle name="Output 2 2 2 2 4 2 2 6" xfId="11659"/>
    <cellStyle name="Output 2 2 2 2 4 2 2 6 2" xfId="11660"/>
    <cellStyle name="Output 2 2 2 2 4 2 2 7" xfId="11661"/>
    <cellStyle name="Output 2 2 2 2 4 2 2 7 2" xfId="11662"/>
    <cellStyle name="Output 2 2 2 2 4 2 2 8" xfId="11663"/>
    <cellStyle name="Output 2 2 2 2 4 2 3" xfId="11664"/>
    <cellStyle name="Output 2 2 2 2 4 2 3 2" xfId="11665"/>
    <cellStyle name="Output 2 2 2 2 4 2 4" xfId="11666"/>
    <cellStyle name="Output 2 2 2 2 4 2 4 2" xfId="11667"/>
    <cellStyle name="Output 2 2 2 2 4 2 5" xfId="11668"/>
    <cellStyle name="Output 2 2 2 2 4 2 5 2" xfId="11669"/>
    <cellStyle name="Output 2 2 2 2 4 2 6" xfId="11670"/>
    <cellStyle name="Output 2 2 2 2 4 2 6 2" xfId="11671"/>
    <cellStyle name="Output 2 2 2 2 4 2 7" xfId="11672"/>
    <cellStyle name="Output 2 2 2 2 4 2 7 2" xfId="11673"/>
    <cellStyle name="Output 2 2 2 2 4 2 8" xfId="11674"/>
    <cellStyle name="Output 2 2 2 2 4 2 8 2" xfId="11675"/>
    <cellStyle name="Output 2 2 2 2 4 2 9" xfId="11676"/>
    <cellStyle name="Output 2 2 2 2 4 3" xfId="11677"/>
    <cellStyle name="Output 2 2 2 2 4 3 2" xfId="11678"/>
    <cellStyle name="Output 2 2 2 2 4 3 2 2" xfId="11679"/>
    <cellStyle name="Output 2 2 2 2 4 3 2 2 2" xfId="11680"/>
    <cellStyle name="Output 2 2 2 2 4 3 2 3" xfId="11681"/>
    <cellStyle name="Output 2 2 2 2 4 3 2 3 2" xfId="11682"/>
    <cellStyle name="Output 2 2 2 2 4 3 2 4" xfId="11683"/>
    <cellStyle name="Output 2 2 2 2 4 3 2 4 2" xfId="11684"/>
    <cellStyle name="Output 2 2 2 2 4 3 2 5" xfId="11685"/>
    <cellStyle name="Output 2 2 2 2 4 3 2 5 2" xfId="11686"/>
    <cellStyle name="Output 2 2 2 2 4 3 2 6" xfId="11687"/>
    <cellStyle name="Output 2 2 2 2 4 3 2 6 2" xfId="11688"/>
    <cellStyle name="Output 2 2 2 2 4 3 2 7" xfId="11689"/>
    <cellStyle name="Output 2 2 2 2 4 3 2 7 2" xfId="11690"/>
    <cellStyle name="Output 2 2 2 2 4 3 2 8" xfId="11691"/>
    <cellStyle name="Output 2 2 2 2 4 3 3" xfId="11692"/>
    <cellStyle name="Output 2 2 2 2 4 3 3 2" xfId="11693"/>
    <cellStyle name="Output 2 2 2 2 4 3 4" xfId="11694"/>
    <cellStyle name="Output 2 2 2 2 4 3 4 2" xfId="11695"/>
    <cellStyle name="Output 2 2 2 2 4 3 5" xfId="11696"/>
    <cellStyle name="Output 2 2 2 2 4 3 5 2" xfId="11697"/>
    <cellStyle name="Output 2 2 2 2 4 3 6" xfId="11698"/>
    <cellStyle name="Output 2 2 2 2 4 3 6 2" xfId="11699"/>
    <cellStyle name="Output 2 2 2 2 4 3 7" xfId="11700"/>
    <cellStyle name="Output 2 2 2 2 4 3 7 2" xfId="11701"/>
    <cellStyle name="Output 2 2 2 2 4 3 8" xfId="11702"/>
    <cellStyle name="Output 2 2 2 2 4 3 8 2" xfId="11703"/>
    <cellStyle name="Output 2 2 2 2 4 3 9" xfId="11704"/>
    <cellStyle name="Output 2 2 2 2 4 4" xfId="11705"/>
    <cellStyle name="Output 2 2 2 2 4 4 2" xfId="11706"/>
    <cellStyle name="Output 2 2 2 2 4 4 2 2" xfId="11707"/>
    <cellStyle name="Output 2 2 2 2 4 4 2 2 2" xfId="11708"/>
    <cellStyle name="Output 2 2 2 2 4 4 2 3" xfId="11709"/>
    <cellStyle name="Output 2 2 2 2 4 4 2 3 2" xfId="11710"/>
    <cellStyle name="Output 2 2 2 2 4 4 2 4" xfId="11711"/>
    <cellStyle name="Output 2 2 2 2 4 4 2 4 2" xfId="11712"/>
    <cellStyle name="Output 2 2 2 2 4 4 2 5" xfId="11713"/>
    <cellStyle name="Output 2 2 2 2 4 4 2 5 2" xfId="11714"/>
    <cellStyle name="Output 2 2 2 2 4 4 2 6" xfId="11715"/>
    <cellStyle name="Output 2 2 2 2 4 4 2 6 2" xfId="11716"/>
    <cellStyle name="Output 2 2 2 2 4 4 2 7" xfId="11717"/>
    <cellStyle name="Output 2 2 2 2 4 4 2 7 2" xfId="11718"/>
    <cellStyle name="Output 2 2 2 2 4 4 2 8" xfId="11719"/>
    <cellStyle name="Output 2 2 2 2 4 4 3" xfId="11720"/>
    <cellStyle name="Output 2 2 2 2 4 4 3 2" xfId="11721"/>
    <cellStyle name="Output 2 2 2 2 4 4 4" xfId="11722"/>
    <cellStyle name="Output 2 2 2 2 4 4 4 2" xfId="11723"/>
    <cellStyle name="Output 2 2 2 2 4 4 5" xfId="11724"/>
    <cellStyle name="Output 2 2 2 2 4 4 5 2" xfId="11725"/>
    <cellStyle name="Output 2 2 2 2 4 4 6" xfId="11726"/>
    <cellStyle name="Output 2 2 2 2 4 4 6 2" xfId="11727"/>
    <cellStyle name="Output 2 2 2 2 4 4 7" xfId="11728"/>
    <cellStyle name="Output 2 2 2 2 4 4 7 2" xfId="11729"/>
    <cellStyle name="Output 2 2 2 2 4 4 8" xfId="11730"/>
    <cellStyle name="Output 2 2 2 2 4 4 8 2" xfId="11731"/>
    <cellStyle name="Output 2 2 2 2 4 4 9" xfId="11732"/>
    <cellStyle name="Output 2 2 2 2 4 5" xfId="11733"/>
    <cellStyle name="Output 2 2 2 2 4 5 2" xfId="11734"/>
    <cellStyle name="Output 2 2 2 2 4 5 2 2" xfId="11735"/>
    <cellStyle name="Output 2 2 2 2 4 5 3" xfId="11736"/>
    <cellStyle name="Output 2 2 2 2 4 5 3 2" xfId="11737"/>
    <cellStyle name="Output 2 2 2 2 4 5 4" xfId="11738"/>
    <cellStyle name="Output 2 2 2 2 4 5 4 2" xfId="11739"/>
    <cellStyle name="Output 2 2 2 2 4 5 5" xfId="11740"/>
    <cellStyle name="Output 2 2 2 2 4 5 5 2" xfId="11741"/>
    <cellStyle name="Output 2 2 2 2 4 5 6" xfId="11742"/>
    <cellStyle name="Output 2 2 2 2 4 5 6 2" xfId="11743"/>
    <cellStyle name="Output 2 2 2 2 4 5 7" xfId="11744"/>
    <cellStyle name="Output 2 2 2 2 4 5 7 2" xfId="11745"/>
    <cellStyle name="Output 2 2 2 2 4 5 8" xfId="11746"/>
    <cellStyle name="Output 2 2 2 2 4 6" xfId="11747"/>
    <cellStyle name="Output 2 2 2 2 4 6 2" xfId="11748"/>
    <cellStyle name="Output 2 2 2 2 4 7" xfId="11749"/>
    <cellStyle name="Output 2 2 2 2 4 7 2" xfId="11750"/>
    <cellStyle name="Output 2 2 2 2 4 8" xfId="11751"/>
    <cellStyle name="Output 2 2 2 2 4 8 2" xfId="11752"/>
    <cellStyle name="Output 2 2 2 2 4 9" xfId="11753"/>
    <cellStyle name="Output 2 2 2 2 4 9 2" xfId="11754"/>
    <cellStyle name="Output 2 2 2 2 5" xfId="11755"/>
    <cellStyle name="Output 2 2 2 2 5 2" xfId="11756"/>
    <cellStyle name="Output 2 2 2 2 5 2 2" xfId="11757"/>
    <cellStyle name="Output 2 2 2 2 5 2 2 2" xfId="11758"/>
    <cellStyle name="Output 2 2 2 2 5 2 3" xfId="11759"/>
    <cellStyle name="Output 2 2 2 2 5 2 3 2" xfId="11760"/>
    <cellStyle name="Output 2 2 2 2 5 2 4" xfId="11761"/>
    <cellStyle name="Output 2 2 2 2 5 2 4 2" xfId="11762"/>
    <cellStyle name="Output 2 2 2 2 5 2 5" xfId="11763"/>
    <cellStyle name="Output 2 2 2 2 5 2 5 2" xfId="11764"/>
    <cellStyle name="Output 2 2 2 2 5 2 6" xfId="11765"/>
    <cellStyle name="Output 2 2 2 2 5 2 6 2" xfId="11766"/>
    <cellStyle name="Output 2 2 2 2 5 2 7" xfId="11767"/>
    <cellStyle name="Output 2 2 2 2 5 2 7 2" xfId="11768"/>
    <cellStyle name="Output 2 2 2 2 5 2 8" xfId="11769"/>
    <cellStyle name="Output 2 2 2 2 5 3" xfId="11770"/>
    <cellStyle name="Output 2 2 2 2 5 3 2" xfId="11771"/>
    <cellStyle name="Output 2 2 2 2 5 4" xfId="11772"/>
    <cellStyle name="Output 2 2 2 2 5 4 2" xfId="11773"/>
    <cellStyle name="Output 2 2 2 2 5 5" xfId="11774"/>
    <cellStyle name="Output 2 2 2 2 5 5 2" xfId="11775"/>
    <cellStyle name="Output 2 2 2 2 5 6" xfId="11776"/>
    <cellStyle name="Output 2 2 2 2 5 6 2" xfId="11777"/>
    <cellStyle name="Output 2 2 2 2 5 7" xfId="11778"/>
    <cellStyle name="Output 2 2 2 2 5 7 2" xfId="11779"/>
    <cellStyle name="Output 2 2 2 2 5 8" xfId="11780"/>
    <cellStyle name="Output 2 2 2 2 5 8 2" xfId="11781"/>
    <cellStyle name="Output 2 2 2 2 5 9" xfId="11782"/>
    <cellStyle name="Output 2 2 2 2 6" xfId="11783"/>
    <cellStyle name="Output 2 2 2 2 6 2" xfId="11784"/>
    <cellStyle name="Output 2 2 2 2 7" xfId="11785"/>
    <cellStyle name="Output 2 2 2 2 7 2" xfId="11786"/>
    <cellStyle name="Output 2 2 2 2 8" xfId="11787"/>
    <cellStyle name="Output 2 2 2 2 8 2" xfId="11788"/>
    <cellStyle name="Output 2 2 2 2 9" xfId="11789"/>
    <cellStyle name="Output 2 2 2 2 9 2" xfId="11790"/>
    <cellStyle name="Output 2 2 2 3" xfId="11791"/>
    <cellStyle name="Output 2 2 2 3 2" xfId="11792"/>
    <cellStyle name="Output 2 2 2 3 2 2" xfId="11793"/>
    <cellStyle name="Output 2 2 2 3 2 2 2" xfId="11794"/>
    <cellStyle name="Output 2 2 2 3 2 2 2 2" xfId="11795"/>
    <cellStyle name="Output 2 2 2 3 2 2 2 2 2" xfId="11796"/>
    <cellStyle name="Output 2 2 2 3 2 2 2 3" xfId="11797"/>
    <cellStyle name="Output 2 2 2 3 2 2 2 3 2" xfId="11798"/>
    <cellStyle name="Output 2 2 2 3 2 2 2 4" xfId="11799"/>
    <cellStyle name="Output 2 2 2 3 2 2 2 4 2" xfId="11800"/>
    <cellStyle name="Output 2 2 2 3 2 2 2 5" xfId="11801"/>
    <cellStyle name="Output 2 2 2 3 2 2 2 5 2" xfId="11802"/>
    <cellStyle name="Output 2 2 2 3 2 2 2 6" xfId="11803"/>
    <cellStyle name="Output 2 2 2 3 2 2 2 6 2" xfId="11804"/>
    <cellStyle name="Output 2 2 2 3 2 2 2 7" xfId="11805"/>
    <cellStyle name="Output 2 2 2 3 2 2 2 7 2" xfId="11806"/>
    <cellStyle name="Output 2 2 2 3 2 2 2 8" xfId="11807"/>
    <cellStyle name="Output 2 2 2 3 2 2 3" xfId="11808"/>
    <cellStyle name="Output 2 2 2 3 2 2 3 2" xfId="11809"/>
    <cellStyle name="Output 2 2 2 3 2 2 4" xfId="11810"/>
    <cellStyle name="Output 2 2 2 3 2 2 4 2" xfId="11811"/>
    <cellStyle name="Output 2 2 2 3 2 2 5" xfId="11812"/>
    <cellStyle name="Output 2 2 2 3 2 2 5 2" xfId="11813"/>
    <cellStyle name="Output 2 2 2 3 2 2 6" xfId="11814"/>
    <cellStyle name="Output 2 2 2 3 2 2 6 2" xfId="11815"/>
    <cellStyle name="Output 2 2 2 3 2 2 7" xfId="11816"/>
    <cellStyle name="Output 2 2 2 3 2 2 7 2" xfId="11817"/>
    <cellStyle name="Output 2 2 2 3 2 2 8" xfId="11818"/>
    <cellStyle name="Output 2 2 2 3 2 2 8 2" xfId="11819"/>
    <cellStyle name="Output 2 2 2 3 2 2 9" xfId="11820"/>
    <cellStyle name="Output 2 2 2 3 2 3" xfId="11821"/>
    <cellStyle name="Output 2 2 2 3 2 3 2" xfId="11822"/>
    <cellStyle name="Output 2 2 2 3 2 3 2 2" xfId="11823"/>
    <cellStyle name="Output 2 2 2 3 2 3 3" xfId="11824"/>
    <cellStyle name="Output 2 2 2 3 2 3 3 2" xfId="11825"/>
    <cellStyle name="Output 2 2 2 3 2 3 4" xfId="11826"/>
    <cellStyle name="Output 2 2 2 3 2 3 4 2" xfId="11827"/>
    <cellStyle name="Output 2 2 2 3 2 3 5" xfId="11828"/>
    <cellStyle name="Output 2 2 2 3 2 3 5 2" xfId="11829"/>
    <cellStyle name="Output 2 2 2 3 2 3 6" xfId="11830"/>
    <cellStyle name="Output 2 2 2 3 2 3 6 2" xfId="11831"/>
    <cellStyle name="Output 2 2 2 3 2 3 7" xfId="11832"/>
    <cellStyle name="Output 2 2 2 3 2 3 7 2" xfId="11833"/>
    <cellStyle name="Output 2 2 2 3 2 3 8" xfId="11834"/>
    <cellStyle name="Output 2 2 2 3 2 4" xfId="11835"/>
    <cellStyle name="Output 2 2 2 3 2 4 2" xfId="11836"/>
    <cellStyle name="Output 2 2 2 3 2 4 2 2" xfId="11837"/>
    <cellStyle name="Output 2 2 2 3 2 4 3" xfId="11838"/>
    <cellStyle name="Output 2 2 2 3 2 4 3 2" xfId="11839"/>
    <cellStyle name="Output 2 2 2 3 2 4 4" xfId="11840"/>
    <cellStyle name="Output 2 2 2 3 2 4 4 2" xfId="11841"/>
    <cellStyle name="Output 2 2 2 3 2 4 5" xfId="11842"/>
    <cellStyle name="Output 2 2 2 3 2 4 5 2" xfId="11843"/>
    <cellStyle name="Output 2 2 2 3 2 4 6" xfId="11844"/>
    <cellStyle name="Output 2 2 2 3 2 4 6 2" xfId="11845"/>
    <cellStyle name="Output 2 2 2 3 2 4 7" xfId="11846"/>
    <cellStyle name="Output 2 2 2 3 2 4 7 2" xfId="11847"/>
    <cellStyle name="Output 2 2 2 3 2 4 8" xfId="11848"/>
    <cellStyle name="Output 2 2 2 3 2 5" xfId="11849"/>
    <cellStyle name="Output 2 2 2 3 2 5 2" xfId="11850"/>
    <cellStyle name="Output 2 2 2 3 2 6" xfId="11851"/>
    <cellStyle name="Output 2 2 2 3 2 6 2" xfId="11852"/>
    <cellStyle name="Output 2 2 2 3 2 7" xfId="11853"/>
    <cellStyle name="Output 2 2 2 3 2 7 2" xfId="11854"/>
    <cellStyle name="Output 2 2 2 3 2 8" xfId="11855"/>
    <cellStyle name="Output 2 2 2 3 2 8 2" xfId="11856"/>
    <cellStyle name="Output 2 2 2 3 2 9" xfId="11857"/>
    <cellStyle name="Output 2 2 2 3 2 9 2" xfId="11858"/>
    <cellStyle name="Output 2 2 2 3 3" xfId="11859"/>
    <cellStyle name="Output 2 2 2 3 3 2" xfId="11860"/>
    <cellStyle name="Output 2 2 2 3 3 2 2" xfId="11861"/>
    <cellStyle name="Output 2 2 2 3 3 3" xfId="11862"/>
    <cellStyle name="Output 2 2 2 3 3 3 2" xfId="11863"/>
    <cellStyle name="Output 2 2 2 3 3 4" xfId="11864"/>
    <cellStyle name="Output 2 2 2 3 3 4 2" xfId="11865"/>
    <cellStyle name="Output 2 2 2 3 3 5" xfId="11866"/>
    <cellStyle name="Output 2 2 2 3 3 5 2" xfId="11867"/>
    <cellStyle name="Output 2 2 2 3 3 6" xfId="11868"/>
    <cellStyle name="Output 2 2 2 3 3 6 2" xfId="11869"/>
    <cellStyle name="Output 2 2 2 3 3 7" xfId="11870"/>
    <cellStyle name="Output 2 2 2 3 3 7 2" xfId="11871"/>
    <cellStyle name="Output 2 2 2 3 3 8" xfId="11872"/>
    <cellStyle name="Output 2 2 2 3 4" xfId="11873"/>
    <cellStyle name="Output 2 2 2 3 4 2" xfId="11874"/>
    <cellStyle name="Output 2 2 2 3 5" xfId="11875"/>
    <cellStyle name="Output 2 2 2 3 5 2" xfId="11876"/>
    <cellStyle name="Output 2 2 2 3 6" xfId="11877"/>
    <cellStyle name="Output 2 2 2 3 6 2" xfId="11878"/>
    <cellStyle name="Output 2 2 2 3 7" xfId="11879"/>
    <cellStyle name="Output 2 2 2 3 7 2" xfId="11880"/>
    <cellStyle name="Output 2 2 2 3 8" xfId="11881"/>
    <cellStyle name="Output 2 2 2 3 8 2" xfId="11882"/>
    <cellStyle name="Output 2 2 2 4" xfId="11883"/>
    <cellStyle name="Output 2 2 2 4 2" xfId="11884"/>
    <cellStyle name="Output 2 2 2 4 2 2" xfId="11885"/>
    <cellStyle name="Output 2 2 2 4 2 2 2" xfId="11886"/>
    <cellStyle name="Output 2 2 2 4 2 2 2 2" xfId="11887"/>
    <cellStyle name="Output 2 2 2 4 2 2 2 2 2" xfId="11888"/>
    <cellStyle name="Output 2 2 2 4 2 2 2 3" xfId="11889"/>
    <cellStyle name="Output 2 2 2 4 2 2 2 3 2" xfId="11890"/>
    <cellStyle name="Output 2 2 2 4 2 2 2 4" xfId="11891"/>
    <cellStyle name="Output 2 2 2 4 2 2 2 4 2" xfId="11892"/>
    <cellStyle name="Output 2 2 2 4 2 2 2 5" xfId="11893"/>
    <cellStyle name="Output 2 2 2 4 2 2 2 5 2" xfId="11894"/>
    <cellStyle name="Output 2 2 2 4 2 2 2 6" xfId="11895"/>
    <cellStyle name="Output 2 2 2 4 2 2 2 6 2" xfId="11896"/>
    <cellStyle name="Output 2 2 2 4 2 2 2 7" xfId="11897"/>
    <cellStyle name="Output 2 2 2 4 2 2 2 7 2" xfId="11898"/>
    <cellStyle name="Output 2 2 2 4 2 2 2 8" xfId="11899"/>
    <cellStyle name="Output 2 2 2 4 2 2 3" xfId="11900"/>
    <cellStyle name="Output 2 2 2 4 2 2 3 2" xfId="11901"/>
    <cellStyle name="Output 2 2 2 4 2 2 4" xfId="11902"/>
    <cellStyle name="Output 2 2 2 4 2 2 4 2" xfId="11903"/>
    <cellStyle name="Output 2 2 2 4 2 2 5" xfId="11904"/>
    <cellStyle name="Output 2 2 2 4 2 2 5 2" xfId="11905"/>
    <cellStyle name="Output 2 2 2 4 2 2 6" xfId="11906"/>
    <cellStyle name="Output 2 2 2 4 2 2 6 2" xfId="11907"/>
    <cellStyle name="Output 2 2 2 4 2 2 7" xfId="11908"/>
    <cellStyle name="Output 2 2 2 4 2 2 7 2" xfId="11909"/>
    <cellStyle name="Output 2 2 2 4 2 2 8" xfId="11910"/>
    <cellStyle name="Output 2 2 2 4 2 2 8 2" xfId="11911"/>
    <cellStyle name="Output 2 2 2 4 2 2 9" xfId="11912"/>
    <cellStyle name="Output 2 2 2 4 2 3" xfId="11913"/>
    <cellStyle name="Output 2 2 2 4 2 3 2" xfId="11914"/>
    <cellStyle name="Output 2 2 2 4 2 3 2 2" xfId="11915"/>
    <cellStyle name="Output 2 2 2 4 2 3 3" xfId="11916"/>
    <cellStyle name="Output 2 2 2 4 2 3 3 2" xfId="11917"/>
    <cellStyle name="Output 2 2 2 4 2 3 4" xfId="11918"/>
    <cellStyle name="Output 2 2 2 4 2 3 4 2" xfId="11919"/>
    <cellStyle name="Output 2 2 2 4 2 3 5" xfId="11920"/>
    <cellStyle name="Output 2 2 2 4 2 3 5 2" xfId="11921"/>
    <cellStyle name="Output 2 2 2 4 2 3 6" xfId="11922"/>
    <cellStyle name="Output 2 2 2 4 2 3 6 2" xfId="11923"/>
    <cellStyle name="Output 2 2 2 4 2 3 7" xfId="11924"/>
    <cellStyle name="Output 2 2 2 4 2 3 7 2" xfId="11925"/>
    <cellStyle name="Output 2 2 2 4 2 3 8" xfId="11926"/>
    <cellStyle name="Output 2 2 2 4 2 4" xfId="11927"/>
    <cellStyle name="Output 2 2 2 4 2 4 2" xfId="11928"/>
    <cellStyle name="Output 2 2 2 4 2 4 2 2" xfId="11929"/>
    <cellStyle name="Output 2 2 2 4 2 4 3" xfId="11930"/>
    <cellStyle name="Output 2 2 2 4 2 4 3 2" xfId="11931"/>
    <cellStyle name="Output 2 2 2 4 2 4 4" xfId="11932"/>
    <cellStyle name="Output 2 2 2 4 2 4 4 2" xfId="11933"/>
    <cellStyle name="Output 2 2 2 4 2 4 5" xfId="11934"/>
    <cellStyle name="Output 2 2 2 4 2 4 5 2" xfId="11935"/>
    <cellStyle name="Output 2 2 2 4 2 4 6" xfId="11936"/>
    <cellStyle name="Output 2 2 2 4 2 4 6 2" xfId="11937"/>
    <cellStyle name="Output 2 2 2 4 2 4 7" xfId="11938"/>
    <cellStyle name="Output 2 2 2 4 2 4 7 2" xfId="11939"/>
    <cellStyle name="Output 2 2 2 4 2 4 8" xfId="11940"/>
    <cellStyle name="Output 2 2 2 4 2 5" xfId="11941"/>
    <cellStyle name="Output 2 2 2 4 2 5 2" xfId="11942"/>
    <cellStyle name="Output 2 2 2 4 2 6" xfId="11943"/>
    <cellStyle name="Output 2 2 2 4 2 6 2" xfId="11944"/>
    <cellStyle name="Output 2 2 2 4 2 7" xfId="11945"/>
    <cellStyle name="Output 2 2 2 4 2 7 2" xfId="11946"/>
    <cellStyle name="Output 2 2 2 4 2 8" xfId="11947"/>
    <cellStyle name="Output 2 2 2 4 2 8 2" xfId="11948"/>
    <cellStyle name="Output 2 2 2 4 2 9" xfId="11949"/>
    <cellStyle name="Output 2 2 2 4 2 9 2" xfId="11950"/>
    <cellStyle name="Output 2 2 2 4 3" xfId="11951"/>
    <cellStyle name="Output 2 2 2 4 3 2" xfId="11952"/>
    <cellStyle name="Output 2 2 2 4 3 2 2" xfId="11953"/>
    <cellStyle name="Output 2 2 2 4 3 3" xfId="11954"/>
    <cellStyle name="Output 2 2 2 4 3 3 2" xfId="11955"/>
    <cellStyle name="Output 2 2 2 4 3 4" xfId="11956"/>
    <cellStyle name="Output 2 2 2 4 3 4 2" xfId="11957"/>
    <cellStyle name="Output 2 2 2 4 3 5" xfId="11958"/>
    <cellStyle name="Output 2 2 2 4 3 5 2" xfId="11959"/>
    <cellStyle name="Output 2 2 2 4 3 6" xfId="11960"/>
    <cellStyle name="Output 2 2 2 4 3 6 2" xfId="11961"/>
    <cellStyle name="Output 2 2 2 4 3 7" xfId="11962"/>
    <cellStyle name="Output 2 2 2 4 3 7 2" xfId="11963"/>
    <cellStyle name="Output 2 2 2 4 3 8" xfId="11964"/>
    <cellStyle name="Output 2 2 2 4 4" xfId="11965"/>
    <cellStyle name="Output 2 2 2 4 4 2" xfId="11966"/>
    <cellStyle name="Output 2 2 2 4 5" xfId="11967"/>
    <cellStyle name="Output 2 2 2 4 5 2" xfId="11968"/>
    <cellStyle name="Output 2 2 2 4 6" xfId="11969"/>
    <cellStyle name="Output 2 2 2 4 6 2" xfId="11970"/>
    <cellStyle name="Output 2 2 2 4 7" xfId="11971"/>
    <cellStyle name="Output 2 2 2 4 7 2" xfId="11972"/>
    <cellStyle name="Output 2 2 2 4 8" xfId="11973"/>
    <cellStyle name="Output 2 2 2 4 8 2" xfId="11974"/>
    <cellStyle name="Output 2 2 2 5" xfId="11975"/>
    <cellStyle name="Output 2 2 2 5 10" xfId="11976"/>
    <cellStyle name="Output 2 2 2 5 10 2" xfId="11977"/>
    <cellStyle name="Output 2 2 2 5 11" xfId="11978"/>
    <cellStyle name="Output 2 2 2 5 11 2" xfId="11979"/>
    <cellStyle name="Output 2 2 2 5 12" xfId="11980"/>
    <cellStyle name="Output 2 2 2 5 2" xfId="11981"/>
    <cellStyle name="Output 2 2 2 5 2 2" xfId="11982"/>
    <cellStyle name="Output 2 2 2 5 2 2 2" xfId="11983"/>
    <cellStyle name="Output 2 2 2 5 2 2 2 2" xfId="11984"/>
    <cellStyle name="Output 2 2 2 5 2 2 3" xfId="11985"/>
    <cellStyle name="Output 2 2 2 5 2 2 3 2" xfId="11986"/>
    <cellStyle name="Output 2 2 2 5 2 2 4" xfId="11987"/>
    <cellStyle name="Output 2 2 2 5 2 2 4 2" xfId="11988"/>
    <cellStyle name="Output 2 2 2 5 2 2 5" xfId="11989"/>
    <cellStyle name="Output 2 2 2 5 2 2 5 2" xfId="11990"/>
    <cellStyle name="Output 2 2 2 5 2 2 6" xfId="11991"/>
    <cellStyle name="Output 2 2 2 5 2 2 6 2" xfId="11992"/>
    <cellStyle name="Output 2 2 2 5 2 2 7" xfId="11993"/>
    <cellStyle name="Output 2 2 2 5 2 2 7 2" xfId="11994"/>
    <cellStyle name="Output 2 2 2 5 2 2 8" xfId="11995"/>
    <cellStyle name="Output 2 2 2 5 2 3" xfId="11996"/>
    <cellStyle name="Output 2 2 2 5 2 3 2" xfId="11997"/>
    <cellStyle name="Output 2 2 2 5 2 4" xfId="11998"/>
    <cellStyle name="Output 2 2 2 5 2 4 2" xfId="11999"/>
    <cellStyle name="Output 2 2 2 5 2 5" xfId="12000"/>
    <cellStyle name="Output 2 2 2 5 2 5 2" xfId="12001"/>
    <cellStyle name="Output 2 2 2 5 2 6" xfId="12002"/>
    <cellStyle name="Output 2 2 2 5 2 6 2" xfId="12003"/>
    <cellStyle name="Output 2 2 2 5 2 7" xfId="12004"/>
    <cellStyle name="Output 2 2 2 5 2 7 2" xfId="12005"/>
    <cellStyle name="Output 2 2 2 5 2 8" xfId="12006"/>
    <cellStyle name="Output 2 2 2 5 2 8 2" xfId="12007"/>
    <cellStyle name="Output 2 2 2 5 2 9" xfId="12008"/>
    <cellStyle name="Output 2 2 2 5 3" xfId="12009"/>
    <cellStyle name="Output 2 2 2 5 3 2" xfId="12010"/>
    <cellStyle name="Output 2 2 2 5 3 2 2" xfId="12011"/>
    <cellStyle name="Output 2 2 2 5 3 2 2 2" xfId="12012"/>
    <cellStyle name="Output 2 2 2 5 3 2 3" xfId="12013"/>
    <cellStyle name="Output 2 2 2 5 3 2 3 2" xfId="12014"/>
    <cellStyle name="Output 2 2 2 5 3 2 4" xfId="12015"/>
    <cellStyle name="Output 2 2 2 5 3 2 4 2" xfId="12016"/>
    <cellStyle name="Output 2 2 2 5 3 2 5" xfId="12017"/>
    <cellStyle name="Output 2 2 2 5 3 2 5 2" xfId="12018"/>
    <cellStyle name="Output 2 2 2 5 3 2 6" xfId="12019"/>
    <cellStyle name="Output 2 2 2 5 3 2 6 2" xfId="12020"/>
    <cellStyle name="Output 2 2 2 5 3 2 7" xfId="12021"/>
    <cellStyle name="Output 2 2 2 5 3 2 7 2" xfId="12022"/>
    <cellStyle name="Output 2 2 2 5 3 2 8" xfId="12023"/>
    <cellStyle name="Output 2 2 2 5 3 3" xfId="12024"/>
    <cellStyle name="Output 2 2 2 5 3 3 2" xfId="12025"/>
    <cellStyle name="Output 2 2 2 5 3 4" xfId="12026"/>
    <cellStyle name="Output 2 2 2 5 3 4 2" xfId="12027"/>
    <cellStyle name="Output 2 2 2 5 3 5" xfId="12028"/>
    <cellStyle name="Output 2 2 2 5 3 5 2" xfId="12029"/>
    <cellStyle name="Output 2 2 2 5 3 6" xfId="12030"/>
    <cellStyle name="Output 2 2 2 5 3 6 2" xfId="12031"/>
    <cellStyle name="Output 2 2 2 5 3 7" xfId="12032"/>
    <cellStyle name="Output 2 2 2 5 3 7 2" xfId="12033"/>
    <cellStyle name="Output 2 2 2 5 3 8" xfId="12034"/>
    <cellStyle name="Output 2 2 2 5 3 8 2" xfId="12035"/>
    <cellStyle name="Output 2 2 2 5 3 9" xfId="12036"/>
    <cellStyle name="Output 2 2 2 5 4" xfId="12037"/>
    <cellStyle name="Output 2 2 2 5 4 2" xfId="12038"/>
    <cellStyle name="Output 2 2 2 5 4 2 2" xfId="12039"/>
    <cellStyle name="Output 2 2 2 5 4 2 2 2" xfId="12040"/>
    <cellStyle name="Output 2 2 2 5 4 2 3" xfId="12041"/>
    <cellStyle name="Output 2 2 2 5 4 2 3 2" xfId="12042"/>
    <cellStyle name="Output 2 2 2 5 4 2 4" xfId="12043"/>
    <cellStyle name="Output 2 2 2 5 4 2 4 2" xfId="12044"/>
    <cellStyle name="Output 2 2 2 5 4 2 5" xfId="12045"/>
    <cellStyle name="Output 2 2 2 5 4 2 5 2" xfId="12046"/>
    <cellStyle name="Output 2 2 2 5 4 2 6" xfId="12047"/>
    <cellStyle name="Output 2 2 2 5 4 2 6 2" xfId="12048"/>
    <cellStyle name="Output 2 2 2 5 4 2 7" xfId="12049"/>
    <cellStyle name="Output 2 2 2 5 4 2 7 2" xfId="12050"/>
    <cellStyle name="Output 2 2 2 5 4 2 8" xfId="12051"/>
    <cellStyle name="Output 2 2 2 5 4 3" xfId="12052"/>
    <cellStyle name="Output 2 2 2 5 4 3 2" xfId="12053"/>
    <cellStyle name="Output 2 2 2 5 4 4" xfId="12054"/>
    <cellStyle name="Output 2 2 2 5 4 4 2" xfId="12055"/>
    <cellStyle name="Output 2 2 2 5 4 5" xfId="12056"/>
    <cellStyle name="Output 2 2 2 5 4 5 2" xfId="12057"/>
    <cellStyle name="Output 2 2 2 5 4 6" xfId="12058"/>
    <cellStyle name="Output 2 2 2 5 4 6 2" xfId="12059"/>
    <cellStyle name="Output 2 2 2 5 4 7" xfId="12060"/>
    <cellStyle name="Output 2 2 2 5 4 7 2" xfId="12061"/>
    <cellStyle name="Output 2 2 2 5 4 8" xfId="12062"/>
    <cellStyle name="Output 2 2 2 5 4 8 2" xfId="12063"/>
    <cellStyle name="Output 2 2 2 5 4 9" xfId="12064"/>
    <cellStyle name="Output 2 2 2 5 5" xfId="12065"/>
    <cellStyle name="Output 2 2 2 5 5 2" xfId="12066"/>
    <cellStyle name="Output 2 2 2 5 5 2 2" xfId="12067"/>
    <cellStyle name="Output 2 2 2 5 5 3" xfId="12068"/>
    <cellStyle name="Output 2 2 2 5 5 3 2" xfId="12069"/>
    <cellStyle name="Output 2 2 2 5 5 4" xfId="12070"/>
    <cellStyle name="Output 2 2 2 5 5 4 2" xfId="12071"/>
    <cellStyle name="Output 2 2 2 5 5 5" xfId="12072"/>
    <cellStyle name="Output 2 2 2 5 5 5 2" xfId="12073"/>
    <cellStyle name="Output 2 2 2 5 5 6" xfId="12074"/>
    <cellStyle name="Output 2 2 2 5 5 6 2" xfId="12075"/>
    <cellStyle name="Output 2 2 2 5 5 7" xfId="12076"/>
    <cellStyle name="Output 2 2 2 5 5 7 2" xfId="12077"/>
    <cellStyle name="Output 2 2 2 5 5 8" xfId="12078"/>
    <cellStyle name="Output 2 2 2 5 6" xfId="12079"/>
    <cellStyle name="Output 2 2 2 5 6 2" xfId="12080"/>
    <cellStyle name="Output 2 2 2 5 7" xfId="12081"/>
    <cellStyle name="Output 2 2 2 5 7 2" xfId="12082"/>
    <cellStyle name="Output 2 2 2 5 8" xfId="12083"/>
    <cellStyle name="Output 2 2 2 5 8 2" xfId="12084"/>
    <cellStyle name="Output 2 2 2 5 9" xfId="12085"/>
    <cellStyle name="Output 2 2 2 5 9 2" xfId="12086"/>
    <cellStyle name="Output 2 2 2 6" xfId="12087"/>
    <cellStyle name="Output 2 2 2 6 2" xfId="12088"/>
    <cellStyle name="Output 2 2 2 6 2 2" xfId="12089"/>
    <cellStyle name="Output 2 2 2 6 2 2 2" xfId="12090"/>
    <cellStyle name="Output 2 2 2 6 2 3" xfId="12091"/>
    <cellStyle name="Output 2 2 2 6 2 3 2" xfId="12092"/>
    <cellStyle name="Output 2 2 2 6 2 4" xfId="12093"/>
    <cellStyle name="Output 2 2 2 6 2 4 2" xfId="12094"/>
    <cellStyle name="Output 2 2 2 6 2 5" xfId="12095"/>
    <cellStyle name="Output 2 2 2 6 2 5 2" xfId="12096"/>
    <cellStyle name="Output 2 2 2 6 2 6" xfId="12097"/>
    <cellStyle name="Output 2 2 2 6 2 6 2" xfId="12098"/>
    <cellStyle name="Output 2 2 2 6 2 7" xfId="12099"/>
    <cellStyle name="Output 2 2 2 6 2 7 2" xfId="12100"/>
    <cellStyle name="Output 2 2 2 6 2 8" xfId="12101"/>
    <cellStyle name="Output 2 2 2 6 3" xfId="12102"/>
    <cellStyle name="Output 2 2 2 6 3 2" xfId="12103"/>
    <cellStyle name="Output 2 2 2 6 4" xfId="12104"/>
    <cellStyle name="Output 2 2 2 6 4 2" xfId="12105"/>
    <cellStyle name="Output 2 2 2 6 5" xfId="12106"/>
    <cellStyle name="Output 2 2 2 6 5 2" xfId="12107"/>
    <cellStyle name="Output 2 2 2 6 6" xfId="12108"/>
    <cellStyle name="Output 2 2 2 6 6 2" xfId="12109"/>
    <cellStyle name="Output 2 2 2 6 7" xfId="12110"/>
    <cellStyle name="Output 2 2 2 6 7 2" xfId="12111"/>
    <cellStyle name="Output 2 2 2 6 8" xfId="12112"/>
    <cellStyle name="Output 2 2 2 6 8 2" xfId="12113"/>
    <cellStyle name="Output 2 2 2 6 9" xfId="12114"/>
    <cellStyle name="Output 2 2 2 7" xfId="12115"/>
    <cellStyle name="Output 2 2 2 7 2" xfId="12116"/>
    <cellStyle name="Output 2 2 2 8" xfId="12117"/>
    <cellStyle name="Output 2 2 2 8 2" xfId="12118"/>
    <cellStyle name="Output 2 2 2 9" xfId="12119"/>
    <cellStyle name="Output 2 2 2 9 2" xfId="12120"/>
    <cellStyle name="Output 2 2 3" xfId="12121"/>
    <cellStyle name="Output 2 2 3 2" xfId="12122"/>
    <cellStyle name="Output 2 2 3 2 2" xfId="12123"/>
    <cellStyle name="Output 2 2 3 2 2 2" xfId="12124"/>
    <cellStyle name="Output 2 2 3 2 2 2 2" xfId="12125"/>
    <cellStyle name="Output 2 2 3 2 2 2 2 2" xfId="12126"/>
    <cellStyle name="Output 2 2 3 2 2 2 2 2 2" xfId="12127"/>
    <cellStyle name="Output 2 2 3 2 2 2 2 3" xfId="12128"/>
    <cellStyle name="Output 2 2 3 2 2 2 2 3 2" xfId="12129"/>
    <cellStyle name="Output 2 2 3 2 2 2 2 4" xfId="12130"/>
    <cellStyle name="Output 2 2 3 2 2 2 2 4 2" xfId="12131"/>
    <cellStyle name="Output 2 2 3 2 2 2 2 5" xfId="12132"/>
    <cellStyle name="Output 2 2 3 2 2 2 2 5 2" xfId="12133"/>
    <cellStyle name="Output 2 2 3 2 2 2 2 6" xfId="12134"/>
    <cellStyle name="Output 2 2 3 2 2 2 2 6 2" xfId="12135"/>
    <cellStyle name="Output 2 2 3 2 2 2 2 7" xfId="12136"/>
    <cellStyle name="Output 2 2 3 2 2 2 2 7 2" xfId="12137"/>
    <cellStyle name="Output 2 2 3 2 2 2 2 8" xfId="12138"/>
    <cellStyle name="Output 2 2 3 2 2 2 3" xfId="12139"/>
    <cellStyle name="Output 2 2 3 2 2 2 3 2" xfId="12140"/>
    <cellStyle name="Output 2 2 3 2 2 2 4" xfId="12141"/>
    <cellStyle name="Output 2 2 3 2 2 2 4 2" xfId="12142"/>
    <cellStyle name="Output 2 2 3 2 2 2 5" xfId="12143"/>
    <cellStyle name="Output 2 2 3 2 2 2 5 2" xfId="12144"/>
    <cellStyle name="Output 2 2 3 2 2 2 6" xfId="12145"/>
    <cellStyle name="Output 2 2 3 2 2 2 6 2" xfId="12146"/>
    <cellStyle name="Output 2 2 3 2 2 2 7" xfId="12147"/>
    <cellStyle name="Output 2 2 3 2 2 2 7 2" xfId="12148"/>
    <cellStyle name="Output 2 2 3 2 2 2 8" xfId="12149"/>
    <cellStyle name="Output 2 2 3 2 2 2 8 2" xfId="12150"/>
    <cellStyle name="Output 2 2 3 2 2 2 9" xfId="12151"/>
    <cellStyle name="Output 2 2 3 2 2 3" xfId="12152"/>
    <cellStyle name="Output 2 2 3 2 2 3 2" xfId="12153"/>
    <cellStyle name="Output 2 2 3 2 2 3 2 2" xfId="12154"/>
    <cellStyle name="Output 2 2 3 2 2 3 3" xfId="12155"/>
    <cellStyle name="Output 2 2 3 2 2 3 3 2" xfId="12156"/>
    <cellStyle name="Output 2 2 3 2 2 3 4" xfId="12157"/>
    <cellStyle name="Output 2 2 3 2 2 3 4 2" xfId="12158"/>
    <cellStyle name="Output 2 2 3 2 2 3 5" xfId="12159"/>
    <cellStyle name="Output 2 2 3 2 2 3 5 2" xfId="12160"/>
    <cellStyle name="Output 2 2 3 2 2 3 6" xfId="12161"/>
    <cellStyle name="Output 2 2 3 2 2 3 6 2" xfId="12162"/>
    <cellStyle name="Output 2 2 3 2 2 3 7" xfId="12163"/>
    <cellStyle name="Output 2 2 3 2 2 3 7 2" xfId="12164"/>
    <cellStyle name="Output 2 2 3 2 2 3 8" xfId="12165"/>
    <cellStyle name="Output 2 2 3 2 2 4" xfId="12166"/>
    <cellStyle name="Output 2 2 3 2 2 4 2" xfId="12167"/>
    <cellStyle name="Output 2 2 3 2 2 4 2 2" xfId="12168"/>
    <cellStyle name="Output 2 2 3 2 2 4 3" xfId="12169"/>
    <cellStyle name="Output 2 2 3 2 2 4 3 2" xfId="12170"/>
    <cellStyle name="Output 2 2 3 2 2 4 4" xfId="12171"/>
    <cellStyle name="Output 2 2 3 2 2 4 4 2" xfId="12172"/>
    <cellStyle name="Output 2 2 3 2 2 4 5" xfId="12173"/>
    <cellStyle name="Output 2 2 3 2 2 4 5 2" xfId="12174"/>
    <cellStyle name="Output 2 2 3 2 2 4 6" xfId="12175"/>
    <cellStyle name="Output 2 2 3 2 2 4 6 2" xfId="12176"/>
    <cellStyle name="Output 2 2 3 2 2 4 7" xfId="12177"/>
    <cellStyle name="Output 2 2 3 2 2 4 7 2" xfId="12178"/>
    <cellStyle name="Output 2 2 3 2 2 4 8" xfId="12179"/>
    <cellStyle name="Output 2 2 3 2 2 5" xfId="12180"/>
    <cellStyle name="Output 2 2 3 2 2 5 2" xfId="12181"/>
    <cellStyle name="Output 2 2 3 2 2 6" xfId="12182"/>
    <cellStyle name="Output 2 2 3 2 2 6 2" xfId="12183"/>
    <cellStyle name="Output 2 2 3 2 2 7" xfId="12184"/>
    <cellStyle name="Output 2 2 3 2 2 7 2" xfId="12185"/>
    <cellStyle name="Output 2 2 3 2 2 8" xfId="12186"/>
    <cellStyle name="Output 2 2 3 2 2 8 2" xfId="12187"/>
    <cellStyle name="Output 2 2 3 2 2 9" xfId="12188"/>
    <cellStyle name="Output 2 2 3 2 2 9 2" xfId="12189"/>
    <cellStyle name="Output 2 2 3 2 3" xfId="12190"/>
    <cellStyle name="Output 2 2 3 2 3 2" xfId="12191"/>
    <cellStyle name="Output 2 2 3 2 3 2 2" xfId="12192"/>
    <cellStyle name="Output 2 2 3 2 3 3" xfId="12193"/>
    <cellStyle name="Output 2 2 3 2 3 3 2" xfId="12194"/>
    <cellStyle name="Output 2 2 3 2 3 4" xfId="12195"/>
    <cellStyle name="Output 2 2 3 2 3 4 2" xfId="12196"/>
    <cellStyle name="Output 2 2 3 2 3 5" xfId="12197"/>
    <cellStyle name="Output 2 2 3 2 3 5 2" xfId="12198"/>
    <cellStyle name="Output 2 2 3 2 3 6" xfId="12199"/>
    <cellStyle name="Output 2 2 3 2 3 6 2" xfId="12200"/>
    <cellStyle name="Output 2 2 3 2 3 7" xfId="12201"/>
    <cellStyle name="Output 2 2 3 2 3 7 2" xfId="12202"/>
    <cellStyle name="Output 2 2 3 2 3 8" xfId="12203"/>
    <cellStyle name="Output 2 2 3 2 4" xfId="12204"/>
    <cellStyle name="Output 2 2 3 2 4 2" xfId="12205"/>
    <cellStyle name="Output 2 2 3 2 5" xfId="12206"/>
    <cellStyle name="Output 2 2 3 2 5 2" xfId="12207"/>
    <cellStyle name="Output 2 2 3 2 6" xfId="12208"/>
    <cellStyle name="Output 2 2 3 2 6 2" xfId="12209"/>
    <cellStyle name="Output 2 2 3 2 7" xfId="12210"/>
    <cellStyle name="Output 2 2 3 2 7 2" xfId="12211"/>
    <cellStyle name="Output 2 2 3 2 8" xfId="12212"/>
    <cellStyle name="Output 2 2 3 2 8 2" xfId="12213"/>
    <cellStyle name="Output 2 2 3 3" xfId="12214"/>
    <cellStyle name="Output 2 2 3 3 2" xfId="12215"/>
    <cellStyle name="Output 2 2 3 3 2 2" xfId="12216"/>
    <cellStyle name="Output 2 2 3 3 2 2 2" xfId="12217"/>
    <cellStyle name="Output 2 2 3 3 2 2 2 2" xfId="12218"/>
    <cellStyle name="Output 2 2 3 3 2 2 2 2 2" xfId="12219"/>
    <cellStyle name="Output 2 2 3 3 2 2 2 3" xfId="12220"/>
    <cellStyle name="Output 2 2 3 3 2 2 2 3 2" xfId="12221"/>
    <cellStyle name="Output 2 2 3 3 2 2 2 4" xfId="12222"/>
    <cellStyle name="Output 2 2 3 3 2 2 2 4 2" xfId="12223"/>
    <cellStyle name="Output 2 2 3 3 2 2 2 5" xfId="12224"/>
    <cellStyle name="Output 2 2 3 3 2 2 2 5 2" xfId="12225"/>
    <cellStyle name="Output 2 2 3 3 2 2 2 6" xfId="12226"/>
    <cellStyle name="Output 2 2 3 3 2 2 2 6 2" xfId="12227"/>
    <cellStyle name="Output 2 2 3 3 2 2 2 7" xfId="12228"/>
    <cellStyle name="Output 2 2 3 3 2 2 2 7 2" xfId="12229"/>
    <cellStyle name="Output 2 2 3 3 2 2 2 8" xfId="12230"/>
    <cellStyle name="Output 2 2 3 3 2 2 3" xfId="12231"/>
    <cellStyle name="Output 2 2 3 3 2 2 3 2" xfId="12232"/>
    <cellStyle name="Output 2 2 3 3 2 2 4" xfId="12233"/>
    <cellStyle name="Output 2 2 3 3 2 2 4 2" xfId="12234"/>
    <cellStyle name="Output 2 2 3 3 2 2 5" xfId="12235"/>
    <cellStyle name="Output 2 2 3 3 2 2 5 2" xfId="12236"/>
    <cellStyle name="Output 2 2 3 3 2 2 6" xfId="12237"/>
    <cellStyle name="Output 2 2 3 3 2 2 6 2" xfId="12238"/>
    <cellStyle name="Output 2 2 3 3 2 2 7" xfId="12239"/>
    <cellStyle name="Output 2 2 3 3 2 2 7 2" xfId="12240"/>
    <cellStyle name="Output 2 2 3 3 2 2 8" xfId="12241"/>
    <cellStyle name="Output 2 2 3 3 2 2 8 2" xfId="12242"/>
    <cellStyle name="Output 2 2 3 3 2 2 9" xfId="12243"/>
    <cellStyle name="Output 2 2 3 3 2 3" xfId="12244"/>
    <cellStyle name="Output 2 2 3 3 2 3 2" xfId="12245"/>
    <cellStyle name="Output 2 2 3 3 2 3 2 2" xfId="12246"/>
    <cellStyle name="Output 2 2 3 3 2 3 3" xfId="12247"/>
    <cellStyle name="Output 2 2 3 3 2 3 3 2" xfId="12248"/>
    <cellStyle name="Output 2 2 3 3 2 3 4" xfId="12249"/>
    <cellStyle name="Output 2 2 3 3 2 3 4 2" xfId="12250"/>
    <cellStyle name="Output 2 2 3 3 2 3 5" xfId="12251"/>
    <cellStyle name="Output 2 2 3 3 2 3 5 2" xfId="12252"/>
    <cellStyle name="Output 2 2 3 3 2 3 6" xfId="12253"/>
    <cellStyle name="Output 2 2 3 3 2 3 6 2" xfId="12254"/>
    <cellStyle name="Output 2 2 3 3 2 3 7" xfId="12255"/>
    <cellStyle name="Output 2 2 3 3 2 3 7 2" xfId="12256"/>
    <cellStyle name="Output 2 2 3 3 2 3 8" xfId="12257"/>
    <cellStyle name="Output 2 2 3 3 2 4" xfId="12258"/>
    <cellStyle name="Output 2 2 3 3 2 4 2" xfId="12259"/>
    <cellStyle name="Output 2 2 3 3 2 4 2 2" xfId="12260"/>
    <cellStyle name="Output 2 2 3 3 2 4 3" xfId="12261"/>
    <cellStyle name="Output 2 2 3 3 2 4 3 2" xfId="12262"/>
    <cellStyle name="Output 2 2 3 3 2 4 4" xfId="12263"/>
    <cellStyle name="Output 2 2 3 3 2 4 4 2" xfId="12264"/>
    <cellStyle name="Output 2 2 3 3 2 4 5" xfId="12265"/>
    <cellStyle name="Output 2 2 3 3 2 4 5 2" xfId="12266"/>
    <cellStyle name="Output 2 2 3 3 2 4 6" xfId="12267"/>
    <cellStyle name="Output 2 2 3 3 2 4 6 2" xfId="12268"/>
    <cellStyle name="Output 2 2 3 3 2 4 7" xfId="12269"/>
    <cellStyle name="Output 2 2 3 3 2 4 7 2" xfId="12270"/>
    <cellStyle name="Output 2 2 3 3 2 4 8" xfId="12271"/>
    <cellStyle name="Output 2 2 3 3 2 5" xfId="12272"/>
    <cellStyle name="Output 2 2 3 3 2 5 2" xfId="12273"/>
    <cellStyle name="Output 2 2 3 3 2 6" xfId="12274"/>
    <cellStyle name="Output 2 2 3 3 2 6 2" xfId="12275"/>
    <cellStyle name="Output 2 2 3 3 2 7" xfId="12276"/>
    <cellStyle name="Output 2 2 3 3 2 7 2" xfId="12277"/>
    <cellStyle name="Output 2 2 3 3 2 8" xfId="12278"/>
    <cellStyle name="Output 2 2 3 3 2 8 2" xfId="12279"/>
    <cellStyle name="Output 2 2 3 3 2 9" xfId="12280"/>
    <cellStyle name="Output 2 2 3 3 2 9 2" xfId="12281"/>
    <cellStyle name="Output 2 2 3 3 3" xfId="12282"/>
    <cellStyle name="Output 2 2 3 3 3 2" xfId="12283"/>
    <cellStyle name="Output 2 2 3 3 3 2 2" xfId="12284"/>
    <cellStyle name="Output 2 2 3 3 3 3" xfId="12285"/>
    <cellStyle name="Output 2 2 3 3 3 3 2" xfId="12286"/>
    <cellStyle name="Output 2 2 3 3 3 4" xfId="12287"/>
    <cellStyle name="Output 2 2 3 3 3 4 2" xfId="12288"/>
    <cellStyle name="Output 2 2 3 3 3 5" xfId="12289"/>
    <cellStyle name="Output 2 2 3 3 3 5 2" xfId="12290"/>
    <cellStyle name="Output 2 2 3 3 3 6" xfId="12291"/>
    <cellStyle name="Output 2 2 3 3 3 6 2" xfId="12292"/>
    <cellStyle name="Output 2 2 3 3 3 7" xfId="12293"/>
    <cellStyle name="Output 2 2 3 3 3 7 2" xfId="12294"/>
    <cellStyle name="Output 2 2 3 3 3 8" xfId="12295"/>
    <cellStyle name="Output 2 2 3 3 4" xfId="12296"/>
    <cellStyle name="Output 2 2 3 3 4 2" xfId="12297"/>
    <cellStyle name="Output 2 2 3 3 5" xfId="12298"/>
    <cellStyle name="Output 2 2 3 3 5 2" xfId="12299"/>
    <cellStyle name="Output 2 2 3 3 6" xfId="12300"/>
    <cellStyle name="Output 2 2 3 3 6 2" xfId="12301"/>
    <cellStyle name="Output 2 2 3 3 7" xfId="12302"/>
    <cellStyle name="Output 2 2 3 3 7 2" xfId="12303"/>
    <cellStyle name="Output 2 2 3 3 8" xfId="12304"/>
    <cellStyle name="Output 2 2 3 3 8 2" xfId="12305"/>
    <cellStyle name="Output 2 2 3 4" xfId="12306"/>
    <cellStyle name="Output 2 2 3 4 10" xfId="12307"/>
    <cellStyle name="Output 2 2 3 4 10 2" xfId="12308"/>
    <cellStyle name="Output 2 2 3 4 11" xfId="12309"/>
    <cellStyle name="Output 2 2 3 4 11 2" xfId="12310"/>
    <cellStyle name="Output 2 2 3 4 12" xfId="12311"/>
    <cellStyle name="Output 2 2 3 4 2" xfId="12312"/>
    <cellStyle name="Output 2 2 3 4 2 2" xfId="12313"/>
    <cellStyle name="Output 2 2 3 4 2 2 2" xfId="12314"/>
    <cellStyle name="Output 2 2 3 4 2 2 2 2" xfId="12315"/>
    <cellStyle name="Output 2 2 3 4 2 2 3" xfId="12316"/>
    <cellStyle name="Output 2 2 3 4 2 2 3 2" xfId="12317"/>
    <cellStyle name="Output 2 2 3 4 2 2 4" xfId="12318"/>
    <cellStyle name="Output 2 2 3 4 2 2 4 2" xfId="12319"/>
    <cellStyle name="Output 2 2 3 4 2 2 5" xfId="12320"/>
    <cellStyle name="Output 2 2 3 4 2 2 5 2" xfId="12321"/>
    <cellStyle name="Output 2 2 3 4 2 2 6" xfId="12322"/>
    <cellStyle name="Output 2 2 3 4 2 2 6 2" xfId="12323"/>
    <cellStyle name="Output 2 2 3 4 2 2 7" xfId="12324"/>
    <cellStyle name="Output 2 2 3 4 2 2 7 2" xfId="12325"/>
    <cellStyle name="Output 2 2 3 4 2 2 8" xfId="12326"/>
    <cellStyle name="Output 2 2 3 4 2 3" xfId="12327"/>
    <cellStyle name="Output 2 2 3 4 2 3 2" xfId="12328"/>
    <cellStyle name="Output 2 2 3 4 2 4" xfId="12329"/>
    <cellStyle name="Output 2 2 3 4 2 4 2" xfId="12330"/>
    <cellStyle name="Output 2 2 3 4 2 5" xfId="12331"/>
    <cellStyle name="Output 2 2 3 4 2 5 2" xfId="12332"/>
    <cellStyle name="Output 2 2 3 4 2 6" xfId="12333"/>
    <cellStyle name="Output 2 2 3 4 2 6 2" xfId="12334"/>
    <cellStyle name="Output 2 2 3 4 2 7" xfId="12335"/>
    <cellStyle name="Output 2 2 3 4 2 7 2" xfId="12336"/>
    <cellStyle name="Output 2 2 3 4 2 8" xfId="12337"/>
    <cellStyle name="Output 2 2 3 4 2 8 2" xfId="12338"/>
    <cellStyle name="Output 2 2 3 4 2 9" xfId="12339"/>
    <cellStyle name="Output 2 2 3 4 3" xfId="12340"/>
    <cellStyle name="Output 2 2 3 4 3 2" xfId="12341"/>
    <cellStyle name="Output 2 2 3 4 3 2 2" xfId="12342"/>
    <cellStyle name="Output 2 2 3 4 3 2 2 2" xfId="12343"/>
    <cellStyle name="Output 2 2 3 4 3 2 3" xfId="12344"/>
    <cellStyle name="Output 2 2 3 4 3 2 3 2" xfId="12345"/>
    <cellStyle name="Output 2 2 3 4 3 2 4" xfId="12346"/>
    <cellStyle name="Output 2 2 3 4 3 2 4 2" xfId="12347"/>
    <cellStyle name="Output 2 2 3 4 3 2 5" xfId="12348"/>
    <cellStyle name="Output 2 2 3 4 3 2 5 2" xfId="12349"/>
    <cellStyle name="Output 2 2 3 4 3 2 6" xfId="12350"/>
    <cellStyle name="Output 2 2 3 4 3 2 6 2" xfId="12351"/>
    <cellStyle name="Output 2 2 3 4 3 2 7" xfId="12352"/>
    <cellStyle name="Output 2 2 3 4 3 2 7 2" xfId="12353"/>
    <cellStyle name="Output 2 2 3 4 3 2 8" xfId="12354"/>
    <cellStyle name="Output 2 2 3 4 3 3" xfId="12355"/>
    <cellStyle name="Output 2 2 3 4 3 3 2" xfId="12356"/>
    <cellStyle name="Output 2 2 3 4 3 4" xfId="12357"/>
    <cellStyle name="Output 2 2 3 4 3 4 2" xfId="12358"/>
    <cellStyle name="Output 2 2 3 4 3 5" xfId="12359"/>
    <cellStyle name="Output 2 2 3 4 3 5 2" xfId="12360"/>
    <cellStyle name="Output 2 2 3 4 3 6" xfId="12361"/>
    <cellStyle name="Output 2 2 3 4 3 6 2" xfId="12362"/>
    <cellStyle name="Output 2 2 3 4 3 7" xfId="12363"/>
    <cellStyle name="Output 2 2 3 4 3 7 2" xfId="12364"/>
    <cellStyle name="Output 2 2 3 4 3 8" xfId="12365"/>
    <cellStyle name="Output 2 2 3 4 3 8 2" xfId="12366"/>
    <cellStyle name="Output 2 2 3 4 3 9" xfId="12367"/>
    <cellStyle name="Output 2 2 3 4 4" xfId="12368"/>
    <cellStyle name="Output 2 2 3 4 4 2" xfId="12369"/>
    <cellStyle name="Output 2 2 3 4 4 2 2" xfId="12370"/>
    <cellStyle name="Output 2 2 3 4 4 2 2 2" xfId="12371"/>
    <cellStyle name="Output 2 2 3 4 4 2 3" xfId="12372"/>
    <cellStyle name="Output 2 2 3 4 4 2 3 2" xfId="12373"/>
    <cellStyle name="Output 2 2 3 4 4 2 4" xfId="12374"/>
    <cellStyle name="Output 2 2 3 4 4 2 4 2" xfId="12375"/>
    <cellStyle name="Output 2 2 3 4 4 2 5" xfId="12376"/>
    <cellStyle name="Output 2 2 3 4 4 2 5 2" xfId="12377"/>
    <cellStyle name="Output 2 2 3 4 4 2 6" xfId="12378"/>
    <cellStyle name="Output 2 2 3 4 4 2 6 2" xfId="12379"/>
    <cellStyle name="Output 2 2 3 4 4 2 7" xfId="12380"/>
    <cellStyle name="Output 2 2 3 4 4 2 7 2" xfId="12381"/>
    <cellStyle name="Output 2 2 3 4 4 2 8" xfId="12382"/>
    <cellStyle name="Output 2 2 3 4 4 3" xfId="12383"/>
    <cellStyle name="Output 2 2 3 4 4 3 2" xfId="12384"/>
    <cellStyle name="Output 2 2 3 4 4 4" xfId="12385"/>
    <cellStyle name="Output 2 2 3 4 4 4 2" xfId="12386"/>
    <cellStyle name="Output 2 2 3 4 4 5" xfId="12387"/>
    <cellStyle name="Output 2 2 3 4 4 5 2" xfId="12388"/>
    <cellStyle name="Output 2 2 3 4 4 6" xfId="12389"/>
    <cellStyle name="Output 2 2 3 4 4 6 2" xfId="12390"/>
    <cellStyle name="Output 2 2 3 4 4 7" xfId="12391"/>
    <cellStyle name="Output 2 2 3 4 4 7 2" xfId="12392"/>
    <cellStyle name="Output 2 2 3 4 4 8" xfId="12393"/>
    <cellStyle name="Output 2 2 3 4 4 8 2" xfId="12394"/>
    <cellStyle name="Output 2 2 3 4 4 9" xfId="12395"/>
    <cellStyle name="Output 2 2 3 4 5" xfId="12396"/>
    <cellStyle name="Output 2 2 3 4 5 2" xfId="12397"/>
    <cellStyle name="Output 2 2 3 4 5 2 2" xfId="12398"/>
    <cellStyle name="Output 2 2 3 4 5 3" xfId="12399"/>
    <cellStyle name="Output 2 2 3 4 5 3 2" xfId="12400"/>
    <cellStyle name="Output 2 2 3 4 5 4" xfId="12401"/>
    <cellStyle name="Output 2 2 3 4 5 4 2" xfId="12402"/>
    <cellStyle name="Output 2 2 3 4 5 5" xfId="12403"/>
    <cellStyle name="Output 2 2 3 4 5 5 2" xfId="12404"/>
    <cellStyle name="Output 2 2 3 4 5 6" xfId="12405"/>
    <cellStyle name="Output 2 2 3 4 5 6 2" xfId="12406"/>
    <cellStyle name="Output 2 2 3 4 5 7" xfId="12407"/>
    <cellStyle name="Output 2 2 3 4 5 7 2" xfId="12408"/>
    <cellStyle name="Output 2 2 3 4 5 8" xfId="12409"/>
    <cellStyle name="Output 2 2 3 4 6" xfId="12410"/>
    <cellStyle name="Output 2 2 3 4 6 2" xfId="12411"/>
    <cellStyle name="Output 2 2 3 4 7" xfId="12412"/>
    <cellStyle name="Output 2 2 3 4 7 2" xfId="12413"/>
    <cellStyle name="Output 2 2 3 4 8" xfId="12414"/>
    <cellStyle name="Output 2 2 3 4 8 2" xfId="12415"/>
    <cellStyle name="Output 2 2 3 4 9" xfId="12416"/>
    <cellStyle name="Output 2 2 3 4 9 2" xfId="12417"/>
    <cellStyle name="Output 2 2 3 5" xfId="12418"/>
    <cellStyle name="Output 2 2 3 5 2" xfId="12419"/>
    <cellStyle name="Output 2 2 3 5 2 2" xfId="12420"/>
    <cellStyle name="Output 2 2 3 5 2 2 2" xfId="12421"/>
    <cellStyle name="Output 2 2 3 5 2 3" xfId="12422"/>
    <cellStyle name="Output 2 2 3 5 2 3 2" xfId="12423"/>
    <cellStyle name="Output 2 2 3 5 2 4" xfId="12424"/>
    <cellStyle name="Output 2 2 3 5 2 4 2" xfId="12425"/>
    <cellStyle name="Output 2 2 3 5 2 5" xfId="12426"/>
    <cellStyle name="Output 2 2 3 5 2 5 2" xfId="12427"/>
    <cellStyle name="Output 2 2 3 5 2 6" xfId="12428"/>
    <cellStyle name="Output 2 2 3 5 2 6 2" xfId="12429"/>
    <cellStyle name="Output 2 2 3 5 2 7" xfId="12430"/>
    <cellStyle name="Output 2 2 3 5 2 7 2" xfId="12431"/>
    <cellStyle name="Output 2 2 3 5 2 8" xfId="12432"/>
    <cellStyle name="Output 2 2 3 5 3" xfId="12433"/>
    <cellStyle name="Output 2 2 3 5 3 2" xfId="12434"/>
    <cellStyle name="Output 2 2 3 5 4" xfId="12435"/>
    <cellStyle name="Output 2 2 3 5 4 2" xfId="12436"/>
    <cellStyle name="Output 2 2 3 5 5" xfId="12437"/>
    <cellStyle name="Output 2 2 3 5 5 2" xfId="12438"/>
    <cellStyle name="Output 2 2 3 5 6" xfId="12439"/>
    <cellStyle name="Output 2 2 3 5 6 2" xfId="12440"/>
    <cellStyle name="Output 2 2 3 5 7" xfId="12441"/>
    <cellStyle name="Output 2 2 3 5 7 2" xfId="12442"/>
    <cellStyle name="Output 2 2 3 5 8" xfId="12443"/>
    <cellStyle name="Output 2 2 3 5 8 2" xfId="12444"/>
    <cellStyle name="Output 2 2 3 5 9" xfId="12445"/>
    <cellStyle name="Output 2 2 3 6" xfId="12446"/>
    <cellStyle name="Output 2 2 3 6 2" xfId="12447"/>
    <cellStyle name="Output 2 2 3 7" xfId="12448"/>
    <cellStyle name="Output 2 2 3 7 2" xfId="12449"/>
    <cellStyle name="Output 2 2 3 8" xfId="12450"/>
    <cellStyle name="Output 2 2 3 8 2" xfId="12451"/>
    <cellStyle name="Output 2 2 3 9" xfId="12452"/>
    <cellStyle name="Output 2 2 3 9 2" xfId="12453"/>
    <cellStyle name="Output 2 2 4" xfId="12454"/>
    <cellStyle name="Output 2 2 4 2" xfId="12455"/>
    <cellStyle name="Output 2 2 4 2 2" xfId="12456"/>
    <cellStyle name="Output 2 2 4 2 2 2" xfId="12457"/>
    <cellStyle name="Output 2 2 4 2 2 2 2" xfId="12458"/>
    <cellStyle name="Output 2 2 4 2 2 2 2 2" xfId="12459"/>
    <cellStyle name="Output 2 2 4 2 2 2 3" xfId="12460"/>
    <cellStyle name="Output 2 2 4 2 2 2 3 2" xfId="12461"/>
    <cellStyle name="Output 2 2 4 2 2 2 4" xfId="12462"/>
    <cellStyle name="Output 2 2 4 2 2 2 4 2" xfId="12463"/>
    <cellStyle name="Output 2 2 4 2 2 2 5" xfId="12464"/>
    <cellStyle name="Output 2 2 4 2 2 2 5 2" xfId="12465"/>
    <cellStyle name="Output 2 2 4 2 2 2 6" xfId="12466"/>
    <cellStyle name="Output 2 2 4 2 2 2 6 2" xfId="12467"/>
    <cellStyle name="Output 2 2 4 2 2 2 7" xfId="12468"/>
    <cellStyle name="Output 2 2 4 2 2 2 7 2" xfId="12469"/>
    <cellStyle name="Output 2 2 4 2 2 2 8" xfId="12470"/>
    <cellStyle name="Output 2 2 4 2 2 3" xfId="12471"/>
    <cellStyle name="Output 2 2 4 2 2 3 2" xfId="12472"/>
    <cellStyle name="Output 2 2 4 2 2 4" xfId="12473"/>
    <cellStyle name="Output 2 2 4 2 2 4 2" xfId="12474"/>
    <cellStyle name="Output 2 2 4 2 2 5" xfId="12475"/>
    <cellStyle name="Output 2 2 4 2 2 5 2" xfId="12476"/>
    <cellStyle name="Output 2 2 4 2 2 6" xfId="12477"/>
    <cellStyle name="Output 2 2 4 2 2 6 2" xfId="12478"/>
    <cellStyle name="Output 2 2 4 2 2 7" xfId="12479"/>
    <cellStyle name="Output 2 2 4 2 2 7 2" xfId="12480"/>
    <cellStyle name="Output 2 2 4 2 2 8" xfId="12481"/>
    <cellStyle name="Output 2 2 4 2 2 8 2" xfId="12482"/>
    <cellStyle name="Output 2 2 4 2 2 9" xfId="12483"/>
    <cellStyle name="Output 2 2 4 2 3" xfId="12484"/>
    <cellStyle name="Output 2 2 4 2 3 2" xfId="12485"/>
    <cellStyle name="Output 2 2 4 2 3 2 2" xfId="12486"/>
    <cellStyle name="Output 2 2 4 2 3 3" xfId="12487"/>
    <cellStyle name="Output 2 2 4 2 3 3 2" xfId="12488"/>
    <cellStyle name="Output 2 2 4 2 3 4" xfId="12489"/>
    <cellStyle name="Output 2 2 4 2 3 4 2" xfId="12490"/>
    <cellStyle name="Output 2 2 4 2 3 5" xfId="12491"/>
    <cellStyle name="Output 2 2 4 2 3 5 2" xfId="12492"/>
    <cellStyle name="Output 2 2 4 2 3 6" xfId="12493"/>
    <cellStyle name="Output 2 2 4 2 3 6 2" xfId="12494"/>
    <cellStyle name="Output 2 2 4 2 3 7" xfId="12495"/>
    <cellStyle name="Output 2 2 4 2 3 7 2" xfId="12496"/>
    <cellStyle name="Output 2 2 4 2 3 8" xfId="12497"/>
    <cellStyle name="Output 2 2 4 2 4" xfId="12498"/>
    <cellStyle name="Output 2 2 4 2 4 2" xfId="12499"/>
    <cellStyle name="Output 2 2 4 2 4 2 2" xfId="12500"/>
    <cellStyle name="Output 2 2 4 2 4 3" xfId="12501"/>
    <cellStyle name="Output 2 2 4 2 4 3 2" xfId="12502"/>
    <cellStyle name="Output 2 2 4 2 4 4" xfId="12503"/>
    <cellStyle name="Output 2 2 4 2 4 4 2" xfId="12504"/>
    <cellStyle name="Output 2 2 4 2 4 5" xfId="12505"/>
    <cellStyle name="Output 2 2 4 2 4 5 2" xfId="12506"/>
    <cellStyle name="Output 2 2 4 2 4 6" xfId="12507"/>
    <cellStyle name="Output 2 2 4 2 4 6 2" xfId="12508"/>
    <cellStyle name="Output 2 2 4 2 4 7" xfId="12509"/>
    <cellStyle name="Output 2 2 4 2 4 7 2" xfId="12510"/>
    <cellStyle name="Output 2 2 4 2 4 8" xfId="12511"/>
    <cellStyle name="Output 2 2 4 2 5" xfId="12512"/>
    <cellStyle name="Output 2 2 4 2 5 2" xfId="12513"/>
    <cellStyle name="Output 2 2 4 2 6" xfId="12514"/>
    <cellStyle name="Output 2 2 4 2 6 2" xfId="12515"/>
    <cellStyle name="Output 2 2 4 2 7" xfId="12516"/>
    <cellStyle name="Output 2 2 4 2 7 2" xfId="12517"/>
    <cellStyle name="Output 2 2 4 2 8" xfId="12518"/>
    <cellStyle name="Output 2 2 4 2 8 2" xfId="12519"/>
    <cellStyle name="Output 2 2 4 2 9" xfId="12520"/>
    <cellStyle name="Output 2 2 4 2 9 2" xfId="12521"/>
    <cellStyle name="Output 2 2 4 3" xfId="12522"/>
    <cellStyle name="Output 2 2 4 3 2" xfId="12523"/>
    <cellStyle name="Output 2 2 4 3 2 2" xfId="12524"/>
    <cellStyle name="Output 2 2 4 3 3" xfId="12525"/>
    <cellStyle name="Output 2 2 4 3 3 2" xfId="12526"/>
    <cellStyle name="Output 2 2 4 3 4" xfId="12527"/>
    <cellStyle name="Output 2 2 4 3 4 2" xfId="12528"/>
    <cellStyle name="Output 2 2 4 3 5" xfId="12529"/>
    <cellStyle name="Output 2 2 4 3 5 2" xfId="12530"/>
    <cellStyle name="Output 2 2 4 3 6" xfId="12531"/>
    <cellStyle name="Output 2 2 4 3 6 2" xfId="12532"/>
    <cellStyle name="Output 2 2 4 3 7" xfId="12533"/>
    <cellStyle name="Output 2 2 4 3 7 2" xfId="12534"/>
    <cellStyle name="Output 2 2 4 3 8" xfId="12535"/>
    <cellStyle name="Output 2 2 4 4" xfId="12536"/>
    <cellStyle name="Output 2 2 4 4 2" xfId="12537"/>
    <cellStyle name="Output 2 2 4 5" xfId="12538"/>
    <cellStyle name="Output 2 2 4 5 2" xfId="12539"/>
    <cellStyle name="Output 2 2 4 6" xfId="12540"/>
    <cellStyle name="Output 2 2 4 6 2" xfId="12541"/>
    <cellStyle name="Output 2 2 4 7" xfId="12542"/>
    <cellStyle name="Output 2 2 4 7 2" xfId="12543"/>
    <cellStyle name="Output 2 2 4 8" xfId="12544"/>
    <cellStyle name="Output 2 2 4 8 2" xfId="12545"/>
    <cellStyle name="Output 2 2 5" xfId="12546"/>
    <cellStyle name="Output 2 2 5 2" xfId="12547"/>
    <cellStyle name="Output 2 2 5 2 2" xfId="12548"/>
    <cellStyle name="Output 2 2 5 2 2 2" xfId="12549"/>
    <cellStyle name="Output 2 2 5 2 2 2 2" xfId="12550"/>
    <cellStyle name="Output 2 2 5 2 2 2 2 2" xfId="12551"/>
    <cellStyle name="Output 2 2 5 2 2 2 3" xfId="12552"/>
    <cellStyle name="Output 2 2 5 2 2 2 3 2" xfId="12553"/>
    <cellStyle name="Output 2 2 5 2 2 2 4" xfId="12554"/>
    <cellStyle name="Output 2 2 5 2 2 2 4 2" xfId="12555"/>
    <cellStyle name="Output 2 2 5 2 2 2 5" xfId="12556"/>
    <cellStyle name="Output 2 2 5 2 2 2 5 2" xfId="12557"/>
    <cellStyle name="Output 2 2 5 2 2 2 6" xfId="12558"/>
    <cellStyle name="Output 2 2 5 2 2 2 6 2" xfId="12559"/>
    <cellStyle name="Output 2 2 5 2 2 2 7" xfId="12560"/>
    <cellStyle name="Output 2 2 5 2 2 2 7 2" xfId="12561"/>
    <cellStyle name="Output 2 2 5 2 2 2 8" xfId="12562"/>
    <cellStyle name="Output 2 2 5 2 2 3" xfId="12563"/>
    <cellStyle name="Output 2 2 5 2 2 3 2" xfId="12564"/>
    <cellStyle name="Output 2 2 5 2 2 4" xfId="12565"/>
    <cellStyle name="Output 2 2 5 2 2 4 2" xfId="12566"/>
    <cellStyle name="Output 2 2 5 2 2 5" xfId="12567"/>
    <cellStyle name="Output 2 2 5 2 2 5 2" xfId="12568"/>
    <cellStyle name="Output 2 2 5 2 2 6" xfId="12569"/>
    <cellStyle name="Output 2 2 5 2 2 6 2" xfId="12570"/>
    <cellStyle name="Output 2 2 5 2 2 7" xfId="12571"/>
    <cellStyle name="Output 2 2 5 2 2 7 2" xfId="12572"/>
    <cellStyle name="Output 2 2 5 2 2 8" xfId="12573"/>
    <cellStyle name="Output 2 2 5 2 2 8 2" xfId="12574"/>
    <cellStyle name="Output 2 2 5 2 2 9" xfId="12575"/>
    <cellStyle name="Output 2 2 5 2 3" xfId="12576"/>
    <cellStyle name="Output 2 2 5 2 3 2" xfId="12577"/>
    <cellStyle name="Output 2 2 5 2 3 2 2" xfId="12578"/>
    <cellStyle name="Output 2 2 5 2 3 3" xfId="12579"/>
    <cellStyle name="Output 2 2 5 2 3 3 2" xfId="12580"/>
    <cellStyle name="Output 2 2 5 2 3 4" xfId="12581"/>
    <cellStyle name="Output 2 2 5 2 3 4 2" xfId="12582"/>
    <cellStyle name="Output 2 2 5 2 3 5" xfId="12583"/>
    <cellStyle name="Output 2 2 5 2 3 5 2" xfId="12584"/>
    <cellStyle name="Output 2 2 5 2 3 6" xfId="12585"/>
    <cellStyle name="Output 2 2 5 2 3 6 2" xfId="12586"/>
    <cellStyle name="Output 2 2 5 2 3 7" xfId="12587"/>
    <cellStyle name="Output 2 2 5 2 3 7 2" xfId="12588"/>
    <cellStyle name="Output 2 2 5 2 3 8" xfId="12589"/>
    <cellStyle name="Output 2 2 5 2 4" xfId="12590"/>
    <cellStyle name="Output 2 2 5 2 4 2" xfId="12591"/>
    <cellStyle name="Output 2 2 5 2 4 2 2" xfId="12592"/>
    <cellStyle name="Output 2 2 5 2 4 3" xfId="12593"/>
    <cellStyle name="Output 2 2 5 2 4 3 2" xfId="12594"/>
    <cellStyle name="Output 2 2 5 2 4 4" xfId="12595"/>
    <cellStyle name="Output 2 2 5 2 4 4 2" xfId="12596"/>
    <cellStyle name="Output 2 2 5 2 4 5" xfId="12597"/>
    <cellStyle name="Output 2 2 5 2 4 5 2" xfId="12598"/>
    <cellStyle name="Output 2 2 5 2 4 6" xfId="12599"/>
    <cellStyle name="Output 2 2 5 2 4 6 2" xfId="12600"/>
    <cellStyle name="Output 2 2 5 2 4 7" xfId="12601"/>
    <cellStyle name="Output 2 2 5 2 4 7 2" xfId="12602"/>
    <cellStyle name="Output 2 2 5 2 4 8" xfId="12603"/>
    <cellStyle name="Output 2 2 5 2 5" xfId="12604"/>
    <cellStyle name="Output 2 2 5 2 5 2" xfId="12605"/>
    <cellStyle name="Output 2 2 5 2 6" xfId="12606"/>
    <cellStyle name="Output 2 2 5 2 6 2" xfId="12607"/>
    <cellStyle name="Output 2 2 5 2 7" xfId="12608"/>
    <cellStyle name="Output 2 2 5 2 7 2" xfId="12609"/>
    <cellStyle name="Output 2 2 5 2 8" xfId="12610"/>
    <cellStyle name="Output 2 2 5 2 8 2" xfId="12611"/>
    <cellStyle name="Output 2 2 5 2 9" xfId="12612"/>
    <cellStyle name="Output 2 2 5 2 9 2" xfId="12613"/>
    <cellStyle name="Output 2 2 5 3" xfId="12614"/>
    <cellStyle name="Output 2 2 5 3 2" xfId="12615"/>
    <cellStyle name="Output 2 2 5 3 2 2" xfId="12616"/>
    <cellStyle name="Output 2 2 5 3 3" xfId="12617"/>
    <cellStyle name="Output 2 2 5 3 3 2" xfId="12618"/>
    <cellStyle name="Output 2 2 5 3 4" xfId="12619"/>
    <cellStyle name="Output 2 2 5 3 4 2" xfId="12620"/>
    <cellStyle name="Output 2 2 5 3 5" xfId="12621"/>
    <cellStyle name="Output 2 2 5 3 5 2" xfId="12622"/>
    <cellStyle name="Output 2 2 5 3 6" xfId="12623"/>
    <cellStyle name="Output 2 2 5 3 6 2" xfId="12624"/>
    <cellStyle name="Output 2 2 5 3 7" xfId="12625"/>
    <cellStyle name="Output 2 2 5 3 7 2" xfId="12626"/>
    <cellStyle name="Output 2 2 5 3 8" xfId="12627"/>
    <cellStyle name="Output 2 2 5 4" xfId="12628"/>
    <cellStyle name="Output 2 2 5 4 2" xfId="12629"/>
    <cellStyle name="Output 2 2 5 5" xfId="12630"/>
    <cellStyle name="Output 2 2 5 5 2" xfId="12631"/>
    <cellStyle name="Output 2 2 5 6" xfId="12632"/>
    <cellStyle name="Output 2 2 5 6 2" xfId="12633"/>
    <cellStyle name="Output 2 2 5 7" xfId="12634"/>
    <cellStyle name="Output 2 2 5 7 2" xfId="12635"/>
    <cellStyle name="Output 2 2 5 8" xfId="12636"/>
    <cellStyle name="Output 2 2 5 8 2" xfId="12637"/>
    <cellStyle name="Output 2 2 6" xfId="12638"/>
    <cellStyle name="Output 2 2 6 10" xfId="12639"/>
    <cellStyle name="Output 2 2 6 10 2" xfId="12640"/>
    <cellStyle name="Output 2 2 6 11" xfId="12641"/>
    <cellStyle name="Output 2 2 6 11 2" xfId="12642"/>
    <cellStyle name="Output 2 2 6 12" xfId="12643"/>
    <cellStyle name="Output 2 2 6 2" xfId="12644"/>
    <cellStyle name="Output 2 2 6 2 2" xfId="12645"/>
    <cellStyle name="Output 2 2 6 2 2 2" xfId="12646"/>
    <cellStyle name="Output 2 2 6 2 2 2 2" xfId="12647"/>
    <cellStyle name="Output 2 2 6 2 2 3" xfId="12648"/>
    <cellStyle name="Output 2 2 6 2 2 3 2" xfId="12649"/>
    <cellStyle name="Output 2 2 6 2 2 4" xfId="12650"/>
    <cellStyle name="Output 2 2 6 2 2 4 2" xfId="12651"/>
    <cellStyle name="Output 2 2 6 2 2 5" xfId="12652"/>
    <cellStyle name="Output 2 2 6 2 2 5 2" xfId="12653"/>
    <cellStyle name="Output 2 2 6 2 2 6" xfId="12654"/>
    <cellStyle name="Output 2 2 6 2 2 6 2" xfId="12655"/>
    <cellStyle name="Output 2 2 6 2 2 7" xfId="12656"/>
    <cellStyle name="Output 2 2 6 2 2 7 2" xfId="12657"/>
    <cellStyle name="Output 2 2 6 2 2 8" xfId="12658"/>
    <cellStyle name="Output 2 2 6 2 3" xfId="12659"/>
    <cellStyle name="Output 2 2 6 2 3 2" xfId="12660"/>
    <cellStyle name="Output 2 2 6 2 4" xfId="12661"/>
    <cellStyle name="Output 2 2 6 2 4 2" xfId="12662"/>
    <cellStyle name="Output 2 2 6 2 5" xfId="12663"/>
    <cellStyle name="Output 2 2 6 2 5 2" xfId="12664"/>
    <cellStyle name="Output 2 2 6 2 6" xfId="12665"/>
    <cellStyle name="Output 2 2 6 2 6 2" xfId="12666"/>
    <cellStyle name="Output 2 2 6 2 7" xfId="12667"/>
    <cellStyle name="Output 2 2 6 2 7 2" xfId="12668"/>
    <cellStyle name="Output 2 2 6 2 8" xfId="12669"/>
    <cellStyle name="Output 2 2 6 2 8 2" xfId="12670"/>
    <cellStyle name="Output 2 2 6 2 9" xfId="12671"/>
    <cellStyle name="Output 2 2 6 3" xfId="12672"/>
    <cellStyle name="Output 2 2 6 3 2" xfId="12673"/>
    <cellStyle name="Output 2 2 6 3 2 2" xfId="12674"/>
    <cellStyle name="Output 2 2 6 3 2 2 2" xfId="12675"/>
    <cellStyle name="Output 2 2 6 3 2 3" xfId="12676"/>
    <cellStyle name="Output 2 2 6 3 2 3 2" xfId="12677"/>
    <cellStyle name="Output 2 2 6 3 2 4" xfId="12678"/>
    <cellStyle name="Output 2 2 6 3 2 4 2" xfId="12679"/>
    <cellStyle name="Output 2 2 6 3 2 5" xfId="12680"/>
    <cellStyle name="Output 2 2 6 3 2 5 2" xfId="12681"/>
    <cellStyle name="Output 2 2 6 3 2 6" xfId="12682"/>
    <cellStyle name="Output 2 2 6 3 2 6 2" xfId="12683"/>
    <cellStyle name="Output 2 2 6 3 2 7" xfId="12684"/>
    <cellStyle name="Output 2 2 6 3 2 7 2" xfId="12685"/>
    <cellStyle name="Output 2 2 6 3 2 8" xfId="12686"/>
    <cellStyle name="Output 2 2 6 3 3" xfId="12687"/>
    <cellStyle name="Output 2 2 6 3 3 2" xfId="12688"/>
    <cellStyle name="Output 2 2 6 3 4" xfId="12689"/>
    <cellStyle name="Output 2 2 6 3 4 2" xfId="12690"/>
    <cellStyle name="Output 2 2 6 3 5" xfId="12691"/>
    <cellStyle name="Output 2 2 6 3 5 2" xfId="12692"/>
    <cellStyle name="Output 2 2 6 3 6" xfId="12693"/>
    <cellStyle name="Output 2 2 6 3 6 2" xfId="12694"/>
    <cellStyle name="Output 2 2 6 3 7" xfId="12695"/>
    <cellStyle name="Output 2 2 6 3 7 2" xfId="12696"/>
    <cellStyle name="Output 2 2 6 3 8" xfId="12697"/>
    <cellStyle name="Output 2 2 6 3 8 2" xfId="12698"/>
    <cellStyle name="Output 2 2 6 3 9" xfId="12699"/>
    <cellStyle name="Output 2 2 6 4" xfId="12700"/>
    <cellStyle name="Output 2 2 6 4 2" xfId="12701"/>
    <cellStyle name="Output 2 2 6 4 2 2" xfId="12702"/>
    <cellStyle name="Output 2 2 6 4 2 2 2" xfId="12703"/>
    <cellStyle name="Output 2 2 6 4 2 3" xfId="12704"/>
    <cellStyle name="Output 2 2 6 4 2 3 2" xfId="12705"/>
    <cellStyle name="Output 2 2 6 4 2 4" xfId="12706"/>
    <cellStyle name="Output 2 2 6 4 2 4 2" xfId="12707"/>
    <cellStyle name="Output 2 2 6 4 2 5" xfId="12708"/>
    <cellStyle name="Output 2 2 6 4 2 5 2" xfId="12709"/>
    <cellStyle name="Output 2 2 6 4 2 6" xfId="12710"/>
    <cellStyle name="Output 2 2 6 4 2 6 2" xfId="12711"/>
    <cellStyle name="Output 2 2 6 4 2 7" xfId="12712"/>
    <cellStyle name="Output 2 2 6 4 2 7 2" xfId="12713"/>
    <cellStyle name="Output 2 2 6 4 2 8" xfId="12714"/>
    <cellStyle name="Output 2 2 6 4 3" xfId="12715"/>
    <cellStyle name="Output 2 2 6 4 3 2" xfId="12716"/>
    <cellStyle name="Output 2 2 6 4 4" xfId="12717"/>
    <cellStyle name="Output 2 2 6 4 4 2" xfId="12718"/>
    <cellStyle name="Output 2 2 6 4 5" xfId="12719"/>
    <cellStyle name="Output 2 2 6 4 5 2" xfId="12720"/>
    <cellStyle name="Output 2 2 6 4 6" xfId="12721"/>
    <cellStyle name="Output 2 2 6 4 6 2" xfId="12722"/>
    <cellStyle name="Output 2 2 6 4 7" xfId="12723"/>
    <cellStyle name="Output 2 2 6 4 7 2" xfId="12724"/>
    <cellStyle name="Output 2 2 6 4 8" xfId="12725"/>
    <cellStyle name="Output 2 2 6 4 8 2" xfId="12726"/>
    <cellStyle name="Output 2 2 6 4 9" xfId="12727"/>
    <cellStyle name="Output 2 2 6 5" xfId="12728"/>
    <cellStyle name="Output 2 2 6 5 2" xfId="12729"/>
    <cellStyle name="Output 2 2 6 5 2 2" xfId="12730"/>
    <cellStyle name="Output 2 2 6 5 3" xfId="12731"/>
    <cellStyle name="Output 2 2 6 5 3 2" xfId="12732"/>
    <cellStyle name="Output 2 2 6 5 4" xfId="12733"/>
    <cellStyle name="Output 2 2 6 5 4 2" xfId="12734"/>
    <cellStyle name="Output 2 2 6 5 5" xfId="12735"/>
    <cellStyle name="Output 2 2 6 5 5 2" xfId="12736"/>
    <cellStyle name="Output 2 2 6 5 6" xfId="12737"/>
    <cellStyle name="Output 2 2 6 5 6 2" xfId="12738"/>
    <cellStyle name="Output 2 2 6 5 7" xfId="12739"/>
    <cellStyle name="Output 2 2 6 5 7 2" xfId="12740"/>
    <cellStyle name="Output 2 2 6 5 8" xfId="12741"/>
    <cellStyle name="Output 2 2 6 6" xfId="12742"/>
    <cellStyle name="Output 2 2 6 6 2" xfId="12743"/>
    <cellStyle name="Output 2 2 6 7" xfId="12744"/>
    <cellStyle name="Output 2 2 6 7 2" xfId="12745"/>
    <cellStyle name="Output 2 2 6 8" xfId="12746"/>
    <cellStyle name="Output 2 2 6 8 2" xfId="12747"/>
    <cellStyle name="Output 2 2 6 9" xfId="12748"/>
    <cellStyle name="Output 2 2 6 9 2" xfId="12749"/>
    <cellStyle name="Output 2 2 7" xfId="12750"/>
    <cellStyle name="Output 2 2 7 2" xfId="12751"/>
    <cellStyle name="Output 2 2 7 2 2" xfId="12752"/>
    <cellStyle name="Output 2 2 7 2 2 2" xfId="12753"/>
    <cellStyle name="Output 2 2 7 2 3" xfId="12754"/>
    <cellStyle name="Output 2 2 7 2 3 2" xfId="12755"/>
    <cellStyle name="Output 2 2 7 2 4" xfId="12756"/>
    <cellStyle name="Output 2 2 7 2 4 2" xfId="12757"/>
    <cellStyle name="Output 2 2 7 2 5" xfId="12758"/>
    <cellStyle name="Output 2 2 7 2 5 2" xfId="12759"/>
    <cellStyle name="Output 2 2 7 2 6" xfId="12760"/>
    <cellStyle name="Output 2 2 7 2 6 2" xfId="12761"/>
    <cellStyle name="Output 2 2 7 2 7" xfId="12762"/>
    <cellStyle name="Output 2 2 7 2 7 2" xfId="12763"/>
    <cellStyle name="Output 2 2 7 2 8" xfId="12764"/>
    <cellStyle name="Output 2 2 7 3" xfId="12765"/>
    <cellStyle name="Output 2 2 7 3 2" xfId="12766"/>
    <cellStyle name="Output 2 2 7 4" xfId="12767"/>
    <cellStyle name="Output 2 2 7 4 2" xfId="12768"/>
    <cellStyle name="Output 2 2 7 5" xfId="12769"/>
    <cellStyle name="Output 2 2 7 5 2" xfId="12770"/>
    <cellStyle name="Output 2 2 7 6" xfId="12771"/>
    <cellStyle name="Output 2 2 7 6 2" xfId="12772"/>
    <cellStyle name="Output 2 2 7 7" xfId="12773"/>
    <cellStyle name="Output 2 2 7 7 2" xfId="12774"/>
    <cellStyle name="Output 2 2 7 8" xfId="12775"/>
    <cellStyle name="Output 2 2 7 8 2" xfId="12776"/>
    <cellStyle name="Output 2 2 7 9" xfId="12777"/>
    <cellStyle name="Output 2 2 8" xfId="12778"/>
    <cellStyle name="Output 2 2 8 2" xfId="12779"/>
    <cellStyle name="Output 2 2 9" xfId="12780"/>
    <cellStyle name="Output 2 2 9 2" xfId="12781"/>
    <cellStyle name="Output 2 3" xfId="12782"/>
    <cellStyle name="Output 2 3 10" xfId="12783"/>
    <cellStyle name="Output 2 3 10 2" xfId="12784"/>
    <cellStyle name="Output 2 3 2" xfId="12785"/>
    <cellStyle name="Output 2 3 2 2" xfId="12786"/>
    <cellStyle name="Output 2 3 2 2 2" xfId="12787"/>
    <cellStyle name="Output 2 3 2 2 2 2" xfId="12788"/>
    <cellStyle name="Output 2 3 2 2 2 2 2" xfId="12789"/>
    <cellStyle name="Output 2 3 2 2 2 2 2 2" xfId="12790"/>
    <cellStyle name="Output 2 3 2 2 2 2 2 2 2" xfId="12791"/>
    <cellStyle name="Output 2 3 2 2 2 2 2 3" xfId="12792"/>
    <cellStyle name="Output 2 3 2 2 2 2 2 3 2" xfId="12793"/>
    <cellStyle name="Output 2 3 2 2 2 2 2 4" xfId="12794"/>
    <cellStyle name="Output 2 3 2 2 2 2 2 4 2" xfId="12795"/>
    <cellStyle name="Output 2 3 2 2 2 2 2 5" xfId="12796"/>
    <cellStyle name="Output 2 3 2 2 2 2 2 5 2" xfId="12797"/>
    <cellStyle name="Output 2 3 2 2 2 2 2 6" xfId="12798"/>
    <cellStyle name="Output 2 3 2 2 2 2 2 6 2" xfId="12799"/>
    <cellStyle name="Output 2 3 2 2 2 2 2 7" xfId="12800"/>
    <cellStyle name="Output 2 3 2 2 2 2 2 7 2" xfId="12801"/>
    <cellStyle name="Output 2 3 2 2 2 2 2 8" xfId="12802"/>
    <cellStyle name="Output 2 3 2 2 2 2 3" xfId="12803"/>
    <cellStyle name="Output 2 3 2 2 2 2 3 2" xfId="12804"/>
    <cellStyle name="Output 2 3 2 2 2 2 4" xfId="12805"/>
    <cellStyle name="Output 2 3 2 2 2 2 4 2" xfId="12806"/>
    <cellStyle name="Output 2 3 2 2 2 2 5" xfId="12807"/>
    <cellStyle name="Output 2 3 2 2 2 2 5 2" xfId="12808"/>
    <cellStyle name="Output 2 3 2 2 2 2 6" xfId="12809"/>
    <cellStyle name="Output 2 3 2 2 2 2 6 2" xfId="12810"/>
    <cellStyle name="Output 2 3 2 2 2 2 7" xfId="12811"/>
    <cellStyle name="Output 2 3 2 2 2 2 7 2" xfId="12812"/>
    <cellStyle name="Output 2 3 2 2 2 2 8" xfId="12813"/>
    <cellStyle name="Output 2 3 2 2 2 2 8 2" xfId="12814"/>
    <cellStyle name="Output 2 3 2 2 2 2 9" xfId="12815"/>
    <cellStyle name="Output 2 3 2 2 2 3" xfId="12816"/>
    <cellStyle name="Output 2 3 2 2 2 3 2" xfId="12817"/>
    <cellStyle name="Output 2 3 2 2 2 3 2 2" xfId="12818"/>
    <cellStyle name="Output 2 3 2 2 2 3 3" xfId="12819"/>
    <cellStyle name="Output 2 3 2 2 2 3 3 2" xfId="12820"/>
    <cellStyle name="Output 2 3 2 2 2 3 4" xfId="12821"/>
    <cellStyle name="Output 2 3 2 2 2 3 4 2" xfId="12822"/>
    <cellStyle name="Output 2 3 2 2 2 3 5" xfId="12823"/>
    <cellStyle name="Output 2 3 2 2 2 3 5 2" xfId="12824"/>
    <cellStyle name="Output 2 3 2 2 2 3 6" xfId="12825"/>
    <cellStyle name="Output 2 3 2 2 2 3 6 2" xfId="12826"/>
    <cellStyle name="Output 2 3 2 2 2 3 7" xfId="12827"/>
    <cellStyle name="Output 2 3 2 2 2 3 7 2" xfId="12828"/>
    <cellStyle name="Output 2 3 2 2 2 3 8" xfId="12829"/>
    <cellStyle name="Output 2 3 2 2 2 4" xfId="12830"/>
    <cellStyle name="Output 2 3 2 2 2 4 2" xfId="12831"/>
    <cellStyle name="Output 2 3 2 2 2 4 2 2" xfId="12832"/>
    <cellStyle name="Output 2 3 2 2 2 4 3" xfId="12833"/>
    <cellStyle name="Output 2 3 2 2 2 4 3 2" xfId="12834"/>
    <cellStyle name="Output 2 3 2 2 2 4 4" xfId="12835"/>
    <cellStyle name="Output 2 3 2 2 2 4 4 2" xfId="12836"/>
    <cellStyle name="Output 2 3 2 2 2 4 5" xfId="12837"/>
    <cellStyle name="Output 2 3 2 2 2 4 5 2" xfId="12838"/>
    <cellStyle name="Output 2 3 2 2 2 4 6" xfId="12839"/>
    <cellStyle name="Output 2 3 2 2 2 4 6 2" xfId="12840"/>
    <cellStyle name="Output 2 3 2 2 2 4 7" xfId="12841"/>
    <cellStyle name="Output 2 3 2 2 2 4 7 2" xfId="12842"/>
    <cellStyle name="Output 2 3 2 2 2 4 8" xfId="12843"/>
    <cellStyle name="Output 2 3 2 2 2 5" xfId="12844"/>
    <cellStyle name="Output 2 3 2 2 2 5 2" xfId="12845"/>
    <cellStyle name="Output 2 3 2 2 2 6" xfId="12846"/>
    <cellStyle name="Output 2 3 2 2 2 6 2" xfId="12847"/>
    <cellStyle name="Output 2 3 2 2 2 7" xfId="12848"/>
    <cellStyle name="Output 2 3 2 2 2 7 2" xfId="12849"/>
    <cellStyle name="Output 2 3 2 2 2 8" xfId="12850"/>
    <cellStyle name="Output 2 3 2 2 2 8 2" xfId="12851"/>
    <cellStyle name="Output 2 3 2 2 2 9" xfId="12852"/>
    <cellStyle name="Output 2 3 2 2 2 9 2" xfId="12853"/>
    <cellStyle name="Output 2 3 2 2 3" xfId="12854"/>
    <cellStyle name="Output 2 3 2 2 3 2" xfId="12855"/>
    <cellStyle name="Output 2 3 2 2 3 2 2" xfId="12856"/>
    <cellStyle name="Output 2 3 2 2 3 3" xfId="12857"/>
    <cellStyle name="Output 2 3 2 2 3 3 2" xfId="12858"/>
    <cellStyle name="Output 2 3 2 2 3 4" xfId="12859"/>
    <cellStyle name="Output 2 3 2 2 3 4 2" xfId="12860"/>
    <cellStyle name="Output 2 3 2 2 3 5" xfId="12861"/>
    <cellStyle name="Output 2 3 2 2 3 5 2" xfId="12862"/>
    <cellStyle name="Output 2 3 2 2 3 6" xfId="12863"/>
    <cellStyle name="Output 2 3 2 2 3 6 2" xfId="12864"/>
    <cellStyle name="Output 2 3 2 2 3 7" xfId="12865"/>
    <cellStyle name="Output 2 3 2 2 3 7 2" xfId="12866"/>
    <cellStyle name="Output 2 3 2 2 3 8" xfId="12867"/>
    <cellStyle name="Output 2 3 2 2 4" xfId="12868"/>
    <cellStyle name="Output 2 3 2 2 4 2" xfId="12869"/>
    <cellStyle name="Output 2 3 2 2 5" xfId="12870"/>
    <cellStyle name="Output 2 3 2 2 5 2" xfId="12871"/>
    <cellStyle name="Output 2 3 2 2 6" xfId="12872"/>
    <cellStyle name="Output 2 3 2 2 6 2" xfId="12873"/>
    <cellStyle name="Output 2 3 2 2 7" xfId="12874"/>
    <cellStyle name="Output 2 3 2 2 7 2" xfId="12875"/>
    <cellStyle name="Output 2 3 2 2 8" xfId="12876"/>
    <cellStyle name="Output 2 3 2 2 8 2" xfId="12877"/>
    <cellStyle name="Output 2 3 2 3" xfId="12878"/>
    <cellStyle name="Output 2 3 2 3 2" xfId="12879"/>
    <cellStyle name="Output 2 3 2 3 2 2" xfId="12880"/>
    <cellStyle name="Output 2 3 2 3 2 2 2" xfId="12881"/>
    <cellStyle name="Output 2 3 2 3 2 2 2 2" xfId="12882"/>
    <cellStyle name="Output 2 3 2 3 2 2 2 2 2" xfId="12883"/>
    <cellStyle name="Output 2 3 2 3 2 2 2 3" xfId="12884"/>
    <cellStyle name="Output 2 3 2 3 2 2 2 3 2" xfId="12885"/>
    <cellStyle name="Output 2 3 2 3 2 2 2 4" xfId="12886"/>
    <cellStyle name="Output 2 3 2 3 2 2 2 4 2" xfId="12887"/>
    <cellStyle name="Output 2 3 2 3 2 2 2 5" xfId="12888"/>
    <cellStyle name="Output 2 3 2 3 2 2 2 5 2" xfId="12889"/>
    <cellStyle name="Output 2 3 2 3 2 2 2 6" xfId="12890"/>
    <cellStyle name="Output 2 3 2 3 2 2 2 6 2" xfId="12891"/>
    <cellStyle name="Output 2 3 2 3 2 2 2 7" xfId="12892"/>
    <cellStyle name="Output 2 3 2 3 2 2 2 7 2" xfId="12893"/>
    <cellStyle name="Output 2 3 2 3 2 2 2 8" xfId="12894"/>
    <cellStyle name="Output 2 3 2 3 2 2 3" xfId="12895"/>
    <cellStyle name="Output 2 3 2 3 2 2 3 2" xfId="12896"/>
    <cellStyle name="Output 2 3 2 3 2 2 4" xfId="12897"/>
    <cellStyle name="Output 2 3 2 3 2 2 4 2" xfId="12898"/>
    <cellStyle name="Output 2 3 2 3 2 2 5" xfId="12899"/>
    <cellStyle name="Output 2 3 2 3 2 2 5 2" xfId="12900"/>
    <cellStyle name="Output 2 3 2 3 2 2 6" xfId="12901"/>
    <cellStyle name="Output 2 3 2 3 2 2 6 2" xfId="12902"/>
    <cellStyle name="Output 2 3 2 3 2 2 7" xfId="12903"/>
    <cellStyle name="Output 2 3 2 3 2 2 7 2" xfId="12904"/>
    <cellStyle name="Output 2 3 2 3 2 2 8" xfId="12905"/>
    <cellStyle name="Output 2 3 2 3 2 2 8 2" xfId="12906"/>
    <cellStyle name="Output 2 3 2 3 2 2 9" xfId="12907"/>
    <cellStyle name="Output 2 3 2 3 2 3" xfId="12908"/>
    <cellStyle name="Output 2 3 2 3 2 3 2" xfId="12909"/>
    <cellStyle name="Output 2 3 2 3 2 3 2 2" xfId="12910"/>
    <cellStyle name="Output 2 3 2 3 2 3 3" xfId="12911"/>
    <cellStyle name="Output 2 3 2 3 2 3 3 2" xfId="12912"/>
    <cellStyle name="Output 2 3 2 3 2 3 4" xfId="12913"/>
    <cellStyle name="Output 2 3 2 3 2 3 4 2" xfId="12914"/>
    <cellStyle name="Output 2 3 2 3 2 3 5" xfId="12915"/>
    <cellStyle name="Output 2 3 2 3 2 3 5 2" xfId="12916"/>
    <cellStyle name="Output 2 3 2 3 2 3 6" xfId="12917"/>
    <cellStyle name="Output 2 3 2 3 2 3 6 2" xfId="12918"/>
    <cellStyle name="Output 2 3 2 3 2 3 7" xfId="12919"/>
    <cellStyle name="Output 2 3 2 3 2 3 7 2" xfId="12920"/>
    <cellStyle name="Output 2 3 2 3 2 3 8" xfId="12921"/>
    <cellStyle name="Output 2 3 2 3 2 4" xfId="12922"/>
    <cellStyle name="Output 2 3 2 3 2 4 2" xfId="12923"/>
    <cellStyle name="Output 2 3 2 3 2 4 2 2" xfId="12924"/>
    <cellStyle name="Output 2 3 2 3 2 4 3" xfId="12925"/>
    <cellStyle name="Output 2 3 2 3 2 4 3 2" xfId="12926"/>
    <cellStyle name="Output 2 3 2 3 2 4 4" xfId="12927"/>
    <cellStyle name="Output 2 3 2 3 2 4 4 2" xfId="12928"/>
    <cellStyle name="Output 2 3 2 3 2 4 5" xfId="12929"/>
    <cellStyle name="Output 2 3 2 3 2 4 5 2" xfId="12930"/>
    <cellStyle name="Output 2 3 2 3 2 4 6" xfId="12931"/>
    <cellStyle name="Output 2 3 2 3 2 4 6 2" xfId="12932"/>
    <cellStyle name="Output 2 3 2 3 2 4 7" xfId="12933"/>
    <cellStyle name="Output 2 3 2 3 2 4 7 2" xfId="12934"/>
    <cellStyle name="Output 2 3 2 3 2 4 8" xfId="12935"/>
    <cellStyle name="Output 2 3 2 3 2 5" xfId="12936"/>
    <cellStyle name="Output 2 3 2 3 2 5 2" xfId="12937"/>
    <cellStyle name="Output 2 3 2 3 2 6" xfId="12938"/>
    <cellStyle name="Output 2 3 2 3 2 6 2" xfId="12939"/>
    <cellStyle name="Output 2 3 2 3 2 7" xfId="12940"/>
    <cellStyle name="Output 2 3 2 3 2 7 2" xfId="12941"/>
    <cellStyle name="Output 2 3 2 3 2 8" xfId="12942"/>
    <cellStyle name="Output 2 3 2 3 2 8 2" xfId="12943"/>
    <cellStyle name="Output 2 3 2 3 2 9" xfId="12944"/>
    <cellStyle name="Output 2 3 2 3 2 9 2" xfId="12945"/>
    <cellStyle name="Output 2 3 2 3 3" xfId="12946"/>
    <cellStyle name="Output 2 3 2 3 3 2" xfId="12947"/>
    <cellStyle name="Output 2 3 2 3 3 2 2" xfId="12948"/>
    <cellStyle name="Output 2 3 2 3 3 3" xfId="12949"/>
    <cellStyle name="Output 2 3 2 3 3 3 2" xfId="12950"/>
    <cellStyle name="Output 2 3 2 3 3 4" xfId="12951"/>
    <cellStyle name="Output 2 3 2 3 3 4 2" xfId="12952"/>
    <cellStyle name="Output 2 3 2 3 3 5" xfId="12953"/>
    <cellStyle name="Output 2 3 2 3 3 5 2" xfId="12954"/>
    <cellStyle name="Output 2 3 2 3 3 6" xfId="12955"/>
    <cellStyle name="Output 2 3 2 3 3 6 2" xfId="12956"/>
    <cellStyle name="Output 2 3 2 3 3 7" xfId="12957"/>
    <cellStyle name="Output 2 3 2 3 3 7 2" xfId="12958"/>
    <cellStyle name="Output 2 3 2 3 3 8" xfId="12959"/>
    <cellStyle name="Output 2 3 2 3 4" xfId="12960"/>
    <cellStyle name="Output 2 3 2 3 4 2" xfId="12961"/>
    <cellStyle name="Output 2 3 2 3 5" xfId="12962"/>
    <cellStyle name="Output 2 3 2 3 5 2" xfId="12963"/>
    <cellStyle name="Output 2 3 2 3 6" xfId="12964"/>
    <cellStyle name="Output 2 3 2 3 6 2" xfId="12965"/>
    <cellStyle name="Output 2 3 2 3 7" xfId="12966"/>
    <cellStyle name="Output 2 3 2 3 7 2" xfId="12967"/>
    <cellStyle name="Output 2 3 2 3 8" xfId="12968"/>
    <cellStyle name="Output 2 3 2 3 8 2" xfId="12969"/>
    <cellStyle name="Output 2 3 2 4" xfId="12970"/>
    <cellStyle name="Output 2 3 2 4 10" xfId="12971"/>
    <cellStyle name="Output 2 3 2 4 10 2" xfId="12972"/>
    <cellStyle name="Output 2 3 2 4 11" xfId="12973"/>
    <cellStyle name="Output 2 3 2 4 11 2" xfId="12974"/>
    <cellStyle name="Output 2 3 2 4 12" xfId="12975"/>
    <cellStyle name="Output 2 3 2 4 2" xfId="12976"/>
    <cellStyle name="Output 2 3 2 4 2 2" xfId="12977"/>
    <cellStyle name="Output 2 3 2 4 2 2 2" xfId="12978"/>
    <cellStyle name="Output 2 3 2 4 2 2 2 2" xfId="12979"/>
    <cellStyle name="Output 2 3 2 4 2 2 3" xfId="12980"/>
    <cellStyle name="Output 2 3 2 4 2 2 3 2" xfId="12981"/>
    <cellStyle name="Output 2 3 2 4 2 2 4" xfId="12982"/>
    <cellStyle name="Output 2 3 2 4 2 2 4 2" xfId="12983"/>
    <cellStyle name="Output 2 3 2 4 2 2 5" xfId="12984"/>
    <cellStyle name="Output 2 3 2 4 2 2 5 2" xfId="12985"/>
    <cellStyle name="Output 2 3 2 4 2 2 6" xfId="12986"/>
    <cellStyle name="Output 2 3 2 4 2 2 6 2" xfId="12987"/>
    <cellStyle name="Output 2 3 2 4 2 2 7" xfId="12988"/>
    <cellStyle name="Output 2 3 2 4 2 2 7 2" xfId="12989"/>
    <cellStyle name="Output 2 3 2 4 2 2 8" xfId="12990"/>
    <cellStyle name="Output 2 3 2 4 2 3" xfId="12991"/>
    <cellStyle name="Output 2 3 2 4 2 3 2" xfId="12992"/>
    <cellStyle name="Output 2 3 2 4 2 4" xfId="12993"/>
    <cellStyle name="Output 2 3 2 4 2 4 2" xfId="12994"/>
    <cellStyle name="Output 2 3 2 4 2 5" xfId="12995"/>
    <cellStyle name="Output 2 3 2 4 2 5 2" xfId="12996"/>
    <cellStyle name="Output 2 3 2 4 2 6" xfId="12997"/>
    <cellStyle name="Output 2 3 2 4 2 6 2" xfId="12998"/>
    <cellStyle name="Output 2 3 2 4 2 7" xfId="12999"/>
    <cellStyle name="Output 2 3 2 4 2 7 2" xfId="13000"/>
    <cellStyle name="Output 2 3 2 4 2 8" xfId="13001"/>
    <cellStyle name="Output 2 3 2 4 2 8 2" xfId="13002"/>
    <cellStyle name="Output 2 3 2 4 2 9" xfId="13003"/>
    <cellStyle name="Output 2 3 2 4 3" xfId="13004"/>
    <cellStyle name="Output 2 3 2 4 3 2" xfId="13005"/>
    <cellStyle name="Output 2 3 2 4 3 2 2" xfId="13006"/>
    <cellStyle name="Output 2 3 2 4 3 2 2 2" xfId="13007"/>
    <cellStyle name="Output 2 3 2 4 3 2 3" xfId="13008"/>
    <cellStyle name="Output 2 3 2 4 3 2 3 2" xfId="13009"/>
    <cellStyle name="Output 2 3 2 4 3 2 4" xfId="13010"/>
    <cellStyle name="Output 2 3 2 4 3 2 4 2" xfId="13011"/>
    <cellStyle name="Output 2 3 2 4 3 2 5" xfId="13012"/>
    <cellStyle name="Output 2 3 2 4 3 2 5 2" xfId="13013"/>
    <cellStyle name="Output 2 3 2 4 3 2 6" xfId="13014"/>
    <cellStyle name="Output 2 3 2 4 3 2 6 2" xfId="13015"/>
    <cellStyle name="Output 2 3 2 4 3 2 7" xfId="13016"/>
    <cellStyle name="Output 2 3 2 4 3 2 7 2" xfId="13017"/>
    <cellStyle name="Output 2 3 2 4 3 2 8" xfId="13018"/>
    <cellStyle name="Output 2 3 2 4 3 3" xfId="13019"/>
    <cellStyle name="Output 2 3 2 4 3 3 2" xfId="13020"/>
    <cellStyle name="Output 2 3 2 4 3 4" xfId="13021"/>
    <cellStyle name="Output 2 3 2 4 3 4 2" xfId="13022"/>
    <cellStyle name="Output 2 3 2 4 3 5" xfId="13023"/>
    <cellStyle name="Output 2 3 2 4 3 5 2" xfId="13024"/>
    <cellStyle name="Output 2 3 2 4 3 6" xfId="13025"/>
    <cellStyle name="Output 2 3 2 4 3 6 2" xfId="13026"/>
    <cellStyle name="Output 2 3 2 4 3 7" xfId="13027"/>
    <cellStyle name="Output 2 3 2 4 3 7 2" xfId="13028"/>
    <cellStyle name="Output 2 3 2 4 3 8" xfId="13029"/>
    <cellStyle name="Output 2 3 2 4 3 8 2" xfId="13030"/>
    <cellStyle name="Output 2 3 2 4 3 9" xfId="13031"/>
    <cellStyle name="Output 2 3 2 4 4" xfId="13032"/>
    <cellStyle name="Output 2 3 2 4 4 2" xfId="13033"/>
    <cellStyle name="Output 2 3 2 4 4 2 2" xfId="13034"/>
    <cellStyle name="Output 2 3 2 4 4 2 2 2" xfId="13035"/>
    <cellStyle name="Output 2 3 2 4 4 2 3" xfId="13036"/>
    <cellStyle name="Output 2 3 2 4 4 2 3 2" xfId="13037"/>
    <cellStyle name="Output 2 3 2 4 4 2 4" xfId="13038"/>
    <cellStyle name="Output 2 3 2 4 4 2 4 2" xfId="13039"/>
    <cellStyle name="Output 2 3 2 4 4 2 5" xfId="13040"/>
    <cellStyle name="Output 2 3 2 4 4 2 5 2" xfId="13041"/>
    <cellStyle name="Output 2 3 2 4 4 2 6" xfId="13042"/>
    <cellStyle name="Output 2 3 2 4 4 2 6 2" xfId="13043"/>
    <cellStyle name="Output 2 3 2 4 4 2 7" xfId="13044"/>
    <cellStyle name="Output 2 3 2 4 4 2 7 2" xfId="13045"/>
    <cellStyle name="Output 2 3 2 4 4 2 8" xfId="13046"/>
    <cellStyle name="Output 2 3 2 4 4 3" xfId="13047"/>
    <cellStyle name="Output 2 3 2 4 4 3 2" xfId="13048"/>
    <cellStyle name="Output 2 3 2 4 4 4" xfId="13049"/>
    <cellStyle name="Output 2 3 2 4 4 4 2" xfId="13050"/>
    <cellStyle name="Output 2 3 2 4 4 5" xfId="13051"/>
    <cellStyle name="Output 2 3 2 4 4 5 2" xfId="13052"/>
    <cellStyle name="Output 2 3 2 4 4 6" xfId="13053"/>
    <cellStyle name="Output 2 3 2 4 4 6 2" xfId="13054"/>
    <cellStyle name="Output 2 3 2 4 4 7" xfId="13055"/>
    <cellStyle name="Output 2 3 2 4 4 7 2" xfId="13056"/>
    <cellStyle name="Output 2 3 2 4 4 8" xfId="13057"/>
    <cellStyle name="Output 2 3 2 4 4 8 2" xfId="13058"/>
    <cellStyle name="Output 2 3 2 4 4 9" xfId="13059"/>
    <cellStyle name="Output 2 3 2 4 5" xfId="13060"/>
    <cellStyle name="Output 2 3 2 4 5 2" xfId="13061"/>
    <cellStyle name="Output 2 3 2 4 5 2 2" xfId="13062"/>
    <cellStyle name="Output 2 3 2 4 5 3" xfId="13063"/>
    <cellStyle name="Output 2 3 2 4 5 3 2" xfId="13064"/>
    <cellStyle name="Output 2 3 2 4 5 4" xfId="13065"/>
    <cellStyle name="Output 2 3 2 4 5 4 2" xfId="13066"/>
    <cellStyle name="Output 2 3 2 4 5 5" xfId="13067"/>
    <cellStyle name="Output 2 3 2 4 5 5 2" xfId="13068"/>
    <cellStyle name="Output 2 3 2 4 5 6" xfId="13069"/>
    <cellStyle name="Output 2 3 2 4 5 6 2" xfId="13070"/>
    <cellStyle name="Output 2 3 2 4 5 7" xfId="13071"/>
    <cellStyle name="Output 2 3 2 4 5 7 2" xfId="13072"/>
    <cellStyle name="Output 2 3 2 4 5 8" xfId="13073"/>
    <cellStyle name="Output 2 3 2 4 6" xfId="13074"/>
    <cellStyle name="Output 2 3 2 4 6 2" xfId="13075"/>
    <cellStyle name="Output 2 3 2 4 7" xfId="13076"/>
    <cellStyle name="Output 2 3 2 4 7 2" xfId="13077"/>
    <cellStyle name="Output 2 3 2 4 8" xfId="13078"/>
    <cellStyle name="Output 2 3 2 4 8 2" xfId="13079"/>
    <cellStyle name="Output 2 3 2 4 9" xfId="13080"/>
    <cellStyle name="Output 2 3 2 4 9 2" xfId="13081"/>
    <cellStyle name="Output 2 3 2 5" xfId="13082"/>
    <cellStyle name="Output 2 3 2 5 2" xfId="13083"/>
    <cellStyle name="Output 2 3 2 5 2 2" xfId="13084"/>
    <cellStyle name="Output 2 3 2 5 2 2 2" xfId="13085"/>
    <cellStyle name="Output 2 3 2 5 2 3" xfId="13086"/>
    <cellStyle name="Output 2 3 2 5 2 3 2" xfId="13087"/>
    <cellStyle name="Output 2 3 2 5 2 4" xfId="13088"/>
    <cellStyle name="Output 2 3 2 5 2 4 2" xfId="13089"/>
    <cellStyle name="Output 2 3 2 5 2 5" xfId="13090"/>
    <cellStyle name="Output 2 3 2 5 2 5 2" xfId="13091"/>
    <cellStyle name="Output 2 3 2 5 2 6" xfId="13092"/>
    <cellStyle name="Output 2 3 2 5 2 6 2" xfId="13093"/>
    <cellStyle name="Output 2 3 2 5 2 7" xfId="13094"/>
    <cellStyle name="Output 2 3 2 5 2 7 2" xfId="13095"/>
    <cellStyle name="Output 2 3 2 5 2 8" xfId="13096"/>
    <cellStyle name="Output 2 3 2 5 3" xfId="13097"/>
    <cellStyle name="Output 2 3 2 5 3 2" xfId="13098"/>
    <cellStyle name="Output 2 3 2 5 4" xfId="13099"/>
    <cellStyle name="Output 2 3 2 5 4 2" xfId="13100"/>
    <cellStyle name="Output 2 3 2 5 5" xfId="13101"/>
    <cellStyle name="Output 2 3 2 5 5 2" xfId="13102"/>
    <cellStyle name="Output 2 3 2 5 6" xfId="13103"/>
    <cellStyle name="Output 2 3 2 5 6 2" xfId="13104"/>
    <cellStyle name="Output 2 3 2 5 7" xfId="13105"/>
    <cellStyle name="Output 2 3 2 5 7 2" xfId="13106"/>
    <cellStyle name="Output 2 3 2 5 8" xfId="13107"/>
    <cellStyle name="Output 2 3 2 5 8 2" xfId="13108"/>
    <cellStyle name="Output 2 3 2 5 9" xfId="13109"/>
    <cellStyle name="Output 2 3 2 6" xfId="13110"/>
    <cellStyle name="Output 2 3 2 6 2" xfId="13111"/>
    <cellStyle name="Output 2 3 2 7" xfId="13112"/>
    <cellStyle name="Output 2 3 2 7 2" xfId="13113"/>
    <cellStyle name="Output 2 3 2 8" xfId="13114"/>
    <cellStyle name="Output 2 3 2 8 2" xfId="13115"/>
    <cellStyle name="Output 2 3 2 9" xfId="13116"/>
    <cellStyle name="Output 2 3 2 9 2" xfId="13117"/>
    <cellStyle name="Output 2 3 3" xfId="13118"/>
    <cellStyle name="Output 2 3 3 2" xfId="13119"/>
    <cellStyle name="Output 2 3 3 2 2" xfId="13120"/>
    <cellStyle name="Output 2 3 3 2 2 2" xfId="13121"/>
    <cellStyle name="Output 2 3 3 2 2 2 2" xfId="13122"/>
    <cellStyle name="Output 2 3 3 2 2 2 2 2" xfId="13123"/>
    <cellStyle name="Output 2 3 3 2 2 2 3" xfId="13124"/>
    <cellStyle name="Output 2 3 3 2 2 2 3 2" xfId="13125"/>
    <cellStyle name="Output 2 3 3 2 2 2 4" xfId="13126"/>
    <cellStyle name="Output 2 3 3 2 2 2 4 2" xfId="13127"/>
    <cellStyle name="Output 2 3 3 2 2 2 5" xfId="13128"/>
    <cellStyle name="Output 2 3 3 2 2 2 5 2" xfId="13129"/>
    <cellStyle name="Output 2 3 3 2 2 2 6" xfId="13130"/>
    <cellStyle name="Output 2 3 3 2 2 2 6 2" xfId="13131"/>
    <cellStyle name="Output 2 3 3 2 2 2 7" xfId="13132"/>
    <cellStyle name="Output 2 3 3 2 2 2 7 2" xfId="13133"/>
    <cellStyle name="Output 2 3 3 2 2 2 8" xfId="13134"/>
    <cellStyle name="Output 2 3 3 2 2 3" xfId="13135"/>
    <cellStyle name="Output 2 3 3 2 2 3 2" xfId="13136"/>
    <cellStyle name="Output 2 3 3 2 2 4" xfId="13137"/>
    <cellStyle name="Output 2 3 3 2 2 4 2" xfId="13138"/>
    <cellStyle name="Output 2 3 3 2 2 5" xfId="13139"/>
    <cellStyle name="Output 2 3 3 2 2 5 2" xfId="13140"/>
    <cellStyle name="Output 2 3 3 2 2 6" xfId="13141"/>
    <cellStyle name="Output 2 3 3 2 2 6 2" xfId="13142"/>
    <cellStyle name="Output 2 3 3 2 2 7" xfId="13143"/>
    <cellStyle name="Output 2 3 3 2 2 7 2" xfId="13144"/>
    <cellStyle name="Output 2 3 3 2 2 8" xfId="13145"/>
    <cellStyle name="Output 2 3 3 2 2 8 2" xfId="13146"/>
    <cellStyle name="Output 2 3 3 2 2 9" xfId="13147"/>
    <cellStyle name="Output 2 3 3 2 3" xfId="13148"/>
    <cellStyle name="Output 2 3 3 2 3 2" xfId="13149"/>
    <cellStyle name="Output 2 3 3 2 3 2 2" xfId="13150"/>
    <cellStyle name="Output 2 3 3 2 3 3" xfId="13151"/>
    <cellStyle name="Output 2 3 3 2 3 3 2" xfId="13152"/>
    <cellStyle name="Output 2 3 3 2 3 4" xfId="13153"/>
    <cellStyle name="Output 2 3 3 2 3 4 2" xfId="13154"/>
    <cellStyle name="Output 2 3 3 2 3 5" xfId="13155"/>
    <cellStyle name="Output 2 3 3 2 3 5 2" xfId="13156"/>
    <cellStyle name="Output 2 3 3 2 3 6" xfId="13157"/>
    <cellStyle name="Output 2 3 3 2 3 6 2" xfId="13158"/>
    <cellStyle name="Output 2 3 3 2 3 7" xfId="13159"/>
    <cellStyle name="Output 2 3 3 2 3 7 2" xfId="13160"/>
    <cellStyle name="Output 2 3 3 2 3 8" xfId="13161"/>
    <cellStyle name="Output 2 3 3 2 4" xfId="13162"/>
    <cellStyle name="Output 2 3 3 2 4 2" xfId="13163"/>
    <cellStyle name="Output 2 3 3 2 4 2 2" xfId="13164"/>
    <cellStyle name="Output 2 3 3 2 4 3" xfId="13165"/>
    <cellStyle name="Output 2 3 3 2 4 3 2" xfId="13166"/>
    <cellStyle name="Output 2 3 3 2 4 4" xfId="13167"/>
    <cellStyle name="Output 2 3 3 2 4 4 2" xfId="13168"/>
    <cellStyle name="Output 2 3 3 2 4 5" xfId="13169"/>
    <cellStyle name="Output 2 3 3 2 4 5 2" xfId="13170"/>
    <cellStyle name="Output 2 3 3 2 4 6" xfId="13171"/>
    <cellStyle name="Output 2 3 3 2 4 6 2" xfId="13172"/>
    <cellStyle name="Output 2 3 3 2 4 7" xfId="13173"/>
    <cellStyle name="Output 2 3 3 2 4 7 2" xfId="13174"/>
    <cellStyle name="Output 2 3 3 2 4 8" xfId="13175"/>
    <cellStyle name="Output 2 3 3 2 5" xfId="13176"/>
    <cellStyle name="Output 2 3 3 2 5 2" xfId="13177"/>
    <cellStyle name="Output 2 3 3 2 6" xfId="13178"/>
    <cellStyle name="Output 2 3 3 2 6 2" xfId="13179"/>
    <cellStyle name="Output 2 3 3 2 7" xfId="13180"/>
    <cellStyle name="Output 2 3 3 2 7 2" xfId="13181"/>
    <cellStyle name="Output 2 3 3 2 8" xfId="13182"/>
    <cellStyle name="Output 2 3 3 2 8 2" xfId="13183"/>
    <cellStyle name="Output 2 3 3 2 9" xfId="13184"/>
    <cellStyle name="Output 2 3 3 2 9 2" xfId="13185"/>
    <cellStyle name="Output 2 3 3 3" xfId="13186"/>
    <cellStyle name="Output 2 3 3 3 2" xfId="13187"/>
    <cellStyle name="Output 2 3 3 3 2 2" xfId="13188"/>
    <cellStyle name="Output 2 3 3 3 3" xfId="13189"/>
    <cellStyle name="Output 2 3 3 3 3 2" xfId="13190"/>
    <cellStyle name="Output 2 3 3 3 4" xfId="13191"/>
    <cellStyle name="Output 2 3 3 3 4 2" xfId="13192"/>
    <cellStyle name="Output 2 3 3 3 5" xfId="13193"/>
    <cellStyle name="Output 2 3 3 3 5 2" xfId="13194"/>
    <cellStyle name="Output 2 3 3 3 6" xfId="13195"/>
    <cellStyle name="Output 2 3 3 3 6 2" xfId="13196"/>
    <cellStyle name="Output 2 3 3 3 7" xfId="13197"/>
    <cellStyle name="Output 2 3 3 3 7 2" xfId="13198"/>
    <cellStyle name="Output 2 3 3 3 8" xfId="13199"/>
    <cellStyle name="Output 2 3 3 4" xfId="13200"/>
    <cellStyle name="Output 2 3 3 4 2" xfId="13201"/>
    <cellStyle name="Output 2 3 3 5" xfId="13202"/>
    <cellStyle name="Output 2 3 3 5 2" xfId="13203"/>
    <cellStyle name="Output 2 3 3 6" xfId="13204"/>
    <cellStyle name="Output 2 3 3 6 2" xfId="13205"/>
    <cellStyle name="Output 2 3 3 7" xfId="13206"/>
    <cellStyle name="Output 2 3 3 7 2" xfId="13207"/>
    <cellStyle name="Output 2 3 3 8" xfId="13208"/>
    <cellStyle name="Output 2 3 3 8 2" xfId="13209"/>
    <cellStyle name="Output 2 3 4" xfId="13210"/>
    <cellStyle name="Output 2 3 4 2" xfId="13211"/>
    <cellStyle name="Output 2 3 4 2 2" xfId="13212"/>
    <cellStyle name="Output 2 3 4 2 2 2" xfId="13213"/>
    <cellStyle name="Output 2 3 4 2 2 2 2" xfId="13214"/>
    <cellStyle name="Output 2 3 4 2 2 2 2 2" xfId="13215"/>
    <cellStyle name="Output 2 3 4 2 2 2 3" xfId="13216"/>
    <cellStyle name="Output 2 3 4 2 2 2 3 2" xfId="13217"/>
    <cellStyle name="Output 2 3 4 2 2 2 4" xfId="13218"/>
    <cellStyle name="Output 2 3 4 2 2 2 4 2" xfId="13219"/>
    <cellStyle name="Output 2 3 4 2 2 2 5" xfId="13220"/>
    <cellStyle name="Output 2 3 4 2 2 2 5 2" xfId="13221"/>
    <cellStyle name="Output 2 3 4 2 2 2 6" xfId="13222"/>
    <cellStyle name="Output 2 3 4 2 2 2 6 2" xfId="13223"/>
    <cellStyle name="Output 2 3 4 2 2 2 7" xfId="13224"/>
    <cellStyle name="Output 2 3 4 2 2 2 7 2" xfId="13225"/>
    <cellStyle name="Output 2 3 4 2 2 2 8" xfId="13226"/>
    <cellStyle name="Output 2 3 4 2 2 3" xfId="13227"/>
    <cellStyle name="Output 2 3 4 2 2 3 2" xfId="13228"/>
    <cellStyle name="Output 2 3 4 2 2 4" xfId="13229"/>
    <cellStyle name="Output 2 3 4 2 2 4 2" xfId="13230"/>
    <cellStyle name="Output 2 3 4 2 2 5" xfId="13231"/>
    <cellStyle name="Output 2 3 4 2 2 5 2" xfId="13232"/>
    <cellStyle name="Output 2 3 4 2 2 6" xfId="13233"/>
    <cellStyle name="Output 2 3 4 2 2 6 2" xfId="13234"/>
    <cellStyle name="Output 2 3 4 2 2 7" xfId="13235"/>
    <cellStyle name="Output 2 3 4 2 2 7 2" xfId="13236"/>
    <cellStyle name="Output 2 3 4 2 2 8" xfId="13237"/>
    <cellStyle name="Output 2 3 4 2 2 8 2" xfId="13238"/>
    <cellStyle name="Output 2 3 4 2 2 9" xfId="13239"/>
    <cellStyle name="Output 2 3 4 2 3" xfId="13240"/>
    <cellStyle name="Output 2 3 4 2 3 2" xfId="13241"/>
    <cellStyle name="Output 2 3 4 2 3 2 2" xfId="13242"/>
    <cellStyle name="Output 2 3 4 2 3 3" xfId="13243"/>
    <cellStyle name="Output 2 3 4 2 3 3 2" xfId="13244"/>
    <cellStyle name="Output 2 3 4 2 3 4" xfId="13245"/>
    <cellStyle name="Output 2 3 4 2 3 4 2" xfId="13246"/>
    <cellStyle name="Output 2 3 4 2 3 5" xfId="13247"/>
    <cellStyle name="Output 2 3 4 2 3 5 2" xfId="13248"/>
    <cellStyle name="Output 2 3 4 2 3 6" xfId="13249"/>
    <cellStyle name="Output 2 3 4 2 3 6 2" xfId="13250"/>
    <cellStyle name="Output 2 3 4 2 3 7" xfId="13251"/>
    <cellStyle name="Output 2 3 4 2 3 7 2" xfId="13252"/>
    <cellStyle name="Output 2 3 4 2 3 8" xfId="13253"/>
    <cellStyle name="Output 2 3 4 2 4" xfId="13254"/>
    <cellStyle name="Output 2 3 4 2 4 2" xfId="13255"/>
    <cellStyle name="Output 2 3 4 2 4 2 2" xfId="13256"/>
    <cellStyle name="Output 2 3 4 2 4 3" xfId="13257"/>
    <cellStyle name="Output 2 3 4 2 4 3 2" xfId="13258"/>
    <cellStyle name="Output 2 3 4 2 4 4" xfId="13259"/>
    <cellStyle name="Output 2 3 4 2 4 4 2" xfId="13260"/>
    <cellStyle name="Output 2 3 4 2 4 5" xfId="13261"/>
    <cellStyle name="Output 2 3 4 2 4 5 2" xfId="13262"/>
    <cellStyle name="Output 2 3 4 2 4 6" xfId="13263"/>
    <cellStyle name="Output 2 3 4 2 4 6 2" xfId="13264"/>
    <cellStyle name="Output 2 3 4 2 4 7" xfId="13265"/>
    <cellStyle name="Output 2 3 4 2 4 7 2" xfId="13266"/>
    <cellStyle name="Output 2 3 4 2 4 8" xfId="13267"/>
    <cellStyle name="Output 2 3 4 2 5" xfId="13268"/>
    <cellStyle name="Output 2 3 4 2 5 2" xfId="13269"/>
    <cellStyle name="Output 2 3 4 2 6" xfId="13270"/>
    <cellStyle name="Output 2 3 4 2 6 2" xfId="13271"/>
    <cellStyle name="Output 2 3 4 2 7" xfId="13272"/>
    <cellStyle name="Output 2 3 4 2 7 2" xfId="13273"/>
    <cellStyle name="Output 2 3 4 2 8" xfId="13274"/>
    <cellStyle name="Output 2 3 4 2 8 2" xfId="13275"/>
    <cellStyle name="Output 2 3 4 2 9" xfId="13276"/>
    <cellStyle name="Output 2 3 4 2 9 2" xfId="13277"/>
    <cellStyle name="Output 2 3 4 3" xfId="13278"/>
    <cellStyle name="Output 2 3 4 3 2" xfId="13279"/>
    <cellStyle name="Output 2 3 4 3 2 2" xfId="13280"/>
    <cellStyle name="Output 2 3 4 3 3" xfId="13281"/>
    <cellStyle name="Output 2 3 4 3 3 2" xfId="13282"/>
    <cellStyle name="Output 2 3 4 3 4" xfId="13283"/>
    <cellStyle name="Output 2 3 4 3 4 2" xfId="13284"/>
    <cellStyle name="Output 2 3 4 3 5" xfId="13285"/>
    <cellStyle name="Output 2 3 4 3 5 2" xfId="13286"/>
    <cellStyle name="Output 2 3 4 3 6" xfId="13287"/>
    <cellStyle name="Output 2 3 4 3 6 2" xfId="13288"/>
    <cellStyle name="Output 2 3 4 3 7" xfId="13289"/>
    <cellStyle name="Output 2 3 4 3 7 2" xfId="13290"/>
    <cellStyle name="Output 2 3 4 3 8" xfId="13291"/>
    <cellStyle name="Output 2 3 4 4" xfId="13292"/>
    <cellStyle name="Output 2 3 4 4 2" xfId="13293"/>
    <cellStyle name="Output 2 3 4 5" xfId="13294"/>
    <cellStyle name="Output 2 3 4 5 2" xfId="13295"/>
    <cellStyle name="Output 2 3 4 6" xfId="13296"/>
    <cellStyle name="Output 2 3 4 6 2" xfId="13297"/>
    <cellStyle name="Output 2 3 4 7" xfId="13298"/>
    <cellStyle name="Output 2 3 4 7 2" xfId="13299"/>
    <cellStyle name="Output 2 3 4 8" xfId="13300"/>
    <cellStyle name="Output 2 3 4 8 2" xfId="13301"/>
    <cellStyle name="Output 2 3 5" xfId="13302"/>
    <cellStyle name="Output 2 3 5 10" xfId="13303"/>
    <cellStyle name="Output 2 3 5 10 2" xfId="13304"/>
    <cellStyle name="Output 2 3 5 11" xfId="13305"/>
    <cellStyle name="Output 2 3 5 11 2" xfId="13306"/>
    <cellStyle name="Output 2 3 5 12" xfId="13307"/>
    <cellStyle name="Output 2 3 5 2" xfId="13308"/>
    <cellStyle name="Output 2 3 5 2 2" xfId="13309"/>
    <cellStyle name="Output 2 3 5 2 2 2" xfId="13310"/>
    <cellStyle name="Output 2 3 5 2 2 2 2" xfId="13311"/>
    <cellStyle name="Output 2 3 5 2 2 3" xfId="13312"/>
    <cellStyle name="Output 2 3 5 2 2 3 2" xfId="13313"/>
    <cellStyle name="Output 2 3 5 2 2 4" xfId="13314"/>
    <cellStyle name="Output 2 3 5 2 2 4 2" xfId="13315"/>
    <cellStyle name="Output 2 3 5 2 2 5" xfId="13316"/>
    <cellStyle name="Output 2 3 5 2 2 5 2" xfId="13317"/>
    <cellStyle name="Output 2 3 5 2 2 6" xfId="13318"/>
    <cellStyle name="Output 2 3 5 2 2 6 2" xfId="13319"/>
    <cellStyle name="Output 2 3 5 2 2 7" xfId="13320"/>
    <cellStyle name="Output 2 3 5 2 2 7 2" xfId="13321"/>
    <cellStyle name="Output 2 3 5 2 2 8" xfId="13322"/>
    <cellStyle name="Output 2 3 5 2 3" xfId="13323"/>
    <cellStyle name="Output 2 3 5 2 3 2" xfId="13324"/>
    <cellStyle name="Output 2 3 5 2 4" xfId="13325"/>
    <cellStyle name="Output 2 3 5 2 4 2" xfId="13326"/>
    <cellStyle name="Output 2 3 5 2 5" xfId="13327"/>
    <cellStyle name="Output 2 3 5 2 5 2" xfId="13328"/>
    <cellStyle name="Output 2 3 5 2 6" xfId="13329"/>
    <cellStyle name="Output 2 3 5 2 6 2" xfId="13330"/>
    <cellStyle name="Output 2 3 5 2 7" xfId="13331"/>
    <cellStyle name="Output 2 3 5 2 7 2" xfId="13332"/>
    <cellStyle name="Output 2 3 5 2 8" xfId="13333"/>
    <cellStyle name="Output 2 3 5 2 8 2" xfId="13334"/>
    <cellStyle name="Output 2 3 5 2 9" xfId="13335"/>
    <cellStyle name="Output 2 3 5 3" xfId="13336"/>
    <cellStyle name="Output 2 3 5 3 2" xfId="13337"/>
    <cellStyle name="Output 2 3 5 3 2 2" xfId="13338"/>
    <cellStyle name="Output 2 3 5 3 2 2 2" xfId="13339"/>
    <cellStyle name="Output 2 3 5 3 2 3" xfId="13340"/>
    <cellStyle name="Output 2 3 5 3 2 3 2" xfId="13341"/>
    <cellStyle name="Output 2 3 5 3 2 4" xfId="13342"/>
    <cellStyle name="Output 2 3 5 3 2 4 2" xfId="13343"/>
    <cellStyle name="Output 2 3 5 3 2 5" xfId="13344"/>
    <cellStyle name="Output 2 3 5 3 2 5 2" xfId="13345"/>
    <cellStyle name="Output 2 3 5 3 2 6" xfId="13346"/>
    <cellStyle name="Output 2 3 5 3 2 6 2" xfId="13347"/>
    <cellStyle name="Output 2 3 5 3 2 7" xfId="13348"/>
    <cellStyle name="Output 2 3 5 3 2 7 2" xfId="13349"/>
    <cellStyle name="Output 2 3 5 3 2 8" xfId="13350"/>
    <cellStyle name="Output 2 3 5 3 3" xfId="13351"/>
    <cellStyle name="Output 2 3 5 3 3 2" xfId="13352"/>
    <cellStyle name="Output 2 3 5 3 4" xfId="13353"/>
    <cellStyle name="Output 2 3 5 3 4 2" xfId="13354"/>
    <cellStyle name="Output 2 3 5 3 5" xfId="13355"/>
    <cellStyle name="Output 2 3 5 3 5 2" xfId="13356"/>
    <cellStyle name="Output 2 3 5 3 6" xfId="13357"/>
    <cellStyle name="Output 2 3 5 3 6 2" xfId="13358"/>
    <cellStyle name="Output 2 3 5 3 7" xfId="13359"/>
    <cellStyle name="Output 2 3 5 3 7 2" xfId="13360"/>
    <cellStyle name="Output 2 3 5 3 8" xfId="13361"/>
    <cellStyle name="Output 2 3 5 3 8 2" xfId="13362"/>
    <cellStyle name="Output 2 3 5 3 9" xfId="13363"/>
    <cellStyle name="Output 2 3 5 4" xfId="13364"/>
    <cellStyle name="Output 2 3 5 4 2" xfId="13365"/>
    <cellStyle name="Output 2 3 5 4 2 2" xfId="13366"/>
    <cellStyle name="Output 2 3 5 4 2 2 2" xfId="13367"/>
    <cellStyle name="Output 2 3 5 4 2 3" xfId="13368"/>
    <cellStyle name="Output 2 3 5 4 2 3 2" xfId="13369"/>
    <cellStyle name="Output 2 3 5 4 2 4" xfId="13370"/>
    <cellStyle name="Output 2 3 5 4 2 4 2" xfId="13371"/>
    <cellStyle name="Output 2 3 5 4 2 5" xfId="13372"/>
    <cellStyle name="Output 2 3 5 4 2 5 2" xfId="13373"/>
    <cellStyle name="Output 2 3 5 4 2 6" xfId="13374"/>
    <cellStyle name="Output 2 3 5 4 2 6 2" xfId="13375"/>
    <cellStyle name="Output 2 3 5 4 2 7" xfId="13376"/>
    <cellStyle name="Output 2 3 5 4 2 7 2" xfId="13377"/>
    <cellStyle name="Output 2 3 5 4 2 8" xfId="13378"/>
    <cellStyle name="Output 2 3 5 4 3" xfId="13379"/>
    <cellStyle name="Output 2 3 5 4 3 2" xfId="13380"/>
    <cellStyle name="Output 2 3 5 4 4" xfId="13381"/>
    <cellStyle name="Output 2 3 5 4 4 2" xfId="13382"/>
    <cellStyle name="Output 2 3 5 4 5" xfId="13383"/>
    <cellStyle name="Output 2 3 5 4 5 2" xfId="13384"/>
    <cellStyle name="Output 2 3 5 4 6" xfId="13385"/>
    <cellStyle name="Output 2 3 5 4 6 2" xfId="13386"/>
    <cellStyle name="Output 2 3 5 4 7" xfId="13387"/>
    <cellStyle name="Output 2 3 5 4 7 2" xfId="13388"/>
    <cellStyle name="Output 2 3 5 4 8" xfId="13389"/>
    <cellStyle name="Output 2 3 5 4 8 2" xfId="13390"/>
    <cellStyle name="Output 2 3 5 4 9" xfId="13391"/>
    <cellStyle name="Output 2 3 5 5" xfId="13392"/>
    <cellStyle name="Output 2 3 5 5 2" xfId="13393"/>
    <cellStyle name="Output 2 3 5 5 2 2" xfId="13394"/>
    <cellStyle name="Output 2 3 5 5 3" xfId="13395"/>
    <cellStyle name="Output 2 3 5 5 3 2" xfId="13396"/>
    <cellStyle name="Output 2 3 5 5 4" xfId="13397"/>
    <cellStyle name="Output 2 3 5 5 4 2" xfId="13398"/>
    <cellStyle name="Output 2 3 5 5 5" xfId="13399"/>
    <cellStyle name="Output 2 3 5 5 5 2" xfId="13400"/>
    <cellStyle name="Output 2 3 5 5 6" xfId="13401"/>
    <cellStyle name="Output 2 3 5 5 6 2" xfId="13402"/>
    <cellStyle name="Output 2 3 5 5 7" xfId="13403"/>
    <cellStyle name="Output 2 3 5 5 7 2" xfId="13404"/>
    <cellStyle name="Output 2 3 5 5 8" xfId="13405"/>
    <cellStyle name="Output 2 3 5 6" xfId="13406"/>
    <cellStyle name="Output 2 3 5 6 2" xfId="13407"/>
    <cellStyle name="Output 2 3 5 7" xfId="13408"/>
    <cellStyle name="Output 2 3 5 7 2" xfId="13409"/>
    <cellStyle name="Output 2 3 5 8" xfId="13410"/>
    <cellStyle name="Output 2 3 5 8 2" xfId="13411"/>
    <cellStyle name="Output 2 3 5 9" xfId="13412"/>
    <cellStyle name="Output 2 3 5 9 2" xfId="13413"/>
    <cellStyle name="Output 2 3 6" xfId="13414"/>
    <cellStyle name="Output 2 3 6 2" xfId="13415"/>
    <cellStyle name="Output 2 3 6 2 2" xfId="13416"/>
    <cellStyle name="Output 2 3 6 2 2 2" xfId="13417"/>
    <cellStyle name="Output 2 3 6 2 3" xfId="13418"/>
    <cellStyle name="Output 2 3 6 2 3 2" xfId="13419"/>
    <cellStyle name="Output 2 3 6 2 4" xfId="13420"/>
    <cellStyle name="Output 2 3 6 2 4 2" xfId="13421"/>
    <cellStyle name="Output 2 3 6 2 5" xfId="13422"/>
    <cellStyle name="Output 2 3 6 2 5 2" xfId="13423"/>
    <cellStyle name="Output 2 3 6 2 6" xfId="13424"/>
    <cellStyle name="Output 2 3 6 2 6 2" xfId="13425"/>
    <cellStyle name="Output 2 3 6 2 7" xfId="13426"/>
    <cellStyle name="Output 2 3 6 2 7 2" xfId="13427"/>
    <cellStyle name="Output 2 3 6 2 8" xfId="13428"/>
    <cellStyle name="Output 2 3 6 3" xfId="13429"/>
    <cellStyle name="Output 2 3 6 3 2" xfId="13430"/>
    <cellStyle name="Output 2 3 6 4" xfId="13431"/>
    <cellStyle name="Output 2 3 6 4 2" xfId="13432"/>
    <cellStyle name="Output 2 3 6 5" xfId="13433"/>
    <cellStyle name="Output 2 3 6 5 2" xfId="13434"/>
    <cellStyle name="Output 2 3 6 6" xfId="13435"/>
    <cellStyle name="Output 2 3 6 6 2" xfId="13436"/>
    <cellStyle name="Output 2 3 6 7" xfId="13437"/>
    <cellStyle name="Output 2 3 6 7 2" xfId="13438"/>
    <cellStyle name="Output 2 3 6 8" xfId="13439"/>
    <cellStyle name="Output 2 3 6 8 2" xfId="13440"/>
    <cellStyle name="Output 2 3 6 9" xfId="13441"/>
    <cellStyle name="Output 2 3 7" xfId="13442"/>
    <cellStyle name="Output 2 3 7 2" xfId="13443"/>
    <cellStyle name="Output 2 3 8" xfId="13444"/>
    <cellStyle name="Output 2 3 8 2" xfId="13445"/>
    <cellStyle name="Output 2 3 9" xfId="13446"/>
    <cellStyle name="Output 2 3 9 2" xfId="13447"/>
    <cellStyle name="Output 2 4" xfId="13448"/>
    <cellStyle name="Output 2 4 2" xfId="13449"/>
    <cellStyle name="Output 2 4 2 2" xfId="13450"/>
    <cellStyle name="Output 2 4 2 2 2" xfId="13451"/>
    <cellStyle name="Output 2 4 2 2 2 2" xfId="13452"/>
    <cellStyle name="Output 2 4 2 2 2 2 2" xfId="13453"/>
    <cellStyle name="Output 2 4 2 2 2 3" xfId="13454"/>
    <cellStyle name="Output 2 4 2 2 2 3 2" xfId="13455"/>
    <cellStyle name="Output 2 4 2 2 2 4" xfId="13456"/>
    <cellStyle name="Output 2 4 2 2 2 4 2" xfId="13457"/>
    <cellStyle name="Output 2 4 2 2 2 5" xfId="13458"/>
    <cellStyle name="Output 2 4 2 2 2 5 2" xfId="13459"/>
    <cellStyle name="Output 2 4 2 2 2 6" xfId="13460"/>
    <cellStyle name="Output 2 4 2 2 2 6 2" xfId="13461"/>
    <cellStyle name="Output 2 4 2 2 2 7" xfId="13462"/>
    <cellStyle name="Output 2 4 2 2 2 7 2" xfId="13463"/>
    <cellStyle name="Output 2 4 2 2 2 8" xfId="13464"/>
    <cellStyle name="Output 2 4 2 2 3" xfId="13465"/>
    <cellStyle name="Output 2 4 2 2 3 2" xfId="13466"/>
    <cellStyle name="Output 2 4 2 2 4" xfId="13467"/>
    <cellStyle name="Output 2 4 2 2 4 2" xfId="13468"/>
    <cellStyle name="Output 2 4 2 2 5" xfId="13469"/>
    <cellStyle name="Output 2 4 2 2 5 2" xfId="13470"/>
    <cellStyle name="Output 2 4 2 2 6" xfId="13471"/>
    <cellStyle name="Output 2 4 2 2 6 2" xfId="13472"/>
    <cellStyle name="Output 2 4 2 2 7" xfId="13473"/>
    <cellStyle name="Output 2 4 2 2 7 2" xfId="13474"/>
    <cellStyle name="Output 2 4 2 2 8" xfId="13475"/>
    <cellStyle name="Output 2 4 2 2 8 2" xfId="13476"/>
    <cellStyle name="Output 2 4 2 2 9" xfId="13477"/>
    <cellStyle name="Output 2 4 2 3" xfId="13478"/>
    <cellStyle name="Output 2 4 2 3 2" xfId="13479"/>
    <cellStyle name="Output 2 4 2 3 2 2" xfId="13480"/>
    <cellStyle name="Output 2 4 2 3 3" xfId="13481"/>
    <cellStyle name="Output 2 4 2 3 3 2" xfId="13482"/>
    <cellStyle name="Output 2 4 2 3 4" xfId="13483"/>
    <cellStyle name="Output 2 4 2 3 4 2" xfId="13484"/>
    <cellStyle name="Output 2 4 2 3 5" xfId="13485"/>
    <cellStyle name="Output 2 4 2 3 5 2" xfId="13486"/>
    <cellStyle name="Output 2 4 2 3 6" xfId="13487"/>
    <cellStyle name="Output 2 4 2 3 6 2" xfId="13488"/>
    <cellStyle name="Output 2 4 2 3 7" xfId="13489"/>
    <cellStyle name="Output 2 4 2 3 7 2" xfId="13490"/>
    <cellStyle name="Output 2 4 2 3 8" xfId="13491"/>
    <cellStyle name="Output 2 4 2 4" xfId="13492"/>
    <cellStyle name="Output 2 4 2 4 2" xfId="13493"/>
    <cellStyle name="Output 2 4 2 4 2 2" xfId="13494"/>
    <cellStyle name="Output 2 4 2 4 3" xfId="13495"/>
    <cellStyle name="Output 2 4 2 4 3 2" xfId="13496"/>
    <cellStyle name="Output 2 4 2 4 4" xfId="13497"/>
    <cellStyle name="Output 2 4 2 4 4 2" xfId="13498"/>
    <cellStyle name="Output 2 4 2 4 5" xfId="13499"/>
    <cellStyle name="Output 2 4 2 4 5 2" xfId="13500"/>
    <cellStyle name="Output 2 4 2 4 6" xfId="13501"/>
    <cellStyle name="Output 2 4 2 4 6 2" xfId="13502"/>
    <cellStyle name="Output 2 4 2 4 7" xfId="13503"/>
    <cellStyle name="Output 2 4 2 4 7 2" xfId="13504"/>
    <cellStyle name="Output 2 4 2 4 8" xfId="13505"/>
    <cellStyle name="Output 2 4 2 5" xfId="13506"/>
    <cellStyle name="Output 2 4 2 5 2" xfId="13507"/>
    <cellStyle name="Output 2 4 2 6" xfId="13508"/>
    <cellStyle name="Output 2 4 2 6 2" xfId="13509"/>
    <cellStyle name="Output 2 4 2 7" xfId="13510"/>
    <cellStyle name="Output 2 4 2 7 2" xfId="13511"/>
    <cellStyle name="Output 2 4 2 8" xfId="13512"/>
    <cellStyle name="Output 2 4 2 8 2" xfId="13513"/>
    <cellStyle name="Output 2 4 2 9" xfId="13514"/>
    <cellStyle name="Output 2 4 2 9 2" xfId="13515"/>
    <cellStyle name="Output 2 4 3" xfId="13516"/>
    <cellStyle name="Output 2 4 3 2" xfId="13517"/>
    <cellStyle name="Output 2 4 3 2 2" xfId="13518"/>
    <cellStyle name="Output 2 4 3 3" xfId="13519"/>
    <cellStyle name="Output 2 4 3 3 2" xfId="13520"/>
    <cellStyle name="Output 2 4 3 4" xfId="13521"/>
    <cellStyle name="Output 2 4 3 4 2" xfId="13522"/>
    <cellStyle name="Output 2 4 3 5" xfId="13523"/>
    <cellStyle name="Output 2 4 3 5 2" xfId="13524"/>
    <cellStyle name="Output 2 4 3 6" xfId="13525"/>
    <cellStyle name="Output 2 4 3 6 2" xfId="13526"/>
    <cellStyle name="Output 2 4 3 7" xfId="13527"/>
    <cellStyle name="Output 2 4 3 7 2" xfId="13528"/>
    <cellStyle name="Output 2 4 3 8" xfId="13529"/>
    <cellStyle name="Output 2 4 4" xfId="13530"/>
    <cellStyle name="Output 2 4 4 2" xfId="13531"/>
    <cellStyle name="Output 2 4 5" xfId="13532"/>
    <cellStyle name="Output 2 4 5 2" xfId="13533"/>
    <cellStyle name="Output 2 4 6" xfId="13534"/>
    <cellStyle name="Output 2 4 6 2" xfId="13535"/>
    <cellStyle name="Output 2 4 7" xfId="13536"/>
    <cellStyle name="Output 2 4 7 2" xfId="13537"/>
    <cellStyle name="Output 2 4 8" xfId="13538"/>
    <cellStyle name="Output 2 4 8 2" xfId="13539"/>
    <cellStyle name="Output 2 5" xfId="13540"/>
    <cellStyle name="Output 2 5 2" xfId="13541"/>
    <cellStyle name="Output 2 5 2 2" xfId="13542"/>
    <cellStyle name="Output 2 5 2 2 2" xfId="13543"/>
    <cellStyle name="Output 2 5 2 2 2 2" xfId="13544"/>
    <cellStyle name="Output 2 5 2 2 2 2 2" xfId="13545"/>
    <cellStyle name="Output 2 5 2 2 2 3" xfId="13546"/>
    <cellStyle name="Output 2 5 2 2 2 3 2" xfId="13547"/>
    <cellStyle name="Output 2 5 2 2 2 4" xfId="13548"/>
    <cellStyle name="Output 2 5 2 2 2 4 2" xfId="13549"/>
    <cellStyle name="Output 2 5 2 2 2 5" xfId="13550"/>
    <cellStyle name="Output 2 5 2 2 2 5 2" xfId="13551"/>
    <cellStyle name="Output 2 5 2 2 2 6" xfId="13552"/>
    <cellStyle name="Output 2 5 2 2 2 6 2" xfId="13553"/>
    <cellStyle name="Output 2 5 2 2 2 7" xfId="13554"/>
    <cellStyle name="Output 2 5 2 2 2 7 2" xfId="13555"/>
    <cellStyle name="Output 2 5 2 2 2 8" xfId="13556"/>
    <cellStyle name="Output 2 5 2 2 3" xfId="13557"/>
    <cellStyle name="Output 2 5 2 2 3 2" xfId="13558"/>
    <cellStyle name="Output 2 5 2 2 4" xfId="13559"/>
    <cellStyle name="Output 2 5 2 2 4 2" xfId="13560"/>
    <cellStyle name="Output 2 5 2 2 5" xfId="13561"/>
    <cellStyle name="Output 2 5 2 2 5 2" xfId="13562"/>
    <cellStyle name="Output 2 5 2 2 6" xfId="13563"/>
    <cellStyle name="Output 2 5 2 2 6 2" xfId="13564"/>
    <cellStyle name="Output 2 5 2 2 7" xfId="13565"/>
    <cellStyle name="Output 2 5 2 2 7 2" xfId="13566"/>
    <cellStyle name="Output 2 5 2 2 8" xfId="13567"/>
    <cellStyle name="Output 2 5 2 2 8 2" xfId="13568"/>
    <cellStyle name="Output 2 5 2 2 9" xfId="13569"/>
    <cellStyle name="Output 2 5 2 3" xfId="13570"/>
    <cellStyle name="Output 2 5 2 3 2" xfId="13571"/>
    <cellStyle name="Output 2 5 2 3 2 2" xfId="13572"/>
    <cellStyle name="Output 2 5 2 3 3" xfId="13573"/>
    <cellStyle name="Output 2 5 2 3 3 2" xfId="13574"/>
    <cellStyle name="Output 2 5 2 3 4" xfId="13575"/>
    <cellStyle name="Output 2 5 2 3 4 2" xfId="13576"/>
    <cellStyle name="Output 2 5 2 3 5" xfId="13577"/>
    <cellStyle name="Output 2 5 2 3 5 2" xfId="13578"/>
    <cellStyle name="Output 2 5 2 3 6" xfId="13579"/>
    <cellStyle name="Output 2 5 2 3 6 2" xfId="13580"/>
    <cellStyle name="Output 2 5 2 3 7" xfId="13581"/>
    <cellStyle name="Output 2 5 2 3 7 2" xfId="13582"/>
    <cellStyle name="Output 2 5 2 3 8" xfId="13583"/>
    <cellStyle name="Output 2 5 2 4" xfId="13584"/>
    <cellStyle name="Output 2 5 2 4 2" xfId="13585"/>
    <cellStyle name="Output 2 5 2 4 2 2" xfId="13586"/>
    <cellStyle name="Output 2 5 2 4 3" xfId="13587"/>
    <cellStyle name="Output 2 5 2 4 3 2" xfId="13588"/>
    <cellStyle name="Output 2 5 2 4 4" xfId="13589"/>
    <cellStyle name="Output 2 5 2 4 4 2" xfId="13590"/>
    <cellStyle name="Output 2 5 2 4 5" xfId="13591"/>
    <cellStyle name="Output 2 5 2 4 5 2" xfId="13592"/>
    <cellStyle name="Output 2 5 2 4 6" xfId="13593"/>
    <cellStyle name="Output 2 5 2 4 6 2" xfId="13594"/>
    <cellStyle name="Output 2 5 2 4 7" xfId="13595"/>
    <cellStyle name="Output 2 5 2 4 7 2" xfId="13596"/>
    <cellStyle name="Output 2 5 2 4 8" xfId="13597"/>
    <cellStyle name="Output 2 5 2 5" xfId="13598"/>
    <cellStyle name="Output 2 5 2 5 2" xfId="13599"/>
    <cellStyle name="Output 2 5 2 6" xfId="13600"/>
    <cellStyle name="Output 2 5 2 6 2" xfId="13601"/>
    <cellStyle name="Output 2 5 2 7" xfId="13602"/>
    <cellStyle name="Output 2 5 2 7 2" xfId="13603"/>
    <cellStyle name="Output 2 5 2 8" xfId="13604"/>
    <cellStyle name="Output 2 5 2 8 2" xfId="13605"/>
    <cellStyle name="Output 2 5 2 9" xfId="13606"/>
    <cellStyle name="Output 2 5 2 9 2" xfId="13607"/>
    <cellStyle name="Output 2 5 3" xfId="13608"/>
    <cellStyle name="Output 2 5 3 2" xfId="13609"/>
    <cellStyle name="Output 2 5 3 2 2" xfId="13610"/>
    <cellStyle name="Output 2 5 3 3" xfId="13611"/>
    <cellStyle name="Output 2 5 3 3 2" xfId="13612"/>
    <cellStyle name="Output 2 5 3 4" xfId="13613"/>
    <cellStyle name="Output 2 5 3 4 2" xfId="13614"/>
    <cellStyle name="Output 2 5 3 5" xfId="13615"/>
    <cellStyle name="Output 2 5 3 5 2" xfId="13616"/>
    <cellStyle name="Output 2 5 3 6" xfId="13617"/>
    <cellStyle name="Output 2 5 3 6 2" xfId="13618"/>
    <cellStyle name="Output 2 5 3 7" xfId="13619"/>
    <cellStyle name="Output 2 5 3 7 2" xfId="13620"/>
    <cellStyle name="Output 2 5 3 8" xfId="13621"/>
    <cellStyle name="Output 2 5 4" xfId="13622"/>
    <cellStyle name="Output 2 5 4 2" xfId="13623"/>
    <cellStyle name="Output 2 5 5" xfId="13624"/>
    <cellStyle name="Output 2 5 5 2" xfId="13625"/>
    <cellStyle name="Output 2 5 6" xfId="13626"/>
    <cellStyle name="Output 2 5 6 2" xfId="13627"/>
    <cellStyle name="Output 2 5 7" xfId="13628"/>
    <cellStyle name="Output 2 5 7 2" xfId="13629"/>
    <cellStyle name="Output 2 5 8" xfId="13630"/>
    <cellStyle name="Output 2 5 8 2" xfId="13631"/>
    <cellStyle name="Output 2 6" xfId="13632"/>
    <cellStyle name="Output 2 6 10" xfId="13633"/>
    <cellStyle name="Output 2 6 10 2" xfId="13634"/>
    <cellStyle name="Output 2 6 11" xfId="13635"/>
    <cellStyle name="Output 2 6 11 2" xfId="13636"/>
    <cellStyle name="Output 2 6 12" xfId="13637"/>
    <cellStyle name="Output 2 6 2" xfId="13638"/>
    <cellStyle name="Output 2 6 2 2" xfId="13639"/>
    <cellStyle name="Output 2 6 2 2 2" xfId="13640"/>
    <cellStyle name="Output 2 6 2 2 2 2" xfId="13641"/>
    <cellStyle name="Output 2 6 2 2 3" xfId="13642"/>
    <cellStyle name="Output 2 6 2 2 3 2" xfId="13643"/>
    <cellStyle name="Output 2 6 2 2 4" xfId="13644"/>
    <cellStyle name="Output 2 6 2 2 4 2" xfId="13645"/>
    <cellStyle name="Output 2 6 2 2 5" xfId="13646"/>
    <cellStyle name="Output 2 6 2 2 5 2" xfId="13647"/>
    <cellStyle name="Output 2 6 2 2 6" xfId="13648"/>
    <cellStyle name="Output 2 6 2 2 6 2" xfId="13649"/>
    <cellStyle name="Output 2 6 2 2 7" xfId="13650"/>
    <cellStyle name="Output 2 6 2 2 7 2" xfId="13651"/>
    <cellStyle name="Output 2 6 2 2 8" xfId="13652"/>
    <cellStyle name="Output 2 6 2 3" xfId="13653"/>
    <cellStyle name="Output 2 6 2 3 2" xfId="13654"/>
    <cellStyle name="Output 2 6 2 4" xfId="13655"/>
    <cellStyle name="Output 2 6 2 4 2" xfId="13656"/>
    <cellStyle name="Output 2 6 2 5" xfId="13657"/>
    <cellStyle name="Output 2 6 2 5 2" xfId="13658"/>
    <cellStyle name="Output 2 6 2 6" xfId="13659"/>
    <cellStyle name="Output 2 6 2 6 2" xfId="13660"/>
    <cellStyle name="Output 2 6 2 7" xfId="13661"/>
    <cellStyle name="Output 2 6 2 7 2" xfId="13662"/>
    <cellStyle name="Output 2 6 2 8" xfId="13663"/>
    <cellStyle name="Output 2 6 2 8 2" xfId="13664"/>
    <cellStyle name="Output 2 6 2 9" xfId="13665"/>
    <cellStyle name="Output 2 6 3" xfId="13666"/>
    <cellStyle name="Output 2 6 3 2" xfId="13667"/>
    <cellStyle name="Output 2 6 3 2 2" xfId="13668"/>
    <cellStyle name="Output 2 6 3 2 2 2" xfId="13669"/>
    <cellStyle name="Output 2 6 3 2 3" xfId="13670"/>
    <cellStyle name="Output 2 6 3 2 3 2" xfId="13671"/>
    <cellStyle name="Output 2 6 3 2 4" xfId="13672"/>
    <cellStyle name="Output 2 6 3 2 4 2" xfId="13673"/>
    <cellStyle name="Output 2 6 3 2 5" xfId="13674"/>
    <cellStyle name="Output 2 6 3 2 5 2" xfId="13675"/>
    <cellStyle name="Output 2 6 3 2 6" xfId="13676"/>
    <cellStyle name="Output 2 6 3 2 6 2" xfId="13677"/>
    <cellStyle name="Output 2 6 3 2 7" xfId="13678"/>
    <cellStyle name="Output 2 6 3 2 7 2" xfId="13679"/>
    <cellStyle name="Output 2 6 3 2 8" xfId="13680"/>
    <cellStyle name="Output 2 6 3 3" xfId="13681"/>
    <cellStyle name="Output 2 6 3 3 2" xfId="13682"/>
    <cellStyle name="Output 2 6 3 4" xfId="13683"/>
    <cellStyle name="Output 2 6 3 4 2" xfId="13684"/>
    <cellStyle name="Output 2 6 3 5" xfId="13685"/>
    <cellStyle name="Output 2 6 3 5 2" xfId="13686"/>
    <cellStyle name="Output 2 6 3 6" xfId="13687"/>
    <cellStyle name="Output 2 6 3 6 2" xfId="13688"/>
    <cellStyle name="Output 2 6 3 7" xfId="13689"/>
    <cellStyle name="Output 2 6 3 7 2" xfId="13690"/>
    <cellStyle name="Output 2 6 3 8" xfId="13691"/>
    <cellStyle name="Output 2 6 3 8 2" xfId="13692"/>
    <cellStyle name="Output 2 6 3 9" xfId="13693"/>
    <cellStyle name="Output 2 6 4" xfId="13694"/>
    <cellStyle name="Output 2 6 4 2" xfId="13695"/>
    <cellStyle name="Output 2 6 4 2 2" xfId="13696"/>
    <cellStyle name="Output 2 6 4 2 2 2" xfId="13697"/>
    <cellStyle name="Output 2 6 4 2 3" xfId="13698"/>
    <cellStyle name="Output 2 6 4 2 3 2" xfId="13699"/>
    <cellStyle name="Output 2 6 4 2 4" xfId="13700"/>
    <cellStyle name="Output 2 6 4 2 4 2" xfId="13701"/>
    <cellStyle name="Output 2 6 4 2 5" xfId="13702"/>
    <cellStyle name="Output 2 6 4 2 5 2" xfId="13703"/>
    <cellStyle name="Output 2 6 4 2 6" xfId="13704"/>
    <cellStyle name="Output 2 6 4 2 6 2" xfId="13705"/>
    <cellStyle name="Output 2 6 4 2 7" xfId="13706"/>
    <cellStyle name="Output 2 6 4 2 7 2" xfId="13707"/>
    <cellStyle name="Output 2 6 4 2 8" xfId="13708"/>
    <cellStyle name="Output 2 6 4 3" xfId="13709"/>
    <cellStyle name="Output 2 6 4 3 2" xfId="13710"/>
    <cellStyle name="Output 2 6 4 4" xfId="13711"/>
    <cellStyle name="Output 2 6 4 4 2" xfId="13712"/>
    <cellStyle name="Output 2 6 4 5" xfId="13713"/>
    <cellStyle name="Output 2 6 4 5 2" xfId="13714"/>
    <cellStyle name="Output 2 6 4 6" xfId="13715"/>
    <cellStyle name="Output 2 6 4 6 2" xfId="13716"/>
    <cellStyle name="Output 2 6 4 7" xfId="13717"/>
    <cellStyle name="Output 2 6 4 7 2" xfId="13718"/>
    <cellStyle name="Output 2 6 4 8" xfId="13719"/>
    <cellStyle name="Output 2 6 4 8 2" xfId="13720"/>
    <cellStyle name="Output 2 6 4 9" xfId="13721"/>
    <cellStyle name="Output 2 6 5" xfId="13722"/>
    <cellStyle name="Output 2 6 5 2" xfId="13723"/>
    <cellStyle name="Output 2 6 5 2 2" xfId="13724"/>
    <cellStyle name="Output 2 6 5 3" xfId="13725"/>
    <cellStyle name="Output 2 6 5 3 2" xfId="13726"/>
    <cellStyle name="Output 2 6 5 4" xfId="13727"/>
    <cellStyle name="Output 2 6 5 4 2" xfId="13728"/>
    <cellStyle name="Output 2 6 5 5" xfId="13729"/>
    <cellStyle name="Output 2 6 5 5 2" xfId="13730"/>
    <cellStyle name="Output 2 6 5 6" xfId="13731"/>
    <cellStyle name="Output 2 6 5 6 2" xfId="13732"/>
    <cellStyle name="Output 2 6 5 7" xfId="13733"/>
    <cellStyle name="Output 2 6 5 7 2" xfId="13734"/>
    <cellStyle name="Output 2 6 5 8" xfId="13735"/>
    <cellStyle name="Output 2 6 6" xfId="13736"/>
    <cellStyle name="Output 2 6 6 2" xfId="13737"/>
    <cellStyle name="Output 2 6 7" xfId="13738"/>
    <cellStyle name="Output 2 6 7 2" xfId="13739"/>
    <cellStyle name="Output 2 6 8" xfId="13740"/>
    <cellStyle name="Output 2 6 8 2" xfId="13741"/>
    <cellStyle name="Output 2 6 9" xfId="13742"/>
    <cellStyle name="Output 2 6 9 2" xfId="13743"/>
    <cellStyle name="Output 2 7" xfId="13744"/>
    <cellStyle name="Output 2 7 2" xfId="13745"/>
    <cellStyle name="Output 2 7 2 2" xfId="13746"/>
    <cellStyle name="Output 2 7 2 2 2" xfId="13747"/>
    <cellStyle name="Output 2 7 2 3" xfId="13748"/>
    <cellStyle name="Output 2 7 2 3 2" xfId="13749"/>
    <cellStyle name="Output 2 7 2 4" xfId="13750"/>
    <cellStyle name="Output 2 7 2 4 2" xfId="13751"/>
    <cellStyle name="Output 2 7 2 5" xfId="13752"/>
    <cellStyle name="Output 2 7 2 5 2" xfId="13753"/>
    <cellStyle name="Output 2 7 2 6" xfId="13754"/>
    <cellStyle name="Output 2 7 2 6 2" xfId="13755"/>
    <cellStyle name="Output 2 7 2 7" xfId="13756"/>
    <cellStyle name="Output 2 7 2 7 2" xfId="13757"/>
    <cellStyle name="Output 2 7 2 8" xfId="13758"/>
    <cellStyle name="Output 2 7 3" xfId="13759"/>
    <cellStyle name="Output 2 7 3 2" xfId="13760"/>
    <cellStyle name="Output 2 7 4" xfId="13761"/>
    <cellStyle name="Output 2 7 4 2" xfId="13762"/>
    <cellStyle name="Output 2 7 5" xfId="13763"/>
    <cellStyle name="Output 2 7 5 2" xfId="13764"/>
    <cellStyle name="Output 2 7 6" xfId="13765"/>
    <cellStyle name="Output 2 7 6 2" xfId="13766"/>
    <cellStyle name="Output 2 7 7" xfId="13767"/>
    <cellStyle name="Output 2 7 7 2" xfId="13768"/>
    <cellStyle name="Output 2 7 8" xfId="13769"/>
    <cellStyle name="Output 2 7 8 2" xfId="13770"/>
    <cellStyle name="Output 2 7 9" xfId="13771"/>
    <cellStyle name="Output 2 8" xfId="13772"/>
    <cellStyle name="Output 2 8 2" xfId="13773"/>
    <cellStyle name="Output 2 9" xfId="13774"/>
    <cellStyle name="Output 2 9 2" xfId="13775"/>
    <cellStyle name="Percent 10" xfId="13776"/>
    <cellStyle name="Percent 2" xfId="13777"/>
    <cellStyle name="Percent 2 10" xfId="13778"/>
    <cellStyle name="Percent 2 10 2" xfId="13779"/>
    <cellStyle name="Percent 2 10 2 2" xfId="13780"/>
    <cellStyle name="Percent 2 10 3" xfId="13781"/>
    <cellStyle name="Percent 2 11" xfId="13782"/>
    <cellStyle name="Percent 2 11 2" xfId="13783"/>
    <cellStyle name="Percent 2 11 2 2" xfId="13784"/>
    <cellStyle name="Percent 2 11 3" xfId="13785"/>
    <cellStyle name="Percent 2 12" xfId="13786"/>
    <cellStyle name="Percent 2 12 2" xfId="13787"/>
    <cellStyle name="Percent 2 12 2 2" xfId="13788"/>
    <cellStyle name="Percent 2 12 3" xfId="13789"/>
    <cellStyle name="Percent 2 13" xfId="13790"/>
    <cellStyle name="Percent 2 13 2" xfId="13791"/>
    <cellStyle name="Percent 2 13 2 2" xfId="13792"/>
    <cellStyle name="Percent 2 13 3" xfId="13793"/>
    <cellStyle name="Percent 2 14" xfId="13794"/>
    <cellStyle name="Percent 2 14 2" xfId="13795"/>
    <cellStyle name="Percent 2 14 2 2" xfId="13796"/>
    <cellStyle name="Percent 2 14 3" xfId="13797"/>
    <cellStyle name="Percent 2 15" xfId="13798"/>
    <cellStyle name="Percent 2 15 2" xfId="13799"/>
    <cellStyle name="Percent 2 16" xfId="13800"/>
    <cellStyle name="Percent 2 2" xfId="13801"/>
    <cellStyle name="Percent 2 2 10" xfId="13802"/>
    <cellStyle name="Percent 2 2 10 2" xfId="13803"/>
    <cellStyle name="Percent 2 2 10 2 2" xfId="13804"/>
    <cellStyle name="Percent 2 2 10 3" xfId="13805"/>
    <cellStyle name="Percent 2 2 11" xfId="13806"/>
    <cellStyle name="Percent 2 2 11 2" xfId="13807"/>
    <cellStyle name="Percent 2 2 11 2 2" xfId="13808"/>
    <cellStyle name="Percent 2 2 11 3" xfId="13809"/>
    <cellStyle name="Percent 2 2 12" xfId="13810"/>
    <cellStyle name="Percent 2 2 12 2" xfId="13811"/>
    <cellStyle name="Percent 2 2 12 2 2" xfId="13812"/>
    <cellStyle name="Percent 2 2 12 3" xfId="13813"/>
    <cellStyle name="Percent 2 2 13" xfId="13814"/>
    <cellStyle name="Percent 2 2 13 2" xfId="13815"/>
    <cellStyle name="Percent 2 2 14" xfId="13816"/>
    <cellStyle name="Percent 2 2 2" xfId="13817"/>
    <cellStyle name="Percent 2 2 2 10" xfId="13818"/>
    <cellStyle name="Percent 2 2 2 10 2" xfId="13819"/>
    <cellStyle name="Percent 2 2 2 10 2 2" xfId="13820"/>
    <cellStyle name="Percent 2 2 2 10 3" xfId="13821"/>
    <cellStyle name="Percent 2 2 2 11" xfId="13822"/>
    <cellStyle name="Percent 2 2 2 11 2" xfId="13823"/>
    <cellStyle name="Percent 2 2 2 11 2 2" xfId="13824"/>
    <cellStyle name="Percent 2 2 2 11 3" xfId="13825"/>
    <cellStyle name="Percent 2 2 2 12" xfId="13826"/>
    <cellStyle name="Percent 2 2 2 12 2" xfId="13827"/>
    <cellStyle name="Percent 2 2 2 13" xfId="13828"/>
    <cellStyle name="Percent 2 2 2 14" xfId="13829"/>
    <cellStyle name="Percent 2 2 2 2" xfId="13830"/>
    <cellStyle name="Percent 2 2 2 2 10" xfId="13831"/>
    <cellStyle name="Percent 2 2 2 2 2" xfId="13832"/>
    <cellStyle name="Percent 2 2 2 2 2 2" xfId="13833"/>
    <cellStyle name="Percent 2 2 2 2 2 2 2" xfId="13834"/>
    <cellStyle name="Percent 2 2 2 2 2 2 2 2" xfId="13835"/>
    <cellStyle name="Percent 2 2 2 2 2 2 2 2 2" xfId="13836"/>
    <cellStyle name="Percent 2 2 2 2 2 2 2 3" xfId="13837"/>
    <cellStyle name="Percent 2 2 2 2 2 2 3" xfId="13838"/>
    <cellStyle name="Percent 2 2 2 2 2 2 3 2" xfId="13839"/>
    <cellStyle name="Percent 2 2 2 2 2 2 3 2 2" xfId="13840"/>
    <cellStyle name="Percent 2 2 2 2 2 2 3 3" xfId="13841"/>
    <cellStyle name="Percent 2 2 2 2 2 2 4" xfId="13842"/>
    <cellStyle name="Percent 2 2 2 2 2 2 4 2" xfId="13843"/>
    <cellStyle name="Percent 2 2 2 2 2 2 4 2 2" xfId="13844"/>
    <cellStyle name="Percent 2 2 2 2 2 2 4 3" xfId="13845"/>
    <cellStyle name="Percent 2 2 2 2 2 2 5" xfId="13846"/>
    <cellStyle name="Percent 2 2 2 2 2 2 5 2" xfId="13847"/>
    <cellStyle name="Percent 2 2 2 2 2 2 6" xfId="13848"/>
    <cellStyle name="Percent 2 2 2 2 2 3" xfId="13849"/>
    <cellStyle name="Percent 2 2 2 2 2 3 2" xfId="13850"/>
    <cellStyle name="Percent 2 2 2 2 2 3 2 2" xfId="13851"/>
    <cellStyle name="Percent 2 2 2 2 2 3 3" xfId="13852"/>
    <cellStyle name="Percent 2 2 2 2 2 4" xfId="13853"/>
    <cellStyle name="Percent 2 2 2 2 2 4 2" xfId="13854"/>
    <cellStyle name="Percent 2 2 2 2 2 4 2 2" xfId="13855"/>
    <cellStyle name="Percent 2 2 2 2 2 4 3" xfId="13856"/>
    <cellStyle name="Percent 2 2 2 2 2 5" xfId="13857"/>
    <cellStyle name="Percent 2 2 2 2 2 5 2" xfId="13858"/>
    <cellStyle name="Percent 2 2 2 2 2 5 2 2" xfId="13859"/>
    <cellStyle name="Percent 2 2 2 2 2 5 3" xfId="13860"/>
    <cellStyle name="Percent 2 2 2 2 2 6" xfId="13861"/>
    <cellStyle name="Percent 2 2 2 2 2 6 2" xfId="13862"/>
    <cellStyle name="Percent 2 2 2 2 2 6 2 2" xfId="13863"/>
    <cellStyle name="Percent 2 2 2 2 2 6 3" xfId="13864"/>
    <cellStyle name="Percent 2 2 2 2 2 7" xfId="13865"/>
    <cellStyle name="Percent 2 2 2 2 2 7 2" xfId="13866"/>
    <cellStyle name="Percent 2 2 2 2 2 7 2 2" xfId="13867"/>
    <cellStyle name="Percent 2 2 2 2 2 7 3" xfId="13868"/>
    <cellStyle name="Percent 2 2 2 2 2 8" xfId="13869"/>
    <cellStyle name="Percent 2 2 2 2 2 8 2" xfId="13870"/>
    <cellStyle name="Percent 2 2 2 2 2 9" xfId="13871"/>
    <cellStyle name="Percent 2 2 2 2 3" xfId="13872"/>
    <cellStyle name="Percent 2 2 2 2 3 2" xfId="13873"/>
    <cellStyle name="Percent 2 2 2 2 3 2 2" xfId="13874"/>
    <cellStyle name="Percent 2 2 2 2 3 2 2 2" xfId="13875"/>
    <cellStyle name="Percent 2 2 2 2 3 2 3" xfId="13876"/>
    <cellStyle name="Percent 2 2 2 2 3 3" xfId="13877"/>
    <cellStyle name="Percent 2 2 2 2 3 3 2" xfId="13878"/>
    <cellStyle name="Percent 2 2 2 2 3 3 2 2" xfId="13879"/>
    <cellStyle name="Percent 2 2 2 2 3 3 3" xfId="13880"/>
    <cellStyle name="Percent 2 2 2 2 3 4" xfId="13881"/>
    <cellStyle name="Percent 2 2 2 2 3 4 2" xfId="13882"/>
    <cellStyle name="Percent 2 2 2 2 3 4 2 2" xfId="13883"/>
    <cellStyle name="Percent 2 2 2 2 3 4 3" xfId="13884"/>
    <cellStyle name="Percent 2 2 2 2 3 5" xfId="13885"/>
    <cellStyle name="Percent 2 2 2 2 3 5 2" xfId="13886"/>
    <cellStyle name="Percent 2 2 2 2 3 6" xfId="13887"/>
    <cellStyle name="Percent 2 2 2 2 4" xfId="13888"/>
    <cellStyle name="Percent 2 2 2 2 4 2" xfId="13889"/>
    <cellStyle name="Percent 2 2 2 2 4 2 2" xfId="13890"/>
    <cellStyle name="Percent 2 2 2 2 4 3" xfId="13891"/>
    <cellStyle name="Percent 2 2 2 2 5" xfId="13892"/>
    <cellStyle name="Percent 2 2 2 2 5 2" xfId="13893"/>
    <cellStyle name="Percent 2 2 2 2 5 2 2" xfId="13894"/>
    <cellStyle name="Percent 2 2 2 2 5 3" xfId="13895"/>
    <cellStyle name="Percent 2 2 2 2 6" xfId="13896"/>
    <cellStyle name="Percent 2 2 2 2 6 2" xfId="13897"/>
    <cellStyle name="Percent 2 2 2 2 6 2 2" xfId="13898"/>
    <cellStyle name="Percent 2 2 2 2 6 3" xfId="13899"/>
    <cellStyle name="Percent 2 2 2 2 7" xfId="13900"/>
    <cellStyle name="Percent 2 2 2 2 7 2" xfId="13901"/>
    <cellStyle name="Percent 2 2 2 2 7 2 2" xfId="13902"/>
    <cellStyle name="Percent 2 2 2 2 7 3" xfId="13903"/>
    <cellStyle name="Percent 2 2 2 2 8" xfId="13904"/>
    <cellStyle name="Percent 2 2 2 2 8 2" xfId="13905"/>
    <cellStyle name="Percent 2 2 2 2 8 2 2" xfId="13906"/>
    <cellStyle name="Percent 2 2 2 2 8 3" xfId="13907"/>
    <cellStyle name="Percent 2 2 2 2 9" xfId="13908"/>
    <cellStyle name="Percent 2 2 2 2 9 2" xfId="13909"/>
    <cellStyle name="Percent 2 2 2 3" xfId="13910"/>
    <cellStyle name="Percent 2 2 2 3 10" xfId="13911"/>
    <cellStyle name="Percent 2 2 2 3 2" xfId="13912"/>
    <cellStyle name="Percent 2 2 2 3 2 2" xfId="13913"/>
    <cellStyle name="Percent 2 2 2 3 2 2 2" xfId="13914"/>
    <cellStyle name="Percent 2 2 2 3 2 2 2 2" xfId="13915"/>
    <cellStyle name="Percent 2 2 2 3 2 2 2 2 2" xfId="13916"/>
    <cellStyle name="Percent 2 2 2 3 2 2 2 3" xfId="13917"/>
    <cellStyle name="Percent 2 2 2 3 2 2 3" xfId="13918"/>
    <cellStyle name="Percent 2 2 2 3 2 2 3 2" xfId="13919"/>
    <cellStyle name="Percent 2 2 2 3 2 2 3 2 2" xfId="13920"/>
    <cellStyle name="Percent 2 2 2 3 2 2 3 3" xfId="13921"/>
    <cellStyle name="Percent 2 2 2 3 2 2 4" xfId="13922"/>
    <cellStyle name="Percent 2 2 2 3 2 2 4 2" xfId="13923"/>
    <cellStyle name="Percent 2 2 2 3 2 2 4 2 2" xfId="13924"/>
    <cellStyle name="Percent 2 2 2 3 2 2 4 3" xfId="13925"/>
    <cellStyle name="Percent 2 2 2 3 2 2 5" xfId="13926"/>
    <cellStyle name="Percent 2 2 2 3 2 2 5 2" xfId="13927"/>
    <cellStyle name="Percent 2 2 2 3 2 2 6" xfId="13928"/>
    <cellStyle name="Percent 2 2 2 3 2 3" xfId="13929"/>
    <cellStyle name="Percent 2 2 2 3 2 3 2" xfId="13930"/>
    <cellStyle name="Percent 2 2 2 3 2 3 2 2" xfId="13931"/>
    <cellStyle name="Percent 2 2 2 3 2 3 3" xfId="13932"/>
    <cellStyle name="Percent 2 2 2 3 2 4" xfId="13933"/>
    <cellStyle name="Percent 2 2 2 3 2 4 2" xfId="13934"/>
    <cellStyle name="Percent 2 2 2 3 2 4 2 2" xfId="13935"/>
    <cellStyle name="Percent 2 2 2 3 2 4 3" xfId="13936"/>
    <cellStyle name="Percent 2 2 2 3 2 5" xfId="13937"/>
    <cellStyle name="Percent 2 2 2 3 2 5 2" xfId="13938"/>
    <cellStyle name="Percent 2 2 2 3 2 5 2 2" xfId="13939"/>
    <cellStyle name="Percent 2 2 2 3 2 5 3" xfId="13940"/>
    <cellStyle name="Percent 2 2 2 3 2 6" xfId="13941"/>
    <cellStyle name="Percent 2 2 2 3 2 6 2" xfId="13942"/>
    <cellStyle name="Percent 2 2 2 3 2 6 2 2" xfId="13943"/>
    <cellStyle name="Percent 2 2 2 3 2 6 3" xfId="13944"/>
    <cellStyle name="Percent 2 2 2 3 2 7" xfId="13945"/>
    <cellStyle name="Percent 2 2 2 3 2 7 2" xfId="13946"/>
    <cellStyle name="Percent 2 2 2 3 2 7 2 2" xfId="13947"/>
    <cellStyle name="Percent 2 2 2 3 2 7 3" xfId="13948"/>
    <cellStyle name="Percent 2 2 2 3 2 8" xfId="13949"/>
    <cellStyle name="Percent 2 2 2 3 2 8 2" xfId="13950"/>
    <cellStyle name="Percent 2 2 2 3 2 9" xfId="13951"/>
    <cellStyle name="Percent 2 2 2 3 3" xfId="13952"/>
    <cellStyle name="Percent 2 2 2 3 3 2" xfId="13953"/>
    <cellStyle name="Percent 2 2 2 3 3 2 2" xfId="13954"/>
    <cellStyle name="Percent 2 2 2 3 3 2 2 2" xfId="13955"/>
    <cellStyle name="Percent 2 2 2 3 3 2 3" xfId="13956"/>
    <cellStyle name="Percent 2 2 2 3 3 3" xfId="13957"/>
    <cellStyle name="Percent 2 2 2 3 3 3 2" xfId="13958"/>
    <cellStyle name="Percent 2 2 2 3 3 3 2 2" xfId="13959"/>
    <cellStyle name="Percent 2 2 2 3 3 3 3" xfId="13960"/>
    <cellStyle name="Percent 2 2 2 3 3 4" xfId="13961"/>
    <cellStyle name="Percent 2 2 2 3 3 4 2" xfId="13962"/>
    <cellStyle name="Percent 2 2 2 3 3 4 2 2" xfId="13963"/>
    <cellStyle name="Percent 2 2 2 3 3 4 3" xfId="13964"/>
    <cellStyle name="Percent 2 2 2 3 3 5" xfId="13965"/>
    <cellStyle name="Percent 2 2 2 3 3 5 2" xfId="13966"/>
    <cellStyle name="Percent 2 2 2 3 3 6" xfId="13967"/>
    <cellStyle name="Percent 2 2 2 3 4" xfId="13968"/>
    <cellStyle name="Percent 2 2 2 3 4 2" xfId="13969"/>
    <cellStyle name="Percent 2 2 2 3 4 2 2" xfId="13970"/>
    <cellStyle name="Percent 2 2 2 3 4 3" xfId="13971"/>
    <cellStyle name="Percent 2 2 2 3 5" xfId="13972"/>
    <cellStyle name="Percent 2 2 2 3 5 2" xfId="13973"/>
    <cellStyle name="Percent 2 2 2 3 5 2 2" xfId="13974"/>
    <cellStyle name="Percent 2 2 2 3 5 3" xfId="13975"/>
    <cellStyle name="Percent 2 2 2 3 6" xfId="13976"/>
    <cellStyle name="Percent 2 2 2 3 6 2" xfId="13977"/>
    <cellStyle name="Percent 2 2 2 3 6 2 2" xfId="13978"/>
    <cellStyle name="Percent 2 2 2 3 6 3" xfId="13979"/>
    <cellStyle name="Percent 2 2 2 3 7" xfId="13980"/>
    <cellStyle name="Percent 2 2 2 3 7 2" xfId="13981"/>
    <cellStyle name="Percent 2 2 2 3 7 2 2" xfId="13982"/>
    <cellStyle name="Percent 2 2 2 3 7 3" xfId="13983"/>
    <cellStyle name="Percent 2 2 2 3 8" xfId="13984"/>
    <cellStyle name="Percent 2 2 2 3 8 2" xfId="13985"/>
    <cellStyle name="Percent 2 2 2 3 8 2 2" xfId="13986"/>
    <cellStyle name="Percent 2 2 2 3 8 3" xfId="13987"/>
    <cellStyle name="Percent 2 2 2 3 9" xfId="13988"/>
    <cellStyle name="Percent 2 2 2 3 9 2" xfId="13989"/>
    <cellStyle name="Percent 2 2 2 4" xfId="13990"/>
    <cellStyle name="Percent 2 2 2 4 10" xfId="13991"/>
    <cellStyle name="Percent 2 2 2 4 2" xfId="13992"/>
    <cellStyle name="Percent 2 2 2 4 2 2" xfId="13993"/>
    <cellStyle name="Percent 2 2 2 4 2 2 2" xfId="13994"/>
    <cellStyle name="Percent 2 2 2 4 2 2 2 2" xfId="13995"/>
    <cellStyle name="Percent 2 2 2 4 2 2 2 2 2" xfId="13996"/>
    <cellStyle name="Percent 2 2 2 4 2 2 2 3" xfId="13997"/>
    <cellStyle name="Percent 2 2 2 4 2 2 3" xfId="13998"/>
    <cellStyle name="Percent 2 2 2 4 2 2 3 2" xfId="13999"/>
    <cellStyle name="Percent 2 2 2 4 2 2 3 2 2" xfId="14000"/>
    <cellStyle name="Percent 2 2 2 4 2 2 3 3" xfId="14001"/>
    <cellStyle name="Percent 2 2 2 4 2 2 4" xfId="14002"/>
    <cellStyle name="Percent 2 2 2 4 2 2 4 2" xfId="14003"/>
    <cellStyle name="Percent 2 2 2 4 2 2 4 2 2" xfId="14004"/>
    <cellStyle name="Percent 2 2 2 4 2 2 4 3" xfId="14005"/>
    <cellStyle name="Percent 2 2 2 4 2 2 5" xfId="14006"/>
    <cellStyle name="Percent 2 2 2 4 2 2 5 2" xfId="14007"/>
    <cellStyle name="Percent 2 2 2 4 2 2 6" xfId="14008"/>
    <cellStyle name="Percent 2 2 2 4 2 3" xfId="14009"/>
    <cellStyle name="Percent 2 2 2 4 2 3 2" xfId="14010"/>
    <cellStyle name="Percent 2 2 2 4 2 3 2 2" xfId="14011"/>
    <cellStyle name="Percent 2 2 2 4 2 3 3" xfId="14012"/>
    <cellStyle name="Percent 2 2 2 4 2 4" xfId="14013"/>
    <cellStyle name="Percent 2 2 2 4 2 4 2" xfId="14014"/>
    <cellStyle name="Percent 2 2 2 4 2 4 2 2" xfId="14015"/>
    <cellStyle name="Percent 2 2 2 4 2 4 3" xfId="14016"/>
    <cellStyle name="Percent 2 2 2 4 2 5" xfId="14017"/>
    <cellStyle name="Percent 2 2 2 4 2 5 2" xfId="14018"/>
    <cellStyle name="Percent 2 2 2 4 2 5 2 2" xfId="14019"/>
    <cellStyle name="Percent 2 2 2 4 2 5 3" xfId="14020"/>
    <cellStyle name="Percent 2 2 2 4 2 6" xfId="14021"/>
    <cellStyle name="Percent 2 2 2 4 2 6 2" xfId="14022"/>
    <cellStyle name="Percent 2 2 2 4 2 6 2 2" xfId="14023"/>
    <cellStyle name="Percent 2 2 2 4 2 6 3" xfId="14024"/>
    <cellStyle name="Percent 2 2 2 4 2 7" xfId="14025"/>
    <cellStyle name="Percent 2 2 2 4 2 7 2" xfId="14026"/>
    <cellStyle name="Percent 2 2 2 4 2 7 2 2" xfId="14027"/>
    <cellStyle name="Percent 2 2 2 4 2 7 3" xfId="14028"/>
    <cellStyle name="Percent 2 2 2 4 2 8" xfId="14029"/>
    <cellStyle name="Percent 2 2 2 4 2 8 2" xfId="14030"/>
    <cellStyle name="Percent 2 2 2 4 2 9" xfId="14031"/>
    <cellStyle name="Percent 2 2 2 4 3" xfId="14032"/>
    <cellStyle name="Percent 2 2 2 4 3 2" xfId="14033"/>
    <cellStyle name="Percent 2 2 2 4 3 2 2" xfId="14034"/>
    <cellStyle name="Percent 2 2 2 4 3 2 2 2" xfId="14035"/>
    <cellStyle name="Percent 2 2 2 4 3 2 3" xfId="14036"/>
    <cellStyle name="Percent 2 2 2 4 3 3" xfId="14037"/>
    <cellStyle name="Percent 2 2 2 4 3 3 2" xfId="14038"/>
    <cellStyle name="Percent 2 2 2 4 3 3 2 2" xfId="14039"/>
    <cellStyle name="Percent 2 2 2 4 3 3 3" xfId="14040"/>
    <cellStyle name="Percent 2 2 2 4 3 4" xfId="14041"/>
    <cellStyle name="Percent 2 2 2 4 3 4 2" xfId="14042"/>
    <cellStyle name="Percent 2 2 2 4 3 4 2 2" xfId="14043"/>
    <cellStyle name="Percent 2 2 2 4 3 4 3" xfId="14044"/>
    <cellStyle name="Percent 2 2 2 4 3 5" xfId="14045"/>
    <cellStyle name="Percent 2 2 2 4 3 5 2" xfId="14046"/>
    <cellStyle name="Percent 2 2 2 4 3 6" xfId="14047"/>
    <cellStyle name="Percent 2 2 2 4 4" xfId="14048"/>
    <cellStyle name="Percent 2 2 2 4 4 2" xfId="14049"/>
    <cellStyle name="Percent 2 2 2 4 4 2 2" xfId="14050"/>
    <cellStyle name="Percent 2 2 2 4 4 3" xfId="14051"/>
    <cellStyle name="Percent 2 2 2 4 5" xfId="14052"/>
    <cellStyle name="Percent 2 2 2 4 5 2" xfId="14053"/>
    <cellStyle name="Percent 2 2 2 4 5 2 2" xfId="14054"/>
    <cellStyle name="Percent 2 2 2 4 5 3" xfId="14055"/>
    <cellStyle name="Percent 2 2 2 4 6" xfId="14056"/>
    <cellStyle name="Percent 2 2 2 4 6 2" xfId="14057"/>
    <cellStyle name="Percent 2 2 2 4 6 2 2" xfId="14058"/>
    <cellStyle name="Percent 2 2 2 4 6 3" xfId="14059"/>
    <cellStyle name="Percent 2 2 2 4 7" xfId="14060"/>
    <cellStyle name="Percent 2 2 2 4 7 2" xfId="14061"/>
    <cellStyle name="Percent 2 2 2 4 7 2 2" xfId="14062"/>
    <cellStyle name="Percent 2 2 2 4 7 3" xfId="14063"/>
    <cellStyle name="Percent 2 2 2 4 8" xfId="14064"/>
    <cellStyle name="Percent 2 2 2 4 8 2" xfId="14065"/>
    <cellStyle name="Percent 2 2 2 4 8 2 2" xfId="14066"/>
    <cellStyle name="Percent 2 2 2 4 8 3" xfId="14067"/>
    <cellStyle name="Percent 2 2 2 4 9" xfId="14068"/>
    <cellStyle name="Percent 2 2 2 4 9 2" xfId="14069"/>
    <cellStyle name="Percent 2 2 2 5" xfId="14070"/>
    <cellStyle name="Percent 2 2 2 5 2" xfId="14071"/>
    <cellStyle name="Percent 2 2 2 5 2 2" xfId="14072"/>
    <cellStyle name="Percent 2 2 2 5 2 2 2" xfId="14073"/>
    <cellStyle name="Percent 2 2 2 5 2 2 2 2" xfId="14074"/>
    <cellStyle name="Percent 2 2 2 5 2 2 3" xfId="14075"/>
    <cellStyle name="Percent 2 2 2 5 2 3" xfId="14076"/>
    <cellStyle name="Percent 2 2 2 5 2 3 2" xfId="14077"/>
    <cellStyle name="Percent 2 2 2 5 2 3 2 2" xfId="14078"/>
    <cellStyle name="Percent 2 2 2 5 2 3 3" xfId="14079"/>
    <cellStyle name="Percent 2 2 2 5 2 4" xfId="14080"/>
    <cellStyle name="Percent 2 2 2 5 2 4 2" xfId="14081"/>
    <cellStyle name="Percent 2 2 2 5 2 4 2 2" xfId="14082"/>
    <cellStyle name="Percent 2 2 2 5 2 4 3" xfId="14083"/>
    <cellStyle name="Percent 2 2 2 5 2 5" xfId="14084"/>
    <cellStyle name="Percent 2 2 2 5 2 5 2" xfId="14085"/>
    <cellStyle name="Percent 2 2 2 5 2 6" xfId="14086"/>
    <cellStyle name="Percent 2 2 2 5 3" xfId="14087"/>
    <cellStyle name="Percent 2 2 2 5 3 2" xfId="14088"/>
    <cellStyle name="Percent 2 2 2 5 3 2 2" xfId="14089"/>
    <cellStyle name="Percent 2 2 2 5 3 3" xfId="14090"/>
    <cellStyle name="Percent 2 2 2 5 4" xfId="14091"/>
    <cellStyle name="Percent 2 2 2 5 4 2" xfId="14092"/>
    <cellStyle name="Percent 2 2 2 5 4 2 2" xfId="14093"/>
    <cellStyle name="Percent 2 2 2 5 4 3" xfId="14094"/>
    <cellStyle name="Percent 2 2 2 5 5" xfId="14095"/>
    <cellStyle name="Percent 2 2 2 5 5 2" xfId="14096"/>
    <cellStyle name="Percent 2 2 2 5 5 2 2" xfId="14097"/>
    <cellStyle name="Percent 2 2 2 5 5 3" xfId="14098"/>
    <cellStyle name="Percent 2 2 2 5 6" xfId="14099"/>
    <cellStyle name="Percent 2 2 2 5 6 2" xfId="14100"/>
    <cellStyle name="Percent 2 2 2 5 6 2 2" xfId="14101"/>
    <cellStyle name="Percent 2 2 2 5 6 3" xfId="14102"/>
    <cellStyle name="Percent 2 2 2 5 7" xfId="14103"/>
    <cellStyle name="Percent 2 2 2 5 7 2" xfId="14104"/>
    <cellStyle name="Percent 2 2 2 5 7 2 2" xfId="14105"/>
    <cellStyle name="Percent 2 2 2 5 7 3" xfId="14106"/>
    <cellStyle name="Percent 2 2 2 5 8" xfId="14107"/>
    <cellStyle name="Percent 2 2 2 5 8 2" xfId="14108"/>
    <cellStyle name="Percent 2 2 2 5 9" xfId="14109"/>
    <cellStyle name="Percent 2 2 2 6" xfId="14110"/>
    <cellStyle name="Percent 2 2 2 6 2" xfId="14111"/>
    <cellStyle name="Percent 2 2 2 6 2 2" xfId="14112"/>
    <cellStyle name="Percent 2 2 2 6 2 2 2" xfId="14113"/>
    <cellStyle name="Percent 2 2 2 6 2 3" xfId="14114"/>
    <cellStyle name="Percent 2 2 2 6 3" xfId="14115"/>
    <cellStyle name="Percent 2 2 2 6 3 2" xfId="14116"/>
    <cellStyle name="Percent 2 2 2 6 3 2 2" xfId="14117"/>
    <cellStyle name="Percent 2 2 2 6 3 3" xfId="14118"/>
    <cellStyle name="Percent 2 2 2 6 4" xfId="14119"/>
    <cellStyle name="Percent 2 2 2 6 4 2" xfId="14120"/>
    <cellStyle name="Percent 2 2 2 6 4 2 2" xfId="14121"/>
    <cellStyle name="Percent 2 2 2 6 4 3" xfId="14122"/>
    <cellStyle name="Percent 2 2 2 6 5" xfId="14123"/>
    <cellStyle name="Percent 2 2 2 6 5 2" xfId="14124"/>
    <cellStyle name="Percent 2 2 2 6 6" xfId="14125"/>
    <cellStyle name="Percent 2 2 2 7" xfId="14126"/>
    <cellStyle name="Percent 2 2 2 7 2" xfId="14127"/>
    <cellStyle name="Percent 2 2 2 7 2 2" xfId="14128"/>
    <cellStyle name="Percent 2 2 2 7 3" xfId="14129"/>
    <cellStyle name="Percent 2 2 2 8" xfId="14130"/>
    <cellStyle name="Percent 2 2 2 8 2" xfId="14131"/>
    <cellStyle name="Percent 2 2 2 8 2 2" xfId="14132"/>
    <cellStyle name="Percent 2 2 2 8 3" xfId="14133"/>
    <cellStyle name="Percent 2 2 2 9" xfId="14134"/>
    <cellStyle name="Percent 2 2 2 9 2" xfId="14135"/>
    <cellStyle name="Percent 2 2 2 9 2 2" xfId="14136"/>
    <cellStyle name="Percent 2 2 2 9 3" xfId="14137"/>
    <cellStyle name="Percent 2 2 3" xfId="14138"/>
    <cellStyle name="Percent 2 2 3 10" xfId="14139"/>
    <cellStyle name="Percent 2 2 3 2" xfId="14140"/>
    <cellStyle name="Percent 2 2 3 2 2" xfId="14141"/>
    <cellStyle name="Percent 2 2 3 2 2 2" xfId="14142"/>
    <cellStyle name="Percent 2 2 3 2 2 2 2" xfId="14143"/>
    <cellStyle name="Percent 2 2 3 2 2 2 2 2" xfId="14144"/>
    <cellStyle name="Percent 2 2 3 2 2 2 3" xfId="14145"/>
    <cellStyle name="Percent 2 2 3 2 2 3" xfId="14146"/>
    <cellStyle name="Percent 2 2 3 2 2 3 2" xfId="14147"/>
    <cellStyle name="Percent 2 2 3 2 2 3 2 2" xfId="14148"/>
    <cellStyle name="Percent 2 2 3 2 2 3 3" xfId="14149"/>
    <cellStyle name="Percent 2 2 3 2 2 4" xfId="14150"/>
    <cellStyle name="Percent 2 2 3 2 2 4 2" xfId="14151"/>
    <cellStyle name="Percent 2 2 3 2 2 4 2 2" xfId="14152"/>
    <cellStyle name="Percent 2 2 3 2 2 4 3" xfId="14153"/>
    <cellStyle name="Percent 2 2 3 2 2 5" xfId="14154"/>
    <cellStyle name="Percent 2 2 3 2 2 5 2" xfId="14155"/>
    <cellStyle name="Percent 2 2 3 2 2 6" xfId="14156"/>
    <cellStyle name="Percent 2 2 3 2 3" xfId="14157"/>
    <cellStyle name="Percent 2 2 3 2 3 2" xfId="14158"/>
    <cellStyle name="Percent 2 2 3 2 3 2 2" xfId="14159"/>
    <cellStyle name="Percent 2 2 3 2 3 3" xfId="14160"/>
    <cellStyle name="Percent 2 2 3 2 4" xfId="14161"/>
    <cellStyle name="Percent 2 2 3 2 4 2" xfId="14162"/>
    <cellStyle name="Percent 2 2 3 2 4 2 2" xfId="14163"/>
    <cellStyle name="Percent 2 2 3 2 4 3" xfId="14164"/>
    <cellStyle name="Percent 2 2 3 2 5" xfId="14165"/>
    <cellStyle name="Percent 2 2 3 2 5 2" xfId="14166"/>
    <cellStyle name="Percent 2 2 3 2 5 2 2" xfId="14167"/>
    <cellStyle name="Percent 2 2 3 2 5 3" xfId="14168"/>
    <cellStyle name="Percent 2 2 3 2 6" xfId="14169"/>
    <cellStyle name="Percent 2 2 3 2 6 2" xfId="14170"/>
    <cellStyle name="Percent 2 2 3 2 6 2 2" xfId="14171"/>
    <cellStyle name="Percent 2 2 3 2 6 3" xfId="14172"/>
    <cellStyle name="Percent 2 2 3 2 7" xfId="14173"/>
    <cellStyle name="Percent 2 2 3 2 7 2" xfId="14174"/>
    <cellStyle name="Percent 2 2 3 2 7 2 2" xfId="14175"/>
    <cellStyle name="Percent 2 2 3 2 7 3" xfId="14176"/>
    <cellStyle name="Percent 2 2 3 2 8" xfId="14177"/>
    <cellStyle name="Percent 2 2 3 2 8 2" xfId="14178"/>
    <cellStyle name="Percent 2 2 3 2 9" xfId="14179"/>
    <cellStyle name="Percent 2 2 3 3" xfId="14180"/>
    <cellStyle name="Percent 2 2 3 3 2" xfId="14181"/>
    <cellStyle name="Percent 2 2 3 3 2 2" xfId="14182"/>
    <cellStyle name="Percent 2 2 3 3 2 2 2" xfId="14183"/>
    <cellStyle name="Percent 2 2 3 3 2 3" xfId="14184"/>
    <cellStyle name="Percent 2 2 3 3 3" xfId="14185"/>
    <cellStyle name="Percent 2 2 3 3 3 2" xfId="14186"/>
    <cellStyle name="Percent 2 2 3 3 3 2 2" xfId="14187"/>
    <cellStyle name="Percent 2 2 3 3 3 3" xfId="14188"/>
    <cellStyle name="Percent 2 2 3 3 4" xfId="14189"/>
    <cellStyle name="Percent 2 2 3 3 4 2" xfId="14190"/>
    <cellStyle name="Percent 2 2 3 3 4 2 2" xfId="14191"/>
    <cellStyle name="Percent 2 2 3 3 4 3" xfId="14192"/>
    <cellStyle name="Percent 2 2 3 3 5" xfId="14193"/>
    <cellStyle name="Percent 2 2 3 3 5 2" xfId="14194"/>
    <cellStyle name="Percent 2 2 3 3 6" xfId="14195"/>
    <cellStyle name="Percent 2 2 3 4" xfId="14196"/>
    <cellStyle name="Percent 2 2 3 4 2" xfId="14197"/>
    <cellStyle name="Percent 2 2 3 4 2 2" xfId="14198"/>
    <cellStyle name="Percent 2 2 3 4 3" xfId="14199"/>
    <cellStyle name="Percent 2 2 3 5" xfId="14200"/>
    <cellStyle name="Percent 2 2 3 5 2" xfId="14201"/>
    <cellStyle name="Percent 2 2 3 5 2 2" xfId="14202"/>
    <cellStyle name="Percent 2 2 3 5 3" xfId="14203"/>
    <cellStyle name="Percent 2 2 3 6" xfId="14204"/>
    <cellStyle name="Percent 2 2 3 6 2" xfId="14205"/>
    <cellStyle name="Percent 2 2 3 6 2 2" xfId="14206"/>
    <cellStyle name="Percent 2 2 3 6 3" xfId="14207"/>
    <cellStyle name="Percent 2 2 3 7" xfId="14208"/>
    <cellStyle name="Percent 2 2 3 7 2" xfId="14209"/>
    <cellStyle name="Percent 2 2 3 7 2 2" xfId="14210"/>
    <cellStyle name="Percent 2 2 3 7 3" xfId="14211"/>
    <cellStyle name="Percent 2 2 3 8" xfId="14212"/>
    <cellStyle name="Percent 2 2 3 8 2" xfId="14213"/>
    <cellStyle name="Percent 2 2 3 8 2 2" xfId="14214"/>
    <cellStyle name="Percent 2 2 3 8 3" xfId="14215"/>
    <cellStyle name="Percent 2 2 3 9" xfId="14216"/>
    <cellStyle name="Percent 2 2 3 9 2" xfId="14217"/>
    <cellStyle name="Percent 2 2 4" xfId="14218"/>
    <cellStyle name="Percent 2 2 4 10" xfId="14219"/>
    <cellStyle name="Percent 2 2 4 2" xfId="14220"/>
    <cellStyle name="Percent 2 2 4 2 2" xfId="14221"/>
    <cellStyle name="Percent 2 2 4 2 2 2" xfId="14222"/>
    <cellStyle name="Percent 2 2 4 2 2 2 2" xfId="14223"/>
    <cellStyle name="Percent 2 2 4 2 2 2 2 2" xfId="14224"/>
    <cellStyle name="Percent 2 2 4 2 2 2 3" xfId="14225"/>
    <cellStyle name="Percent 2 2 4 2 2 3" xfId="14226"/>
    <cellStyle name="Percent 2 2 4 2 2 3 2" xfId="14227"/>
    <cellStyle name="Percent 2 2 4 2 2 3 2 2" xfId="14228"/>
    <cellStyle name="Percent 2 2 4 2 2 3 3" xfId="14229"/>
    <cellStyle name="Percent 2 2 4 2 2 4" xfId="14230"/>
    <cellStyle name="Percent 2 2 4 2 2 4 2" xfId="14231"/>
    <cellStyle name="Percent 2 2 4 2 2 4 2 2" xfId="14232"/>
    <cellStyle name="Percent 2 2 4 2 2 4 3" xfId="14233"/>
    <cellStyle name="Percent 2 2 4 2 2 5" xfId="14234"/>
    <cellStyle name="Percent 2 2 4 2 2 5 2" xfId="14235"/>
    <cellStyle name="Percent 2 2 4 2 2 6" xfId="14236"/>
    <cellStyle name="Percent 2 2 4 2 3" xfId="14237"/>
    <cellStyle name="Percent 2 2 4 2 3 2" xfId="14238"/>
    <cellStyle name="Percent 2 2 4 2 3 2 2" xfId="14239"/>
    <cellStyle name="Percent 2 2 4 2 3 3" xfId="14240"/>
    <cellStyle name="Percent 2 2 4 2 4" xfId="14241"/>
    <cellStyle name="Percent 2 2 4 2 4 2" xfId="14242"/>
    <cellStyle name="Percent 2 2 4 2 4 2 2" xfId="14243"/>
    <cellStyle name="Percent 2 2 4 2 4 3" xfId="14244"/>
    <cellStyle name="Percent 2 2 4 2 5" xfId="14245"/>
    <cellStyle name="Percent 2 2 4 2 5 2" xfId="14246"/>
    <cellStyle name="Percent 2 2 4 2 5 2 2" xfId="14247"/>
    <cellStyle name="Percent 2 2 4 2 5 3" xfId="14248"/>
    <cellStyle name="Percent 2 2 4 2 6" xfId="14249"/>
    <cellStyle name="Percent 2 2 4 2 6 2" xfId="14250"/>
    <cellStyle name="Percent 2 2 4 2 6 2 2" xfId="14251"/>
    <cellStyle name="Percent 2 2 4 2 6 3" xfId="14252"/>
    <cellStyle name="Percent 2 2 4 2 7" xfId="14253"/>
    <cellStyle name="Percent 2 2 4 2 7 2" xfId="14254"/>
    <cellStyle name="Percent 2 2 4 2 7 2 2" xfId="14255"/>
    <cellStyle name="Percent 2 2 4 2 7 3" xfId="14256"/>
    <cellStyle name="Percent 2 2 4 2 8" xfId="14257"/>
    <cellStyle name="Percent 2 2 4 2 8 2" xfId="14258"/>
    <cellStyle name="Percent 2 2 4 2 9" xfId="14259"/>
    <cellStyle name="Percent 2 2 4 3" xfId="14260"/>
    <cellStyle name="Percent 2 2 4 3 2" xfId="14261"/>
    <cellStyle name="Percent 2 2 4 3 2 2" xfId="14262"/>
    <cellStyle name="Percent 2 2 4 3 2 2 2" xfId="14263"/>
    <cellStyle name="Percent 2 2 4 3 2 3" xfId="14264"/>
    <cellStyle name="Percent 2 2 4 3 3" xfId="14265"/>
    <cellStyle name="Percent 2 2 4 3 3 2" xfId="14266"/>
    <cellStyle name="Percent 2 2 4 3 3 2 2" xfId="14267"/>
    <cellStyle name="Percent 2 2 4 3 3 3" xfId="14268"/>
    <cellStyle name="Percent 2 2 4 3 4" xfId="14269"/>
    <cellStyle name="Percent 2 2 4 3 4 2" xfId="14270"/>
    <cellStyle name="Percent 2 2 4 3 4 2 2" xfId="14271"/>
    <cellStyle name="Percent 2 2 4 3 4 3" xfId="14272"/>
    <cellStyle name="Percent 2 2 4 3 5" xfId="14273"/>
    <cellStyle name="Percent 2 2 4 3 5 2" xfId="14274"/>
    <cellStyle name="Percent 2 2 4 3 6" xfId="14275"/>
    <cellStyle name="Percent 2 2 4 4" xfId="14276"/>
    <cellStyle name="Percent 2 2 4 4 2" xfId="14277"/>
    <cellStyle name="Percent 2 2 4 4 2 2" xfId="14278"/>
    <cellStyle name="Percent 2 2 4 4 3" xfId="14279"/>
    <cellStyle name="Percent 2 2 4 5" xfId="14280"/>
    <cellStyle name="Percent 2 2 4 5 2" xfId="14281"/>
    <cellStyle name="Percent 2 2 4 5 2 2" xfId="14282"/>
    <cellStyle name="Percent 2 2 4 5 3" xfId="14283"/>
    <cellStyle name="Percent 2 2 4 6" xfId="14284"/>
    <cellStyle name="Percent 2 2 4 6 2" xfId="14285"/>
    <cellStyle name="Percent 2 2 4 6 2 2" xfId="14286"/>
    <cellStyle name="Percent 2 2 4 6 3" xfId="14287"/>
    <cellStyle name="Percent 2 2 4 7" xfId="14288"/>
    <cellStyle name="Percent 2 2 4 7 2" xfId="14289"/>
    <cellStyle name="Percent 2 2 4 7 2 2" xfId="14290"/>
    <cellStyle name="Percent 2 2 4 7 3" xfId="14291"/>
    <cellStyle name="Percent 2 2 4 8" xfId="14292"/>
    <cellStyle name="Percent 2 2 4 8 2" xfId="14293"/>
    <cellStyle name="Percent 2 2 4 8 2 2" xfId="14294"/>
    <cellStyle name="Percent 2 2 4 8 3" xfId="14295"/>
    <cellStyle name="Percent 2 2 4 9" xfId="14296"/>
    <cellStyle name="Percent 2 2 4 9 2" xfId="14297"/>
    <cellStyle name="Percent 2 2 5" xfId="14298"/>
    <cellStyle name="Percent 2 2 5 10" xfId="14299"/>
    <cellStyle name="Percent 2 2 5 2" xfId="14300"/>
    <cellStyle name="Percent 2 2 5 2 2" xfId="14301"/>
    <cellStyle name="Percent 2 2 5 2 2 2" xfId="14302"/>
    <cellStyle name="Percent 2 2 5 2 2 2 2" xfId="14303"/>
    <cellStyle name="Percent 2 2 5 2 2 2 2 2" xfId="14304"/>
    <cellStyle name="Percent 2 2 5 2 2 2 3" xfId="14305"/>
    <cellStyle name="Percent 2 2 5 2 2 3" xfId="14306"/>
    <cellStyle name="Percent 2 2 5 2 2 3 2" xfId="14307"/>
    <cellStyle name="Percent 2 2 5 2 2 3 2 2" xfId="14308"/>
    <cellStyle name="Percent 2 2 5 2 2 3 3" xfId="14309"/>
    <cellStyle name="Percent 2 2 5 2 2 4" xfId="14310"/>
    <cellStyle name="Percent 2 2 5 2 2 4 2" xfId="14311"/>
    <cellStyle name="Percent 2 2 5 2 2 4 2 2" xfId="14312"/>
    <cellStyle name="Percent 2 2 5 2 2 4 3" xfId="14313"/>
    <cellStyle name="Percent 2 2 5 2 2 5" xfId="14314"/>
    <cellStyle name="Percent 2 2 5 2 2 5 2" xfId="14315"/>
    <cellStyle name="Percent 2 2 5 2 2 6" xfId="14316"/>
    <cellStyle name="Percent 2 2 5 2 3" xfId="14317"/>
    <cellStyle name="Percent 2 2 5 2 3 2" xfId="14318"/>
    <cellStyle name="Percent 2 2 5 2 3 2 2" xfId="14319"/>
    <cellStyle name="Percent 2 2 5 2 3 3" xfId="14320"/>
    <cellStyle name="Percent 2 2 5 2 4" xfId="14321"/>
    <cellStyle name="Percent 2 2 5 2 4 2" xfId="14322"/>
    <cellStyle name="Percent 2 2 5 2 4 2 2" xfId="14323"/>
    <cellStyle name="Percent 2 2 5 2 4 3" xfId="14324"/>
    <cellStyle name="Percent 2 2 5 2 5" xfId="14325"/>
    <cellStyle name="Percent 2 2 5 2 5 2" xfId="14326"/>
    <cellStyle name="Percent 2 2 5 2 5 2 2" xfId="14327"/>
    <cellStyle name="Percent 2 2 5 2 5 3" xfId="14328"/>
    <cellStyle name="Percent 2 2 5 2 6" xfId="14329"/>
    <cellStyle name="Percent 2 2 5 2 6 2" xfId="14330"/>
    <cellStyle name="Percent 2 2 5 2 6 2 2" xfId="14331"/>
    <cellStyle name="Percent 2 2 5 2 6 3" xfId="14332"/>
    <cellStyle name="Percent 2 2 5 2 7" xfId="14333"/>
    <cellStyle name="Percent 2 2 5 2 7 2" xfId="14334"/>
    <cellStyle name="Percent 2 2 5 2 7 2 2" xfId="14335"/>
    <cellStyle name="Percent 2 2 5 2 7 3" xfId="14336"/>
    <cellStyle name="Percent 2 2 5 2 8" xfId="14337"/>
    <cellStyle name="Percent 2 2 5 2 8 2" xfId="14338"/>
    <cellStyle name="Percent 2 2 5 2 9" xfId="14339"/>
    <cellStyle name="Percent 2 2 5 3" xfId="14340"/>
    <cellStyle name="Percent 2 2 5 3 2" xfId="14341"/>
    <cellStyle name="Percent 2 2 5 3 2 2" xfId="14342"/>
    <cellStyle name="Percent 2 2 5 3 2 2 2" xfId="14343"/>
    <cellStyle name="Percent 2 2 5 3 2 3" xfId="14344"/>
    <cellStyle name="Percent 2 2 5 3 3" xfId="14345"/>
    <cellStyle name="Percent 2 2 5 3 3 2" xfId="14346"/>
    <cellStyle name="Percent 2 2 5 3 3 2 2" xfId="14347"/>
    <cellStyle name="Percent 2 2 5 3 3 3" xfId="14348"/>
    <cellStyle name="Percent 2 2 5 3 4" xfId="14349"/>
    <cellStyle name="Percent 2 2 5 3 4 2" xfId="14350"/>
    <cellStyle name="Percent 2 2 5 3 4 2 2" xfId="14351"/>
    <cellStyle name="Percent 2 2 5 3 4 3" xfId="14352"/>
    <cellStyle name="Percent 2 2 5 3 5" xfId="14353"/>
    <cellStyle name="Percent 2 2 5 3 5 2" xfId="14354"/>
    <cellStyle name="Percent 2 2 5 3 6" xfId="14355"/>
    <cellStyle name="Percent 2 2 5 4" xfId="14356"/>
    <cellStyle name="Percent 2 2 5 4 2" xfId="14357"/>
    <cellStyle name="Percent 2 2 5 4 2 2" xfId="14358"/>
    <cellStyle name="Percent 2 2 5 4 3" xfId="14359"/>
    <cellStyle name="Percent 2 2 5 5" xfId="14360"/>
    <cellStyle name="Percent 2 2 5 5 2" xfId="14361"/>
    <cellStyle name="Percent 2 2 5 5 2 2" xfId="14362"/>
    <cellStyle name="Percent 2 2 5 5 3" xfId="14363"/>
    <cellStyle name="Percent 2 2 5 6" xfId="14364"/>
    <cellStyle name="Percent 2 2 5 6 2" xfId="14365"/>
    <cellStyle name="Percent 2 2 5 6 2 2" xfId="14366"/>
    <cellStyle name="Percent 2 2 5 6 3" xfId="14367"/>
    <cellStyle name="Percent 2 2 5 7" xfId="14368"/>
    <cellStyle name="Percent 2 2 5 7 2" xfId="14369"/>
    <cellStyle name="Percent 2 2 5 7 2 2" xfId="14370"/>
    <cellStyle name="Percent 2 2 5 7 3" xfId="14371"/>
    <cellStyle name="Percent 2 2 5 8" xfId="14372"/>
    <cellStyle name="Percent 2 2 5 8 2" xfId="14373"/>
    <cellStyle name="Percent 2 2 5 8 2 2" xfId="14374"/>
    <cellStyle name="Percent 2 2 5 8 3" xfId="14375"/>
    <cellStyle name="Percent 2 2 5 9" xfId="14376"/>
    <cellStyle name="Percent 2 2 5 9 2" xfId="14377"/>
    <cellStyle name="Percent 2 2 6" xfId="14378"/>
    <cellStyle name="Percent 2 2 6 2" xfId="14379"/>
    <cellStyle name="Percent 2 2 6 2 2" xfId="14380"/>
    <cellStyle name="Percent 2 2 6 2 2 2" xfId="14381"/>
    <cellStyle name="Percent 2 2 6 2 2 2 2" xfId="14382"/>
    <cellStyle name="Percent 2 2 6 2 2 3" xfId="14383"/>
    <cellStyle name="Percent 2 2 6 2 3" xfId="14384"/>
    <cellStyle name="Percent 2 2 6 2 3 2" xfId="14385"/>
    <cellStyle name="Percent 2 2 6 2 3 2 2" xfId="14386"/>
    <cellStyle name="Percent 2 2 6 2 3 3" xfId="14387"/>
    <cellStyle name="Percent 2 2 6 2 4" xfId="14388"/>
    <cellStyle name="Percent 2 2 6 2 4 2" xfId="14389"/>
    <cellStyle name="Percent 2 2 6 2 4 2 2" xfId="14390"/>
    <cellStyle name="Percent 2 2 6 2 4 3" xfId="14391"/>
    <cellStyle name="Percent 2 2 6 2 5" xfId="14392"/>
    <cellStyle name="Percent 2 2 6 2 5 2" xfId="14393"/>
    <cellStyle name="Percent 2 2 6 2 6" xfId="14394"/>
    <cellStyle name="Percent 2 2 6 3" xfId="14395"/>
    <cellStyle name="Percent 2 2 6 3 2" xfId="14396"/>
    <cellStyle name="Percent 2 2 6 3 2 2" xfId="14397"/>
    <cellStyle name="Percent 2 2 6 3 3" xfId="14398"/>
    <cellStyle name="Percent 2 2 6 4" xfId="14399"/>
    <cellStyle name="Percent 2 2 6 4 2" xfId="14400"/>
    <cellStyle name="Percent 2 2 6 4 2 2" xfId="14401"/>
    <cellStyle name="Percent 2 2 6 4 3" xfId="14402"/>
    <cellStyle name="Percent 2 2 6 5" xfId="14403"/>
    <cellStyle name="Percent 2 2 6 5 2" xfId="14404"/>
    <cellStyle name="Percent 2 2 6 5 2 2" xfId="14405"/>
    <cellStyle name="Percent 2 2 6 5 3" xfId="14406"/>
    <cellStyle name="Percent 2 2 6 6" xfId="14407"/>
    <cellStyle name="Percent 2 2 6 6 2" xfId="14408"/>
    <cellStyle name="Percent 2 2 6 6 2 2" xfId="14409"/>
    <cellStyle name="Percent 2 2 6 6 3" xfId="14410"/>
    <cellStyle name="Percent 2 2 6 7" xfId="14411"/>
    <cellStyle name="Percent 2 2 6 7 2" xfId="14412"/>
    <cellStyle name="Percent 2 2 6 7 2 2" xfId="14413"/>
    <cellStyle name="Percent 2 2 6 7 3" xfId="14414"/>
    <cellStyle name="Percent 2 2 6 8" xfId="14415"/>
    <cellStyle name="Percent 2 2 6 8 2" xfId="14416"/>
    <cellStyle name="Percent 2 2 6 9" xfId="14417"/>
    <cellStyle name="Percent 2 2 7" xfId="14418"/>
    <cellStyle name="Percent 2 2 7 2" xfId="14419"/>
    <cellStyle name="Percent 2 2 7 2 2" xfId="14420"/>
    <cellStyle name="Percent 2 2 7 2 2 2" xfId="14421"/>
    <cellStyle name="Percent 2 2 7 2 3" xfId="14422"/>
    <cellStyle name="Percent 2 2 7 3" xfId="14423"/>
    <cellStyle name="Percent 2 2 7 3 2" xfId="14424"/>
    <cellStyle name="Percent 2 2 7 3 2 2" xfId="14425"/>
    <cellStyle name="Percent 2 2 7 3 3" xfId="14426"/>
    <cellStyle name="Percent 2 2 7 4" xfId="14427"/>
    <cellStyle name="Percent 2 2 7 4 2" xfId="14428"/>
    <cellStyle name="Percent 2 2 7 4 2 2" xfId="14429"/>
    <cellStyle name="Percent 2 2 7 4 3" xfId="14430"/>
    <cellStyle name="Percent 2 2 7 5" xfId="14431"/>
    <cellStyle name="Percent 2 2 7 5 2" xfId="14432"/>
    <cellStyle name="Percent 2 2 7 6" xfId="14433"/>
    <cellStyle name="Percent 2 2 8" xfId="14434"/>
    <cellStyle name="Percent 2 2 8 2" xfId="14435"/>
    <cellStyle name="Percent 2 2 8 2 2" xfId="14436"/>
    <cellStyle name="Percent 2 2 8 3" xfId="14437"/>
    <cellStyle name="Percent 2 2 9" xfId="14438"/>
    <cellStyle name="Percent 2 2 9 2" xfId="14439"/>
    <cellStyle name="Percent 2 2 9 2 2" xfId="14440"/>
    <cellStyle name="Percent 2 2 9 3" xfId="14441"/>
    <cellStyle name="Percent 2 3" xfId="14442"/>
    <cellStyle name="Percent 2 3 2" xfId="14443"/>
    <cellStyle name="Percent 2 3 2 2" xfId="14444"/>
    <cellStyle name="Percent 2 3 3" xfId="14445"/>
    <cellStyle name="Percent 2 4" xfId="14446"/>
    <cellStyle name="Percent 2 4 10" xfId="14447"/>
    <cellStyle name="Percent 2 4 10 2" xfId="14448"/>
    <cellStyle name="Percent 2 4 10 2 2" xfId="14449"/>
    <cellStyle name="Percent 2 4 10 3" xfId="14450"/>
    <cellStyle name="Percent 2 4 11" xfId="14451"/>
    <cellStyle name="Percent 2 4 11 2" xfId="14452"/>
    <cellStyle name="Percent 2 4 11 2 2" xfId="14453"/>
    <cellStyle name="Percent 2 4 11 3" xfId="14454"/>
    <cellStyle name="Percent 2 4 12" xfId="14455"/>
    <cellStyle name="Percent 2 4 12 2" xfId="14456"/>
    <cellStyle name="Percent 2 4 13" xfId="14457"/>
    <cellStyle name="Percent 2 4 2" xfId="14458"/>
    <cellStyle name="Percent 2 4 2 10" xfId="14459"/>
    <cellStyle name="Percent 2 4 2 11" xfId="14460"/>
    <cellStyle name="Percent 2 4 2 2" xfId="14461"/>
    <cellStyle name="Percent 2 4 2 2 2" xfId="14462"/>
    <cellStyle name="Percent 2 4 2 2 2 2" xfId="14463"/>
    <cellStyle name="Percent 2 4 2 2 2 2 2" xfId="14464"/>
    <cellStyle name="Percent 2 4 2 2 2 2 2 2" xfId="14465"/>
    <cellStyle name="Percent 2 4 2 2 2 2 3" xfId="14466"/>
    <cellStyle name="Percent 2 4 2 2 2 3" xfId="14467"/>
    <cellStyle name="Percent 2 4 2 2 2 3 2" xfId="14468"/>
    <cellStyle name="Percent 2 4 2 2 2 3 2 2" xfId="14469"/>
    <cellStyle name="Percent 2 4 2 2 2 3 3" xfId="14470"/>
    <cellStyle name="Percent 2 4 2 2 2 4" xfId="14471"/>
    <cellStyle name="Percent 2 4 2 2 2 4 2" xfId="14472"/>
    <cellStyle name="Percent 2 4 2 2 2 4 2 2" xfId="14473"/>
    <cellStyle name="Percent 2 4 2 2 2 4 3" xfId="14474"/>
    <cellStyle name="Percent 2 4 2 2 2 5" xfId="14475"/>
    <cellStyle name="Percent 2 4 2 2 2 5 2" xfId="14476"/>
    <cellStyle name="Percent 2 4 2 2 2 6" xfId="14477"/>
    <cellStyle name="Percent 2 4 2 2 3" xfId="14478"/>
    <cellStyle name="Percent 2 4 2 2 3 2" xfId="14479"/>
    <cellStyle name="Percent 2 4 2 2 3 2 2" xfId="14480"/>
    <cellStyle name="Percent 2 4 2 2 3 3" xfId="14481"/>
    <cellStyle name="Percent 2 4 2 2 4" xfId="14482"/>
    <cellStyle name="Percent 2 4 2 2 4 2" xfId="14483"/>
    <cellStyle name="Percent 2 4 2 2 4 2 2" xfId="14484"/>
    <cellStyle name="Percent 2 4 2 2 4 3" xfId="14485"/>
    <cellStyle name="Percent 2 4 2 2 5" xfId="14486"/>
    <cellStyle name="Percent 2 4 2 2 5 2" xfId="14487"/>
    <cellStyle name="Percent 2 4 2 2 5 2 2" xfId="14488"/>
    <cellStyle name="Percent 2 4 2 2 5 3" xfId="14489"/>
    <cellStyle name="Percent 2 4 2 2 6" xfId="14490"/>
    <cellStyle name="Percent 2 4 2 2 6 2" xfId="14491"/>
    <cellStyle name="Percent 2 4 2 2 6 2 2" xfId="14492"/>
    <cellStyle name="Percent 2 4 2 2 6 3" xfId="14493"/>
    <cellStyle name="Percent 2 4 2 2 7" xfId="14494"/>
    <cellStyle name="Percent 2 4 2 2 7 2" xfId="14495"/>
    <cellStyle name="Percent 2 4 2 2 7 2 2" xfId="14496"/>
    <cellStyle name="Percent 2 4 2 2 7 3" xfId="14497"/>
    <cellStyle name="Percent 2 4 2 2 8" xfId="14498"/>
    <cellStyle name="Percent 2 4 2 2 8 2" xfId="14499"/>
    <cellStyle name="Percent 2 4 2 2 9" xfId="14500"/>
    <cellStyle name="Percent 2 4 2 3" xfId="14501"/>
    <cellStyle name="Percent 2 4 2 3 2" xfId="14502"/>
    <cellStyle name="Percent 2 4 2 3 2 2" xfId="14503"/>
    <cellStyle name="Percent 2 4 2 3 2 2 2" xfId="14504"/>
    <cellStyle name="Percent 2 4 2 3 2 3" xfId="14505"/>
    <cellStyle name="Percent 2 4 2 3 3" xfId="14506"/>
    <cellStyle name="Percent 2 4 2 3 3 2" xfId="14507"/>
    <cellStyle name="Percent 2 4 2 3 3 2 2" xfId="14508"/>
    <cellStyle name="Percent 2 4 2 3 3 3" xfId="14509"/>
    <cellStyle name="Percent 2 4 2 3 4" xfId="14510"/>
    <cellStyle name="Percent 2 4 2 3 4 2" xfId="14511"/>
    <cellStyle name="Percent 2 4 2 3 4 2 2" xfId="14512"/>
    <cellStyle name="Percent 2 4 2 3 4 3" xfId="14513"/>
    <cellStyle name="Percent 2 4 2 3 5" xfId="14514"/>
    <cellStyle name="Percent 2 4 2 3 5 2" xfId="14515"/>
    <cellStyle name="Percent 2 4 2 3 6" xfId="14516"/>
    <cellStyle name="Percent 2 4 2 4" xfId="14517"/>
    <cellStyle name="Percent 2 4 2 4 2" xfId="14518"/>
    <cellStyle name="Percent 2 4 2 4 2 2" xfId="14519"/>
    <cellStyle name="Percent 2 4 2 4 3" xfId="14520"/>
    <cellStyle name="Percent 2 4 2 5" xfId="14521"/>
    <cellStyle name="Percent 2 4 2 5 2" xfId="14522"/>
    <cellStyle name="Percent 2 4 2 5 2 2" xfId="14523"/>
    <cellStyle name="Percent 2 4 2 5 3" xfId="14524"/>
    <cellStyle name="Percent 2 4 2 6" xfId="14525"/>
    <cellStyle name="Percent 2 4 2 6 2" xfId="14526"/>
    <cellStyle name="Percent 2 4 2 6 2 2" xfId="14527"/>
    <cellStyle name="Percent 2 4 2 6 3" xfId="14528"/>
    <cellStyle name="Percent 2 4 2 7" xfId="14529"/>
    <cellStyle name="Percent 2 4 2 7 2" xfId="14530"/>
    <cellStyle name="Percent 2 4 2 7 2 2" xfId="14531"/>
    <cellStyle name="Percent 2 4 2 7 3" xfId="14532"/>
    <cellStyle name="Percent 2 4 2 8" xfId="14533"/>
    <cellStyle name="Percent 2 4 2 8 2" xfId="14534"/>
    <cellStyle name="Percent 2 4 2 8 2 2" xfId="14535"/>
    <cellStyle name="Percent 2 4 2 8 3" xfId="14536"/>
    <cellStyle name="Percent 2 4 2 9" xfId="14537"/>
    <cellStyle name="Percent 2 4 2 9 2" xfId="14538"/>
    <cellStyle name="Percent 2 4 3" xfId="14539"/>
    <cellStyle name="Percent 2 4 3 10" xfId="14540"/>
    <cellStyle name="Percent 2 4 3 2" xfId="14541"/>
    <cellStyle name="Percent 2 4 3 2 2" xfId="14542"/>
    <cellStyle name="Percent 2 4 3 2 2 2" xfId="14543"/>
    <cellStyle name="Percent 2 4 3 2 2 2 2" xfId="14544"/>
    <cellStyle name="Percent 2 4 3 2 2 2 2 2" xfId="14545"/>
    <cellStyle name="Percent 2 4 3 2 2 2 3" xfId="14546"/>
    <cellStyle name="Percent 2 4 3 2 2 3" xfId="14547"/>
    <cellStyle name="Percent 2 4 3 2 2 3 2" xfId="14548"/>
    <cellStyle name="Percent 2 4 3 2 2 3 2 2" xfId="14549"/>
    <cellStyle name="Percent 2 4 3 2 2 3 3" xfId="14550"/>
    <cellStyle name="Percent 2 4 3 2 2 4" xfId="14551"/>
    <cellStyle name="Percent 2 4 3 2 2 4 2" xfId="14552"/>
    <cellStyle name="Percent 2 4 3 2 2 4 2 2" xfId="14553"/>
    <cellStyle name="Percent 2 4 3 2 2 4 3" xfId="14554"/>
    <cellStyle name="Percent 2 4 3 2 2 5" xfId="14555"/>
    <cellStyle name="Percent 2 4 3 2 2 5 2" xfId="14556"/>
    <cellStyle name="Percent 2 4 3 2 2 6" xfId="14557"/>
    <cellStyle name="Percent 2 4 3 2 3" xfId="14558"/>
    <cellStyle name="Percent 2 4 3 2 3 2" xfId="14559"/>
    <cellStyle name="Percent 2 4 3 2 3 2 2" xfId="14560"/>
    <cellStyle name="Percent 2 4 3 2 3 3" xfId="14561"/>
    <cellStyle name="Percent 2 4 3 2 4" xfId="14562"/>
    <cellStyle name="Percent 2 4 3 2 4 2" xfId="14563"/>
    <cellStyle name="Percent 2 4 3 2 4 2 2" xfId="14564"/>
    <cellStyle name="Percent 2 4 3 2 4 3" xfId="14565"/>
    <cellStyle name="Percent 2 4 3 2 5" xfId="14566"/>
    <cellStyle name="Percent 2 4 3 2 5 2" xfId="14567"/>
    <cellStyle name="Percent 2 4 3 2 5 2 2" xfId="14568"/>
    <cellStyle name="Percent 2 4 3 2 5 3" xfId="14569"/>
    <cellStyle name="Percent 2 4 3 2 6" xfId="14570"/>
    <cellStyle name="Percent 2 4 3 2 6 2" xfId="14571"/>
    <cellStyle name="Percent 2 4 3 2 6 2 2" xfId="14572"/>
    <cellStyle name="Percent 2 4 3 2 6 3" xfId="14573"/>
    <cellStyle name="Percent 2 4 3 2 7" xfId="14574"/>
    <cellStyle name="Percent 2 4 3 2 7 2" xfId="14575"/>
    <cellStyle name="Percent 2 4 3 2 7 2 2" xfId="14576"/>
    <cellStyle name="Percent 2 4 3 2 7 3" xfId="14577"/>
    <cellStyle name="Percent 2 4 3 2 8" xfId="14578"/>
    <cellStyle name="Percent 2 4 3 2 8 2" xfId="14579"/>
    <cellStyle name="Percent 2 4 3 2 9" xfId="14580"/>
    <cellStyle name="Percent 2 4 3 3" xfId="14581"/>
    <cellStyle name="Percent 2 4 3 3 2" xfId="14582"/>
    <cellStyle name="Percent 2 4 3 3 2 2" xfId="14583"/>
    <cellStyle name="Percent 2 4 3 3 2 2 2" xfId="14584"/>
    <cellStyle name="Percent 2 4 3 3 2 3" xfId="14585"/>
    <cellStyle name="Percent 2 4 3 3 3" xfId="14586"/>
    <cellStyle name="Percent 2 4 3 3 3 2" xfId="14587"/>
    <cellStyle name="Percent 2 4 3 3 3 2 2" xfId="14588"/>
    <cellStyle name="Percent 2 4 3 3 3 3" xfId="14589"/>
    <cellStyle name="Percent 2 4 3 3 4" xfId="14590"/>
    <cellStyle name="Percent 2 4 3 3 4 2" xfId="14591"/>
    <cellStyle name="Percent 2 4 3 3 4 2 2" xfId="14592"/>
    <cellStyle name="Percent 2 4 3 3 4 3" xfId="14593"/>
    <cellStyle name="Percent 2 4 3 3 5" xfId="14594"/>
    <cellStyle name="Percent 2 4 3 3 5 2" xfId="14595"/>
    <cellStyle name="Percent 2 4 3 3 6" xfId="14596"/>
    <cellStyle name="Percent 2 4 3 4" xfId="14597"/>
    <cellStyle name="Percent 2 4 3 4 2" xfId="14598"/>
    <cellStyle name="Percent 2 4 3 4 2 2" xfId="14599"/>
    <cellStyle name="Percent 2 4 3 4 3" xfId="14600"/>
    <cellStyle name="Percent 2 4 3 5" xfId="14601"/>
    <cellStyle name="Percent 2 4 3 5 2" xfId="14602"/>
    <cellStyle name="Percent 2 4 3 5 2 2" xfId="14603"/>
    <cellStyle name="Percent 2 4 3 5 3" xfId="14604"/>
    <cellStyle name="Percent 2 4 3 6" xfId="14605"/>
    <cellStyle name="Percent 2 4 3 6 2" xfId="14606"/>
    <cellStyle name="Percent 2 4 3 6 2 2" xfId="14607"/>
    <cellStyle name="Percent 2 4 3 6 3" xfId="14608"/>
    <cellStyle name="Percent 2 4 3 7" xfId="14609"/>
    <cellStyle name="Percent 2 4 3 7 2" xfId="14610"/>
    <cellStyle name="Percent 2 4 3 7 2 2" xfId="14611"/>
    <cellStyle name="Percent 2 4 3 7 3" xfId="14612"/>
    <cellStyle name="Percent 2 4 3 8" xfId="14613"/>
    <cellStyle name="Percent 2 4 3 8 2" xfId="14614"/>
    <cellStyle name="Percent 2 4 3 8 2 2" xfId="14615"/>
    <cellStyle name="Percent 2 4 3 8 3" xfId="14616"/>
    <cellStyle name="Percent 2 4 3 9" xfId="14617"/>
    <cellStyle name="Percent 2 4 3 9 2" xfId="14618"/>
    <cellStyle name="Percent 2 4 4" xfId="14619"/>
    <cellStyle name="Percent 2 4 4 10" xfId="14620"/>
    <cellStyle name="Percent 2 4 4 2" xfId="14621"/>
    <cellStyle name="Percent 2 4 4 2 2" xfId="14622"/>
    <cellStyle name="Percent 2 4 4 2 2 2" xfId="14623"/>
    <cellStyle name="Percent 2 4 4 2 2 2 2" xfId="14624"/>
    <cellStyle name="Percent 2 4 4 2 2 2 2 2" xfId="14625"/>
    <cellStyle name="Percent 2 4 4 2 2 2 3" xfId="14626"/>
    <cellStyle name="Percent 2 4 4 2 2 3" xfId="14627"/>
    <cellStyle name="Percent 2 4 4 2 2 3 2" xfId="14628"/>
    <cellStyle name="Percent 2 4 4 2 2 3 2 2" xfId="14629"/>
    <cellStyle name="Percent 2 4 4 2 2 3 3" xfId="14630"/>
    <cellStyle name="Percent 2 4 4 2 2 4" xfId="14631"/>
    <cellStyle name="Percent 2 4 4 2 2 4 2" xfId="14632"/>
    <cellStyle name="Percent 2 4 4 2 2 4 2 2" xfId="14633"/>
    <cellStyle name="Percent 2 4 4 2 2 4 3" xfId="14634"/>
    <cellStyle name="Percent 2 4 4 2 2 5" xfId="14635"/>
    <cellStyle name="Percent 2 4 4 2 2 5 2" xfId="14636"/>
    <cellStyle name="Percent 2 4 4 2 2 6" xfId="14637"/>
    <cellStyle name="Percent 2 4 4 2 3" xfId="14638"/>
    <cellStyle name="Percent 2 4 4 2 3 2" xfId="14639"/>
    <cellStyle name="Percent 2 4 4 2 3 2 2" xfId="14640"/>
    <cellStyle name="Percent 2 4 4 2 3 3" xfId="14641"/>
    <cellStyle name="Percent 2 4 4 2 4" xfId="14642"/>
    <cellStyle name="Percent 2 4 4 2 4 2" xfId="14643"/>
    <cellStyle name="Percent 2 4 4 2 4 2 2" xfId="14644"/>
    <cellStyle name="Percent 2 4 4 2 4 3" xfId="14645"/>
    <cellStyle name="Percent 2 4 4 2 5" xfId="14646"/>
    <cellStyle name="Percent 2 4 4 2 5 2" xfId="14647"/>
    <cellStyle name="Percent 2 4 4 2 5 2 2" xfId="14648"/>
    <cellStyle name="Percent 2 4 4 2 5 3" xfId="14649"/>
    <cellStyle name="Percent 2 4 4 2 6" xfId="14650"/>
    <cellStyle name="Percent 2 4 4 2 6 2" xfId="14651"/>
    <cellStyle name="Percent 2 4 4 2 6 2 2" xfId="14652"/>
    <cellStyle name="Percent 2 4 4 2 6 3" xfId="14653"/>
    <cellStyle name="Percent 2 4 4 2 7" xfId="14654"/>
    <cellStyle name="Percent 2 4 4 2 7 2" xfId="14655"/>
    <cellStyle name="Percent 2 4 4 2 7 2 2" xfId="14656"/>
    <cellStyle name="Percent 2 4 4 2 7 3" xfId="14657"/>
    <cellStyle name="Percent 2 4 4 2 8" xfId="14658"/>
    <cellStyle name="Percent 2 4 4 2 8 2" xfId="14659"/>
    <cellStyle name="Percent 2 4 4 2 9" xfId="14660"/>
    <cellStyle name="Percent 2 4 4 3" xfId="14661"/>
    <cellStyle name="Percent 2 4 4 3 2" xfId="14662"/>
    <cellStyle name="Percent 2 4 4 3 2 2" xfId="14663"/>
    <cellStyle name="Percent 2 4 4 3 2 2 2" xfId="14664"/>
    <cellStyle name="Percent 2 4 4 3 2 3" xfId="14665"/>
    <cellStyle name="Percent 2 4 4 3 3" xfId="14666"/>
    <cellStyle name="Percent 2 4 4 3 3 2" xfId="14667"/>
    <cellStyle name="Percent 2 4 4 3 3 2 2" xfId="14668"/>
    <cellStyle name="Percent 2 4 4 3 3 3" xfId="14669"/>
    <cellStyle name="Percent 2 4 4 3 4" xfId="14670"/>
    <cellStyle name="Percent 2 4 4 3 4 2" xfId="14671"/>
    <cellStyle name="Percent 2 4 4 3 4 2 2" xfId="14672"/>
    <cellStyle name="Percent 2 4 4 3 4 3" xfId="14673"/>
    <cellStyle name="Percent 2 4 4 3 5" xfId="14674"/>
    <cellStyle name="Percent 2 4 4 3 5 2" xfId="14675"/>
    <cellStyle name="Percent 2 4 4 3 6" xfId="14676"/>
    <cellStyle name="Percent 2 4 4 4" xfId="14677"/>
    <cellStyle name="Percent 2 4 4 4 2" xfId="14678"/>
    <cellStyle name="Percent 2 4 4 4 2 2" xfId="14679"/>
    <cellStyle name="Percent 2 4 4 4 3" xfId="14680"/>
    <cellStyle name="Percent 2 4 4 5" xfId="14681"/>
    <cellStyle name="Percent 2 4 4 5 2" xfId="14682"/>
    <cellStyle name="Percent 2 4 4 5 2 2" xfId="14683"/>
    <cellStyle name="Percent 2 4 4 5 3" xfId="14684"/>
    <cellStyle name="Percent 2 4 4 6" xfId="14685"/>
    <cellStyle name="Percent 2 4 4 6 2" xfId="14686"/>
    <cellStyle name="Percent 2 4 4 6 2 2" xfId="14687"/>
    <cellStyle name="Percent 2 4 4 6 3" xfId="14688"/>
    <cellStyle name="Percent 2 4 4 7" xfId="14689"/>
    <cellStyle name="Percent 2 4 4 7 2" xfId="14690"/>
    <cellStyle name="Percent 2 4 4 7 2 2" xfId="14691"/>
    <cellStyle name="Percent 2 4 4 7 3" xfId="14692"/>
    <cellStyle name="Percent 2 4 4 8" xfId="14693"/>
    <cellStyle name="Percent 2 4 4 8 2" xfId="14694"/>
    <cellStyle name="Percent 2 4 4 8 2 2" xfId="14695"/>
    <cellStyle name="Percent 2 4 4 8 3" xfId="14696"/>
    <cellStyle name="Percent 2 4 4 9" xfId="14697"/>
    <cellStyle name="Percent 2 4 4 9 2" xfId="14698"/>
    <cellStyle name="Percent 2 4 5" xfId="14699"/>
    <cellStyle name="Percent 2 4 5 2" xfId="14700"/>
    <cellStyle name="Percent 2 4 5 2 2" xfId="14701"/>
    <cellStyle name="Percent 2 4 5 2 2 2" xfId="14702"/>
    <cellStyle name="Percent 2 4 5 2 2 2 2" xfId="14703"/>
    <cellStyle name="Percent 2 4 5 2 2 3" xfId="14704"/>
    <cellStyle name="Percent 2 4 5 2 3" xfId="14705"/>
    <cellStyle name="Percent 2 4 5 2 3 2" xfId="14706"/>
    <cellStyle name="Percent 2 4 5 2 3 2 2" xfId="14707"/>
    <cellStyle name="Percent 2 4 5 2 3 3" xfId="14708"/>
    <cellStyle name="Percent 2 4 5 2 4" xfId="14709"/>
    <cellStyle name="Percent 2 4 5 2 4 2" xfId="14710"/>
    <cellStyle name="Percent 2 4 5 2 4 2 2" xfId="14711"/>
    <cellStyle name="Percent 2 4 5 2 4 3" xfId="14712"/>
    <cellStyle name="Percent 2 4 5 2 5" xfId="14713"/>
    <cellStyle name="Percent 2 4 5 2 5 2" xfId="14714"/>
    <cellStyle name="Percent 2 4 5 2 6" xfId="14715"/>
    <cellStyle name="Percent 2 4 5 3" xfId="14716"/>
    <cellStyle name="Percent 2 4 5 3 2" xfId="14717"/>
    <cellStyle name="Percent 2 4 5 3 2 2" xfId="14718"/>
    <cellStyle name="Percent 2 4 5 3 3" xfId="14719"/>
    <cellStyle name="Percent 2 4 5 4" xfId="14720"/>
    <cellStyle name="Percent 2 4 5 4 2" xfId="14721"/>
    <cellStyle name="Percent 2 4 5 4 2 2" xfId="14722"/>
    <cellStyle name="Percent 2 4 5 4 3" xfId="14723"/>
    <cellStyle name="Percent 2 4 5 5" xfId="14724"/>
    <cellStyle name="Percent 2 4 5 5 2" xfId="14725"/>
    <cellStyle name="Percent 2 4 5 5 2 2" xfId="14726"/>
    <cellStyle name="Percent 2 4 5 5 3" xfId="14727"/>
    <cellStyle name="Percent 2 4 5 6" xfId="14728"/>
    <cellStyle name="Percent 2 4 5 6 2" xfId="14729"/>
    <cellStyle name="Percent 2 4 5 6 2 2" xfId="14730"/>
    <cellStyle name="Percent 2 4 5 6 3" xfId="14731"/>
    <cellStyle name="Percent 2 4 5 7" xfId="14732"/>
    <cellStyle name="Percent 2 4 5 7 2" xfId="14733"/>
    <cellStyle name="Percent 2 4 5 7 2 2" xfId="14734"/>
    <cellStyle name="Percent 2 4 5 7 3" xfId="14735"/>
    <cellStyle name="Percent 2 4 5 8" xfId="14736"/>
    <cellStyle name="Percent 2 4 5 8 2" xfId="14737"/>
    <cellStyle name="Percent 2 4 5 9" xfId="14738"/>
    <cellStyle name="Percent 2 4 6" xfId="14739"/>
    <cellStyle name="Percent 2 4 6 2" xfId="14740"/>
    <cellStyle name="Percent 2 4 6 2 2" xfId="14741"/>
    <cellStyle name="Percent 2 4 6 2 2 2" xfId="14742"/>
    <cellStyle name="Percent 2 4 6 2 3" xfId="14743"/>
    <cellStyle name="Percent 2 4 6 3" xfId="14744"/>
    <cellStyle name="Percent 2 4 6 3 2" xfId="14745"/>
    <cellStyle name="Percent 2 4 6 3 2 2" xfId="14746"/>
    <cellStyle name="Percent 2 4 6 3 3" xfId="14747"/>
    <cellStyle name="Percent 2 4 6 4" xfId="14748"/>
    <cellStyle name="Percent 2 4 6 4 2" xfId="14749"/>
    <cellStyle name="Percent 2 4 6 4 2 2" xfId="14750"/>
    <cellStyle name="Percent 2 4 6 4 3" xfId="14751"/>
    <cellStyle name="Percent 2 4 6 5" xfId="14752"/>
    <cellStyle name="Percent 2 4 6 5 2" xfId="14753"/>
    <cellStyle name="Percent 2 4 6 6" xfId="14754"/>
    <cellStyle name="Percent 2 4 7" xfId="14755"/>
    <cellStyle name="Percent 2 4 7 2" xfId="14756"/>
    <cellStyle name="Percent 2 4 7 2 2" xfId="14757"/>
    <cellStyle name="Percent 2 4 7 3" xfId="14758"/>
    <cellStyle name="Percent 2 4 8" xfId="14759"/>
    <cellStyle name="Percent 2 4 8 2" xfId="14760"/>
    <cellStyle name="Percent 2 4 8 2 2" xfId="14761"/>
    <cellStyle name="Percent 2 4 8 3" xfId="14762"/>
    <cellStyle name="Percent 2 4 9" xfId="14763"/>
    <cellStyle name="Percent 2 4 9 2" xfId="14764"/>
    <cellStyle name="Percent 2 4 9 2 2" xfId="14765"/>
    <cellStyle name="Percent 2 4 9 3" xfId="14766"/>
    <cellStyle name="Percent 2 5" xfId="14767"/>
    <cellStyle name="Percent 2 5 10" xfId="14768"/>
    <cellStyle name="Percent 2 5 11" xfId="14769"/>
    <cellStyle name="Percent 2 5 2" xfId="14770"/>
    <cellStyle name="Percent 2 5 2 2" xfId="14771"/>
    <cellStyle name="Percent 2 5 2 2 2" xfId="14772"/>
    <cellStyle name="Percent 2 5 2 2 2 2" xfId="14773"/>
    <cellStyle name="Percent 2 5 2 2 2 2 2" xfId="14774"/>
    <cellStyle name="Percent 2 5 2 2 2 3" xfId="14775"/>
    <cellStyle name="Percent 2 5 2 2 3" xfId="14776"/>
    <cellStyle name="Percent 2 5 2 2 3 2" xfId="14777"/>
    <cellStyle name="Percent 2 5 2 2 3 2 2" xfId="14778"/>
    <cellStyle name="Percent 2 5 2 2 3 3" xfId="14779"/>
    <cellStyle name="Percent 2 5 2 2 4" xfId="14780"/>
    <cellStyle name="Percent 2 5 2 2 4 2" xfId="14781"/>
    <cellStyle name="Percent 2 5 2 2 4 2 2" xfId="14782"/>
    <cellStyle name="Percent 2 5 2 2 4 3" xfId="14783"/>
    <cellStyle name="Percent 2 5 2 2 5" xfId="14784"/>
    <cellStyle name="Percent 2 5 2 2 5 2" xfId="14785"/>
    <cellStyle name="Percent 2 5 2 2 6" xfId="14786"/>
    <cellStyle name="Percent 2 5 2 3" xfId="14787"/>
    <cellStyle name="Percent 2 5 2 3 2" xfId="14788"/>
    <cellStyle name="Percent 2 5 2 3 2 2" xfId="14789"/>
    <cellStyle name="Percent 2 5 2 3 3" xfId="14790"/>
    <cellStyle name="Percent 2 5 2 4" xfId="14791"/>
    <cellStyle name="Percent 2 5 2 4 2" xfId="14792"/>
    <cellStyle name="Percent 2 5 2 4 2 2" xfId="14793"/>
    <cellStyle name="Percent 2 5 2 4 3" xfId="14794"/>
    <cellStyle name="Percent 2 5 2 5" xfId="14795"/>
    <cellStyle name="Percent 2 5 2 5 2" xfId="14796"/>
    <cellStyle name="Percent 2 5 2 5 2 2" xfId="14797"/>
    <cellStyle name="Percent 2 5 2 5 3" xfId="14798"/>
    <cellStyle name="Percent 2 5 2 6" xfId="14799"/>
    <cellStyle name="Percent 2 5 2 6 2" xfId="14800"/>
    <cellStyle name="Percent 2 5 2 6 2 2" xfId="14801"/>
    <cellStyle name="Percent 2 5 2 6 3" xfId="14802"/>
    <cellStyle name="Percent 2 5 2 7" xfId="14803"/>
    <cellStyle name="Percent 2 5 2 7 2" xfId="14804"/>
    <cellStyle name="Percent 2 5 2 7 2 2" xfId="14805"/>
    <cellStyle name="Percent 2 5 2 7 3" xfId="14806"/>
    <cellStyle name="Percent 2 5 2 8" xfId="14807"/>
    <cellStyle name="Percent 2 5 2 8 2" xfId="14808"/>
    <cellStyle name="Percent 2 5 2 9" xfId="14809"/>
    <cellStyle name="Percent 2 5 3" xfId="14810"/>
    <cellStyle name="Percent 2 5 3 2" xfId="14811"/>
    <cellStyle name="Percent 2 5 3 2 2" xfId="14812"/>
    <cellStyle name="Percent 2 5 3 2 2 2" xfId="14813"/>
    <cellStyle name="Percent 2 5 3 2 3" xfId="14814"/>
    <cellStyle name="Percent 2 5 3 3" xfId="14815"/>
    <cellStyle name="Percent 2 5 3 3 2" xfId="14816"/>
    <cellStyle name="Percent 2 5 3 3 2 2" xfId="14817"/>
    <cellStyle name="Percent 2 5 3 3 3" xfId="14818"/>
    <cellStyle name="Percent 2 5 3 4" xfId="14819"/>
    <cellStyle name="Percent 2 5 3 4 2" xfId="14820"/>
    <cellStyle name="Percent 2 5 3 4 2 2" xfId="14821"/>
    <cellStyle name="Percent 2 5 3 4 3" xfId="14822"/>
    <cellStyle name="Percent 2 5 3 5" xfId="14823"/>
    <cellStyle name="Percent 2 5 3 5 2" xfId="14824"/>
    <cellStyle name="Percent 2 5 3 6" xfId="14825"/>
    <cellStyle name="Percent 2 5 4" xfId="14826"/>
    <cellStyle name="Percent 2 5 4 2" xfId="14827"/>
    <cellStyle name="Percent 2 5 4 2 2" xfId="14828"/>
    <cellStyle name="Percent 2 5 4 3" xfId="14829"/>
    <cellStyle name="Percent 2 5 5" xfId="14830"/>
    <cellStyle name="Percent 2 5 5 2" xfId="14831"/>
    <cellStyle name="Percent 2 5 5 2 2" xfId="14832"/>
    <cellStyle name="Percent 2 5 5 3" xfId="14833"/>
    <cellStyle name="Percent 2 5 6" xfId="14834"/>
    <cellStyle name="Percent 2 5 6 2" xfId="14835"/>
    <cellStyle name="Percent 2 5 6 2 2" xfId="14836"/>
    <cellStyle name="Percent 2 5 6 3" xfId="14837"/>
    <cellStyle name="Percent 2 5 7" xfId="14838"/>
    <cellStyle name="Percent 2 5 7 2" xfId="14839"/>
    <cellStyle name="Percent 2 5 7 2 2" xfId="14840"/>
    <cellStyle name="Percent 2 5 7 3" xfId="14841"/>
    <cellStyle name="Percent 2 5 8" xfId="14842"/>
    <cellStyle name="Percent 2 5 8 2" xfId="14843"/>
    <cellStyle name="Percent 2 5 8 2 2" xfId="14844"/>
    <cellStyle name="Percent 2 5 8 3" xfId="14845"/>
    <cellStyle name="Percent 2 5 9" xfId="14846"/>
    <cellStyle name="Percent 2 5 9 2" xfId="14847"/>
    <cellStyle name="Percent 2 6" xfId="14848"/>
    <cellStyle name="Percent 2 6 10" xfId="14849"/>
    <cellStyle name="Percent 2 6 11" xfId="14850"/>
    <cellStyle name="Percent 2 6 2" xfId="14851"/>
    <cellStyle name="Percent 2 6 2 2" xfId="14852"/>
    <cellStyle name="Percent 2 6 2 2 2" xfId="14853"/>
    <cellStyle name="Percent 2 6 2 2 2 2" xfId="14854"/>
    <cellStyle name="Percent 2 6 2 2 2 2 2" xfId="14855"/>
    <cellStyle name="Percent 2 6 2 2 2 3" xfId="14856"/>
    <cellStyle name="Percent 2 6 2 2 3" xfId="14857"/>
    <cellStyle name="Percent 2 6 2 2 3 2" xfId="14858"/>
    <cellStyle name="Percent 2 6 2 2 3 2 2" xfId="14859"/>
    <cellStyle name="Percent 2 6 2 2 3 3" xfId="14860"/>
    <cellStyle name="Percent 2 6 2 2 4" xfId="14861"/>
    <cellStyle name="Percent 2 6 2 2 4 2" xfId="14862"/>
    <cellStyle name="Percent 2 6 2 2 4 2 2" xfId="14863"/>
    <cellStyle name="Percent 2 6 2 2 4 3" xfId="14864"/>
    <cellStyle name="Percent 2 6 2 2 5" xfId="14865"/>
    <cellStyle name="Percent 2 6 2 2 5 2" xfId="14866"/>
    <cellStyle name="Percent 2 6 2 2 6" xfId="14867"/>
    <cellStyle name="Percent 2 6 2 3" xfId="14868"/>
    <cellStyle name="Percent 2 6 2 3 2" xfId="14869"/>
    <cellStyle name="Percent 2 6 2 3 2 2" xfId="14870"/>
    <cellStyle name="Percent 2 6 2 3 3" xfId="14871"/>
    <cellStyle name="Percent 2 6 2 4" xfId="14872"/>
    <cellStyle name="Percent 2 6 2 4 2" xfId="14873"/>
    <cellStyle name="Percent 2 6 2 4 2 2" xfId="14874"/>
    <cellStyle name="Percent 2 6 2 4 3" xfId="14875"/>
    <cellStyle name="Percent 2 6 2 5" xfId="14876"/>
    <cellStyle name="Percent 2 6 2 5 2" xfId="14877"/>
    <cellStyle name="Percent 2 6 2 5 2 2" xfId="14878"/>
    <cellStyle name="Percent 2 6 2 5 3" xfId="14879"/>
    <cellStyle name="Percent 2 6 2 6" xfId="14880"/>
    <cellStyle name="Percent 2 6 2 6 2" xfId="14881"/>
    <cellStyle name="Percent 2 6 2 6 2 2" xfId="14882"/>
    <cellStyle name="Percent 2 6 2 6 3" xfId="14883"/>
    <cellStyle name="Percent 2 6 2 7" xfId="14884"/>
    <cellStyle name="Percent 2 6 2 7 2" xfId="14885"/>
    <cellStyle name="Percent 2 6 2 7 2 2" xfId="14886"/>
    <cellStyle name="Percent 2 6 2 7 3" xfId="14887"/>
    <cellStyle name="Percent 2 6 2 8" xfId="14888"/>
    <cellStyle name="Percent 2 6 2 8 2" xfId="14889"/>
    <cellStyle name="Percent 2 6 2 9" xfId="14890"/>
    <cellStyle name="Percent 2 6 3" xfId="14891"/>
    <cellStyle name="Percent 2 6 3 2" xfId="14892"/>
    <cellStyle name="Percent 2 6 3 2 2" xfId="14893"/>
    <cellStyle name="Percent 2 6 3 2 2 2" xfId="14894"/>
    <cellStyle name="Percent 2 6 3 2 3" xfId="14895"/>
    <cellStyle name="Percent 2 6 3 3" xfId="14896"/>
    <cellStyle name="Percent 2 6 3 3 2" xfId="14897"/>
    <cellStyle name="Percent 2 6 3 3 2 2" xfId="14898"/>
    <cellStyle name="Percent 2 6 3 3 3" xfId="14899"/>
    <cellStyle name="Percent 2 6 3 4" xfId="14900"/>
    <cellStyle name="Percent 2 6 3 4 2" xfId="14901"/>
    <cellStyle name="Percent 2 6 3 4 2 2" xfId="14902"/>
    <cellStyle name="Percent 2 6 3 4 3" xfId="14903"/>
    <cellStyle name="Percent 2 6 3 5" xfId="14904"/>
    <cellStyle name="Percent 2 6 3 5 2" xfId="14905"/>
    <cellStyle name="Percent 2 6 3 6" xfId="14906"/>
    <cellStyle name="Percent 2 6 4" xfId="14907"/>
    <cellStyle name="Percent 2 6 4 2" xfId="14908"/>
    <cellStyle name="Percent 2 6 4 2 2" xfId="14909"/>
    <cellStyle name="Percent 2 6 4 3" xfId="14910"/>
    <cellStyle name="Percent 2 6 5" xfId="14911"/>
    <cellStyle name="Percent 2 6 5 2" xfId="14912"/>
    <cellStyle name="Percent 2 6 5 2 2" xfId="14913"/>
    <cellStyle name="Percent 2 6 5 3" xfId="14914"/>
    <cellStyle name="Percent 2 6 6" xfId="14915"/>
    <cellStyle name="Percent 2 6 6 2" xfId="14916"/>
    <cellStyle name="Percent 2 6 6 2 2" xfId="14917"/>
    <cellStyle name="Percent 2 6 6 3" xfId="14918"/>
    <cellStyle name="Percent 2 6 7" xfId="14919"/>
    <cellStyle name="Percent 2 6 7 2" xfId="14920"/>
    <cellStyle name="Percent 2 6 7 2 2" xfId="14921"/>
    <cellStyle name="Percent 2 6 7 3" xfId="14922"/>
    <cellStyle name="Percent 2 6 8" xfId="14923"/>
    <cellStyle name="Percent 2 6 8 2" xfId="14924"/>
    <cellStyle name="Percent 2 6 8 2 2" xfId="14925"/>
    <cellStyle name="Percent 2 6 8 3" xfId="14926"/>
    <cellStyle name="Percent 2 6 9" xfId="14927"/>
    <cellStyle name="Percent 2 6 9 2" xfId="14928"/>
    <cellStyle name="Percent 2 7" xfId="14929"/>
    <cellStyle name="Percent 2 7 10" xfId="14930"/>
    <cellStyle name="Percent 2 7 2" xfId="14931"/>
    <cellStyle name="Percent 2 7 2 2" xfId="14932"/>
    <cellStyle name="Percent 2 7 2 2 2" xfId="14933"/>
    <cellStyle name="Percent 2 7 2 2 2 2" xfId="14934"/>
    <cellStyle name="Percent 2 7 2 2 2 2 2" xfId="14935"/>
    <cellStyle name="Percent 2 7 2 2 2 3" xfId="14936"/>
    <cellStyle name="Percent 2 7 2 2 3" xfId="14937"/>
    <cellStyle name="Percent 2 7 2 2 3 2" xfId="14938"/>
    <cellStyle name="Percent 2 7 2 2 3 2 2" xfId="14939"/>
    <cellStyle name="Percent 2 7 2 2 3 3" xfId="14940"/>
    <cellStyle name="Percent 2 7 2 2 4" xfId="14941"/>
    <cellStyle name="Percent 2 7 2 2 4 2" xfId="14942"/>
    <cellStyle name="Percent 2 7 2 2 4 2 2" xfId="14943"/>
    <cellStyle name="Percent 2 7 2 2 4 3" xfId="14944"/>
    <cellStyle name="Percent 2 7 2 2 5" xfId="14945"/>
    <cellStyle name="Percent 2 7 2 2 5 2" xfId="14946"/>
    <cellStyle name="Percent 2 7 2 2 6" xfId="14947"/>
    <cellStyle name="Percent 2 7 2 3" xfId="14948"/>
    <cellStyle name="Percent 2 7 2 3 2" xfId="14949"/>
    <cellStyle name="Percent 2 7 2 3 2 2" xfId="14950"/>
    <cellStyle name="Percent 2 7 2 3 3" xfId="14951"/>
    <cellStyle name="Percent 2 7 2 4" xfId="14952"/>
    <cellStyle name="Percent 2 7 2 4 2" xfId="14953"/>
    <cellStyle name="Percent 2 7 2 4 2 2" xfId="14954"/>
    <cellStyle name="Percent 2 7 2 4 3" xfId="14955"/>
    <cellStyle name="Percent 2 7 2 5" xfId="14956"/>
    <cellStyle name="Percent 2 7 2 5 2" xfId="14957"/>
    <cellStyle name="Percent 2 7 2 5 2 2" xfId="14958"/>
    <cellStyle name="Percent 2 7 2 5 3" xfId="14959"/>
    <cellStyle name="Percent 2 7 2 6" xfId="14960"/>
    <cellStyle name="Percent 2 7 2 6 2" xfId="14961"/>
    <cellStyle name="Percent 2 7 2 6 2 2" xfId="14962"/>
    <cellStyle name="Percent 2 7 2 6 3" xfId="14963"/>
    <cellStyle name="Percent 2 7 2 7" xfId="14964"/>
    <cellStyle name="Percent 2 7 2 7 2" xfId="14965"/>
    <cellStyle name="Percent 2 7 2 7 2 2" xfId="14966"/>
    <cellStyle name="Percent 2 7 2 7 3" xfId="14967"/>
    <cellStyle name="Percent 2 7 2 8" xfId="14968"/>
    <cellStyle name="Percent 2 7 2 8 2" xfId="14969"/>
    <cellStyle name="Percent 2 7 2 9" xfId="14970"/>
    <cellStyle name="Percent 2 7 3" xfId="14971"/>
    <cellStyle name="Percent 2 7 3 2" xfId="14972"/>
    <cellStyle name="Percent 2 7 3 2 2" xfId="14973"/>
    <cellStyle name="Percent 2 7 3 2 2 2" xfId="14974"/>
    <cellStyle name="Percent 2 7 3 2 3" xfId="14975"/>
    <cellStyle name="Percent 2 7 3 3" xfId="14976"/>
    <cellStyle name="Percent 2 7 3 3 2" xfId="14977"/>
    <cellStyle name="Percent 2 7 3 3 2 2" xfId="14978"/>
    <cellStyle name="Percent 2 7 3 3 3" xfId="14979"/>
    <cellStyle name="Percent 2 7 3 4" xfId="14980"/>
    <cellStyle name="Percent 2 7 3 4 2" xfId="14981"/>
    <cellStyle name="Percent 2 7 3 4 2 2" xfId="14982"/>
    <cellStyle name="Percent 2 7 3 4 3" xfId="14983"/>
    <cellStyle name="Percent 2 7 3 5" xfId="14984"/>
    <cellStyle name="Percent 2 7 3 5 2" xfId="14985"/>
    <cellStyle name="Percent 2 7 3 6" xfId="14986"/>
    <cellStyle name="Percent 2 7 4" xfId="14987"/>
    <cellStyle name="Percent 2 7 4 2" xfId="14988"/>
    <cellStyle name="Percent 2 7 4 2 2" xfId="14989"/>
    <cellStyle name="Percent 2 7 4 3" xfId="14990"/>
    <cellStyle name="Percent 2 7 5" xfId="14991"/>
    <cellStyle name="Percent 2 7 5 2" xfId="14992"/>
    <cellStyle name="Percent 2 7 5 2 2" xfId="14993"/>
    <cellStyle name="Percent 2 7 5 3" xfId="14994"/>
    <cellStyle name="Percent 2 7 6" xfId="14995"/>
    <cellStyle name="Percent 2 7 6 2" xfId="14996"/>
    <cellStyle name="Percent 2 7 6 2 2" xfId="14997"/>
    <cellStyle name="Percent 2 7 6 3" xfId="14998"/>
    <cellStyle name="Percent 2 7 7" xfId="14999"/>
    <cellStyle name="Percent 2 7 7 2" xfId="15000"/>
    <cellStyle name="Percent 2 7 7 2 2" xfId="15001"/>
    <cellStyle name="Percent 2 7 7 3" xfId="15002"/>
    <cellStyle name="Percent 2 7 8" xfId="15003"/>
    <cellStyle name="Percent 2 7 8 2" xfId="15004"/>
    <cellStyle name="Percent 2 7 8 2 2" xfId="15005"/>
    <cellStyle name="Percent 2 7 8 3" xfId="15006"/>
    <cellStyle name="Percent 2 7 9" xfId="15007"/>
    <cellStyle name="Percent 2 7 9 2" xfId="15008"/>
    <cellStyle name="Percent 2 8" xfId="15009"/>
    <cellStyle name="Percent 2 8 2" xfId="15010"/>
    <cellStyle name="Percent 2 8 2 2" xfId="15011"/>
    <cellStyle name="Percent 2 8 2 2 2" xfId="15012"/>
    <cellStyle name="Percent 2 8 2 2 2 2" xfId="15013"/>
    <cellStyle name="Percent 2 8 2 2 3" xfId="15014"/>
    <cellStyle name="Percent 2 8 2 3" xfId="15015"/>
    <cellStyle name="Percent 2 8 2 3 2" xfId="15016"/>
    <cellStyle name="Percent 2 8 2 3 2 2" xfId="15017"/>
    <cellStyle name="Percent 2 8 2 3 3" xfId="15018"/>
    <cellStyle name="Percent 2 8 2 4" xfId="15019"/>
    <cellStyle name="Percent 2 8 2 4 2" xfId="15020"/>
    <cellStyle name="Percent 2 8 2 4 2 2" xfId="15021"/>
    <cellStyle name="Percent 2 8 2 4 3" xfId="15022"/>
    <cellStyle name="Percent 2 8 2 5" xfId="15023"/>
    <cellStyle name="Percent 2 8 2 5 2" xfId="15024"/>
    <cellStyle name="Percent 2 8 2 6" xfId="15025"/>
    <cellStyle name="Percent 2 8 3" xfId="15026"/>
    <cellStyle name="Percent 2 8 3 2" xfId="15027"/>
    <cellStyle name="Percent 2 8 3 2 2" xfId="15028"/>
    <cellStyle name="Percent 2 8 3 3" xfId="15029"/>
    <cellStyle name="Percent 2 8 4" xfId="15030"/>
    <cellStyle name="Percent 2 8 4 2" xfId="15031"/>
    <cellStyle name="Percent 2 8 4 2 2" xfId="15032"/>
    <cellStyle name="Percent 2 8 4 3" xfId="15033"/>
    <cellStyle name="Percent 2 8 5" xfId="15034"/>
    <cellStyle name="Percent 2 8 5 2" xfId="15035"/>
    <cellStyle name="Percent 2 8 5 2 2" xfId="15036"/>
    <cellStyle name="Percent 2 8 5 3" xfId="15037"/>
    <cellStyle name="Percent 2 8 6" xfId="15038"/>
    <cellStyle name="Percent 2 8 6 2" xfId="15039"/>
    <cellStyle name="Percent 2 8 6 2 2" xfId="15040"/>
    <cellStyle name="Percent 2 8 6 3" xfId="15041"/>
    <cellStyle name="Percent 2 8 7" xfId="15042"/>
    <cellStyle name="Percent 2 8 7 2" xfId="15043"/>
    <cellStyle name="Percent 2 8 7 2 2" xfId="15044"/>
    <cellStyle name="Percent 2 8 7 3" xfId="15045"/>
    <cellStyle name="Percent 2 8 8" xfId="15046"/>
    <cellStyle name="Percent 2 8 8 2" xfId="15047"/>
    <cellStyle name="Percent 2 8 9" xfId="15048"/>
    <cellStyle name="Percent 2 9" xfId="15049"/>
    <cellStyle name="Percent 2 9 2" xfId="15050"/>
    <cellStyle name="Percent 2 9 2 2" xfId="15051"/>
    <cellStyle name="Percent 2 9 2 2 2" xfId="15052"/>
    <cellStyle name="Percent 2 9 2 3" xfId="15053"/>
    <cellStyle name="Percent 2 9 3" xfId="15054"/>
    <cellStyle name="Percent 2 9 3 2" xfId="15055"/>
    <cellStyle name="Percent 2 9 3 2 2" xfId="15056"/>
    <cellStyle name="Percent 2 9 3 3" xfId="15057"/>
    <cellStyle name="Percent 2 9 4" xfId="15058"/>
    <cellStyle name="Percent 2 9 4 2" xfId="15059"/>
    <cellStyle name="Percent 2 9 4 2 2" xfId="15060"/>
    <cellStyle name="Percent 2 9 4 3" xfId="15061"/>
    <cellStyle name="Percent 2 9 5" xfId="15062"/>
    <cellStyle name="Percent 2 9 5 2" xfId="15063"/>
    <cellStyle name="Percent 2 9 6" xfId="15064"/>
    <cellStyle name="Percent 3" xfId="15065"/>
    <cellStyle name="Percent 3 2" xfId="15066"/>
    <cellStyle name="Percent 4" xfId="15067"/>
    <cellStyle name="Percent 5" xfId="3"/>
    <cellStyle name="Title 2" xfId="15068"/>
    <cellStyle name="Total 2" xfId="15069"/>
    <cellStyle name="Total 2 10" xfId="15070"/>
    <cellStyle name="Total 2 10 2" xfId="15071"/>
    <cellStyle name="Total 2 11" xfId="15072"/>
    <cellStyle name="Total 2 11 2" xfId="15073"/>
    <cellStyle name="Total 2 2" xfId="15074"/>
    <cellStyle name="Total 2 2 10" xfId="15075"/>
    <cellStyle name="Total 2 2 10 2" xfId="15076"/>
    <cellStyle name="Total 2 2 11" xfId="15077"/>
    <cellStyle name="Total 2 2 11 2" xfId="15078"/>
    <cellStyle name="Total 2 2 2" xfId="15079"/>
    <cellStyle name="Total 2 2 2 10" xfId="15080"/>
    <cellStyle name="Total 2 2 2 10 2" xfId="15081"/>
    <cellStyle name="Total 2 2 2 2" xfId="15082"/>
    <cellStyle name="Total 2 2 2 2 2" xfId="15083"/>
    <cellStyle name="Total 2 2 2 2 2 2" xfId="15084"/>
    <cellStyle name="Total 2 2 2 2 2 2 2" xfId="15085"/>
    <cellStyle name="Total 2 2 2 2 2 2 2 2" xfId="15086"/>
    <cellStyle name="Total 2 2 2 2 2 2 2 2 2" xfId="15087"/>
    <cellStyle name="Total 2 2 2 2 2 2 2 2 2 2" xfId="15088"/>
    <cellStyle name="Total 2 2 2 2 2 2 2 2 3" xfId="15089"/>
    <cellStyle name="Total 2 2 2 2 2 2 2 2 3 2" xfId="15090"/>
    <cellStyle name="Total 2 2 2 2 2 2 2 2 4" xfId="15091"/>
    <cellStyle name="Total 2 2 2 2 2 2 2 2 4 2" xfId="15092"/>
    <cellStyle name="Total 2 2 2 2 2 2 2 2 5" xfId="15093"/>
    <cellStyle name="Total 2 2 2 2 2 2 2 2 5 2" xfId="15094"/>
    <cellStyle name="Total 2 2 2 2 2 2 2 2 6" xfId="15095"/>
    <cellStyle name="Total 2 2 2 2 2 2 2 2 6 2" xfId="15096"/>
    <cellStyle name="Total 2 2 2 2 2 2 2 2 7" xfId="15097"/>
    <cellStyle name="Total 2 2 2 2 2 2 2 2 7 2" xfId="15098"/>
    <cellStyle name="Total 2 2 2 2 2 2 2 2 8" xfId="15099"/>
    <cellStyle name="Total 2 2 2 2 2 2 2 3" xfId="15100"/>
    <cellStyle name="Total 2 2 2 2 2 2 2 3 2" xfId="15101"/>
    <cellStyle name="Total 2 2 2 2 2 2 2 4" xfId="15102"/>
    <cellStyle name="Total 2 2 2 2 2 2 2 4 2" xfId="15103"/>
    <cellStyle name="Total 2 2 2 2 2 2 2 5" xfId="15104"/>
    <cellStyle name="Total 2 2 2 2 2 2 2 5 2" xfId="15105"/>
    <cellStyle name="Total 2 2 2 2 2 2 2 6" xfId="15106"/>
    <cellStyle name="Total 2 2 2 2 2 2 2 6 2" xfId="15107"/>
    <cellStyle name="Total 2 2 2 2 2 2 2 7" xfId="15108"/>
    <cellStyle name="Total 2 2 2 2 2 2 2 7 2" xfId="15109"/>
    <cellStyle name="Total 2 2 2 2 2 2 2 8" xfId="15110"/>
    <cellStyle name="Total 2 2 2 2 2 2 2 8 2" xfId="15111"/>
    <cellStyle name="Total 2 2 2 2 2 2 2 9" xfId="15112"/>
    <cellStyle name="Total 2 2 2 2 2 2 3" xfId="15113"/>
    <cellStyle name="Total 2 2 2 2 2 2 3 2" xfId="15114"/>
    <cellStyle name="Total 2 2 2 2 2 2 3 2 2" xfId="15115"/>
    <cellStyle name="Total 2 2 2 2 2 2 3 3" xfId="15116"/>
    <cellStyle name="Total 2 2 2 2 2 2 3 3 2" xfId="15117"/>
    <cellStyle name="Total 2 2 2 2 2 2 3 4" xfId="15118"/>
    <cellStyle name="Total 2 2 2 2 2 2 3 4 2" xfId="15119"/>
    <cellStyle name="Total 2 2 2 2 2 2 3 5" xfId="15120"/>
    <cellStyle name="Total 2 2 2 2 2 2 3 5 2" xfId="15121"/>
    <cellStyle name="Total 2 2 2 2 2 2 3 6" xfId="15122"/>
    <cellStyle name="Total 2 2 2 2 2 2 3 6 2" xfId="15123"/>
    <cellStyle name="Total 2 2 2 2 2 2 3 7" xfId="15124"/>
    <cellStyle name="Total 2 2 2 2 2 2 3 7 2" xfId="15125"/>
    <cellStyle name="Total 2 2 2 2 2 2 3 8" xfId="15126"/>
    <cellStyle name="Total 2 2 2 2 2 2 4" xfId="15127"/>
    <cellStyle name="Total 2 2 2 2 2 2 4 2" xfId="15128"/>
    <cellStyle name="Total 2 2 2 2 2 2 4 2 2" xfId="15129"/>
    <cellStyle name="Total 2 2 2 2 2 2 4 3" xfId="15130"/>
    <cellStyle name="Total 2 2 2 2 2 2 4 3 2" xfId="15131"/>
    <cellStyle name="Total 2 2 2 2 2 2 4 4" xfId="15132"/>
    <cellStyle name="Total 2 2 2 2 2 2 4 4 2" xfId="15133"/>
    <cellStyle name="Total 2 2 2 2 2 2 4 5" xfId="15134"/>
    <cellStyle name="Total 2 2 2 2 2 2 4 5 2" xfId="15135"/>
    <cellStyle name="Total 2 2 2 2 2 2 4 6" xfId="15136"/>
    <cellStyle name="Total 2 2 2 2 2 2 4 6 2" xfId="15137"/>
    <cellStyle name="Total 2 2 2 2 2 2 4 7" xfId="15138"/>
    <cellStyle name="Total 2 2 2 2 2 2 4 7 2" xfId="15139"/>
    <cellStyle name="Total 2 2 2 2 2 2 4 8" xfId="15140"/>
    <cellStyle name="Total 2 2 2 2 2 2 5" xfId="15141"/>
    <cellStyle name="Total 2 2 2 2 2 2 5 2" xfId="15142"/>
    <cellStyle name="Total 2 2 2 2 2 2 6" xfId="15143"/>
    <cellStyle name="Total 2 2 2 2 2 2 6 2" xfId="15144"/>
    <cellStyle name="Total 2 2 2 2 2 2 7" xfId="15145"/>
    <cellStyle name="Total 2 2 2 2 2 2 7 2" xfId="15146"/>
    <cellStyle name="Total 2 2 2 2 2 2 8" xfId="15147"/>
    <cellStyle name="Total 2 2 2 2 2 2 8 2" xfId="15148"/>
    <cellStyle name="Total 2 2 2 2 2 2 9" xfId="15149"/>
    <cellStyle name="Total 2 2 2 2 2 2 9 2" xfId="15150"/>
    <cellStyle name="Total 2 2 2 2 2 3" xfId="15151"/>
    <cellStyle name="Total 2 2 2 2 2 3 2" xfId="15152"/>
    <cellStyle name="Total 2 2 2 2 2 3 2 2" xfId="15153"/>
    <cellStyle name="Total 2 2 2 2 2 3 2 2 2" xfId="15154"/>
    <cellStyle name="Total 2 2 2 2 2 3 2 3" xfId="15155"/>
    <cellStyle name="Total 2 2 2 2 2 3 2 3 2" xfId="15156"/>
    <cellStyle name="Total 2 2 2 2 2 3 2 4" xfId="15157"/>
    <cellStyle name="Total 2 2 2 2 2 3 2 4 2" xfId="15158"/>
    <cellStyle name="Total 2 2 2 2 2 3 2 5" xfId="15159"/>
    <cellStyle name="Total 2 2 2 2 2 3 2 5 2" xfId="15160"/>
    <cellStyle name="Total 2 2 2 2 2 3 2 6" xfId="15161"/>
    <cellStyle name="Total 2 2 2 2 2 3 2 6 2" xfId="15162"/>
    <cellStyle name="Total 2 2 2 2 2 3 2 7" xfId="15163"/>
    <cellStyle name="Total 2 2 2 2 2 3 2 7 2" xfId="15164"/>
    <cellStyle name="Total 2 2 2 2 2 3 2 8" xfId="15165"/>
    <cellStyle name="Total 2 2 2 2 2 3 3" xfId="15166"/>
    <cellStyle name="Total 2 2 2 2 2 3 3 2" xfId="15167"/>
    <cellStyle name="Total 2 2 2 2 2 3 4" xfId="15168"/>
    <cellStyle name="Total 2 2 2 2 2 3 4 2" xfId="15169"/>
    <cellStyle name="Total 2 2 2 2 2 3 5" xfId="15170"/>
    <cellStyle name="Total 2 2 2 2 2 3 5 2" xfId="15171"/>
    <cellStyle name="Total 2 2 2 2 2 3 6" xfId="15172"/>
    <cellStyle name="Total 2 2 2 2 2 3 6 2" xfId="15173"/>
    <cellStyle name="Total 2 2 2 2 2 3 7" xfId="15174"/>
    <cellStyle name="Total 2 2 2 2 2 3 7 2" xfId="15175"/>
    <cellStyle name="Total 2 2 2 2 2 3 8" xfId="15176"/>
    <cellStyle name="Total 2 2 2 2 2 3 8 2" xfId="15177"/>
    <cellStyle name="Total 2 2 2 2 2 3 9" xfId="15178"/>
    <cellStyle name="Total 2 2 2 2 2 4" xfId="15179"/>
    <cellStyle name="Total 2 2 2 2 2 4 2" xfId="15180"/>
    <cellStyle name="Total 2 2 2 2 2 4 2 2" xfId="15181"/>
    <cellStyle name="Total 2 2 2 2 2 4 3" xfId="15182"/>
    <cellStyle name="Total 2 2 2 2 2 4 3 2" xfId="15183"/>
    <cellStyle name="Total 2 2 2 2 2 4 4" xfId="15184"/>
    <cellStyle name="Total 2 2 2 2 2 4 4 2" xfId="15185"/>
    <cellStyle name="Total 2 2 2 2 2 4 5" xfId="15186"/>
    <cellStyle name="Total 2 2 2 2 2 4 5 2" xfId="15187"/>
    <cellStyle name="Total 2 2 2 2 2 4 6" xfId="15188"/>
    <cellStyle name="Total 2 2 2 2 2 4 6 2" xfId="15189"/>
    <cellStyle name="Total 2 2 2 2 2 4 7" xfId="15190"/>
    <cellStyle name="Total 2 2 2 2 2 4 7 2" xfId="15191"/>
    <cellStyle name="Total 2 2 2 2 2 4 8" xfId="15192"/>
    <cellStyle name="Total 2 2 2 2 2 5" xfId="15193"/>
    <cellStyle name="Total 2 2 2 2 2 5 2" xfId="15194"/>
    <cellStyle name="Total 2 2 2 2 2 6" xfId="15195"/>
    <cellStyle name="Total 2 2 2 2 2 6 2" xfId="15196"/>
    <cellStyle name="Total 2 2 2 2 2 7" xfId="15197"/>
    <cellStyle name="Total 2 2 2 2 2 7 2" xfId="15198"/>
    <cellStyle name="Total 2 2 2 2 2 8" xfId="15199"/>
    <cellStyle name="Total 2 2 2 2 2 8 2" xfId="15200"/>
    <cellStyle name="Total 2 2 2 2 2 9" xfId="15201"/>
    <cellStyle name="Total 2 2 2 2 2 9 2" xfId="15202"/>
    <cellStyle name="Total 2 2 2 2 3" xfId="15203"/>
    <cellStyle name="Total 2 2 2 2 3 2" xfId="15204"/>
    <cellStyle name="Total 2 2 2 2 3 2 2" xfId="15205"/>
    <cellStyle name="Total 2 2 2 2 3 2 2 2" xfId="15206"/>
    <cellStyle name="Total 2 2 2 2 3 2 2 2 2" xfId="15207"/>
    <cellStyle name="Total 2 2 2 2 3 2 2 2 2 2" xfId="15208"/>
    <cellStyle name="Total 2 2 2 2 3 2 2 2 3" xfId="15209"/>
    <cellStyle name="Total 2 2 2 2 3 2 2 2 3 2" xfId="15210"/>
    <cellStyle name="Total 2 2 2 2 3 2 2 2 4" xfId="15211"/>
    <cellStyle name="Total 2 2 2 2 3 2 2 2 4 2" xfId="15212"/>
    <cellStyle name="Total 2 2 2 2 3 2 2 2 5" xfId="15213"/>
    <cellStyle name="Total 2 2 2 2 3 2 2 2 5 2" xfId="15214"/>
    <cellStyle name="Total 2 2 2 2 3 2 2 2 6" xfId="15215"/>
    <cellStyle name="Total 2 2 2 2 3 2 2 2 6 2" xfId="15216"/>
    <cellStyle name="Total 2 2 2 2 3 2 2 2 7" xfId="15217"/>
    <cellStyle name="Total 2 2 2 2 3 2 2 2 7 2" xfId="15218"/>
    <cellStyle name="Total 2 2 2 2 3 2 2 2 8" xfId="15219"/>
    <cellStyle name="Total 2 2 2 2 3 2 2 3" xfId="15220"/>
    <cellStyle name="Total 2 2 2 2 3 2 2 3 2" xfId="15221"/>
    <cellStyle name="Total 2 2 2 2 3 2 2 4" xfId="15222"/>
    <cellStyle name="Total 2 2 2 2 3 2 2 4 2" xfId="15223"/>
    <cellStyle name="Total 2 2 2 2 3 2 2 5" xfId="15224"/>
    <cellStyle name="Total 2 2 2 2 3 2 2 5 2" xfId="15225"/>
    <cellStyle name="Total 2 2 2 2 3 2 2 6" xfId="15226"/>
    <cellStyle name="Total 2 2 2 2 3 2 2 6 2" xfId="15227"/>
    <cellStyle name="Total 2 2 2 2 3 2 2 7" xfId="15228"/>
    <cellStyle name="Total 2 2 2 2 3 2 2 7 2" xfId="15229"/>
    <cellStyle name="Total 2 2 2 2 3 2 2 8" xfId="15230"/>
    <cellStyle name="Total 2 2 2 2 3 2 2 8 2" xfId="15231"/>
    <cellStyle name="Total 2 2 2 2 3 2 2 9" xfId="15232"/>
    <cellStyle name="Total 2 2 2 2 3 2 3" xfId="15233"/>
    <cellStyle name="Total 2 2 2 2 3 2 3 2" xfId="15234"/>
    <cellStyle name="Total 2 2 2 2 3 2 3 2 2" xfId="15235"/>
    <cellStyle name="Total 2 2 2 2 3 2 3 3" xfId="15236"/>
    <cellStyle name="Total 2 2 2 2 3 2 3 3 2" xfId="15237"/>
    <cellStyle name="Total 2 2 2 2 3 2 3 4" xfId="15238"/>
    <cellStyle name="Total 2 2 2 2 3 2 3 4 2" xfId="15239"/>
    <cellStyle name="Total 2 2 2 2 3 2 3 5" xfId="15240"/>
    <cellStyle name="Total 2 2 2 2 3 2 3 5 2" xfId="15241"/>
    <cellStyle name="Total 2 2 2 2 3 2 3 6" xfId="15242"/>
    <cellStyle name="Total 2 2 2 2 3 2 3 6 2" xfId="15243"/>
    <cellStyle name="Total 2 2 2 2 3 2 3 7" xfId="15244"/>
    <cellStyle name="Total 2 2 2 2 3 2 3 7 2" xfId="15245"/>
    <cellStyle name="Total 2 2 2 2 3 2 3 8" xfId="15246"/>
    <cellStyle name="Total 2 2 2 2 3 2 4" xfId="15247"/>
    <cellStyle name="Total 2 2 2 2 3 2 4 2" xfId="15248"/>
    <cellStyle name="Total 2 2 2 2 3 2 4 2 2" xfId="15249"/>
    <cellStyle name="Total 2 2 2 2 3 2 4 3" xfId="15250"/>
    <cellStyle name="Total 2 2 2 2 3 2 4 3 2" xfId="15251"/>
    <cellStyle name="Total 2 2 2 2 3 2 4 4" xfId="15252"/>
    <cellStyle name="Total 2 2 2 2 3 2 4 4 2" xfId="15253"/>
    <cellStyle name="Total 2 2 2 2 3 2 4 5" xfId="15254"/>
    <cellStyle name="Total 2 2 2 2 3 2 4 5 2" xfId="15255"/>
    <cellStyle name="Total 2 2 2 2 3 2 4 6" xfId="15256"/>
    <cellStyle name="Total 2 2 2 2 3 2 4 6 2" xfId="15257"/>
    <cellStyle name="Total 2 2 2 2 3 2 4 7" xfId="15258"/>
    <cellStyle name="Total 2 2 2 2 3 2 4 7 2" xfId="15259"/>
    <cellStyle name="Total 2 2 2 2 3 2 4 8" xfId="15260"/>
    <cellStyle name="Total 2 2 2 2 3 2 5" xfId="15261"/>
    <cellStyle name="Total 2 2 2 2 3 2 5 2" xfId="15262"/>
    <cellStyle name="Total 2 2 2 2 3 2 6" xfId="15263"/>
    <cellStyle name="Total 2 2 2 2 3 2 6 2" xfId="15264"/>
    <cellStyle name="Total 2 2 2 2 3 2 7" xfId="15265"/>
    <cellStyle name="Total 2 2 2 2 3 2 7 2" xfId="15266"/>
    <cellStyle name="Total 2 2 2 2 3 2 8" xfId="15267"/>
    <cellStyle name="Total 2 2 2 2 3 2 8 2" xfId="15268"/>
    <cellStyle name="Total 2 2 2 2 3 2 9" xfId="15269"/>
    <cellStyle name="Total 2 2 2 2 3 2 9 2" xfId="15270"/>
    <cellStyle name="Total 2 2 2 2 3 3" xfId="15271"/>
    <cellStyle name="Total 2 2 2 2 3 3 2" xfId="15272"/>
    <cellStyle name="Total 2 2 2 2 3 3 2 2" xfId="15273"/>
    <cellStyle name="Total 2 2 2 2 3 3 2 2 2" xfId="15274"/>
    <cellStyle name="Total 2 2 2 2 3 3 2 3" xfId="15275"/>
    <cellStyle name="Total 2 2 2 2 3 3 2 3 2" xfId="15276"/>
    <cellStyle name="Total 2 2 2 2 3 3 2 4" xfId="15277"/>
    <cellStyle name="Total 2 2 2 2 3 3 2 4 2" xfId="15278"/>
    <cellStyle name="Total 2 2 2 2 3 3 2 5" xfId="15279"/>
    <cellStyle name="Total 2 2 2 2 3 3 2 5 2" xfId="15280"/>
    <cellStyle name="Total 2 2 2 2 3 3 2 6" xfId="15281"/>
    <cellStyle name="Total 2 2 2 2 3 3 2 6 2" xfId="15282"/>
    <cellStyle name="Total 2 2 2 2 3 3 2 7" xfId="15283"/>
    <cellStyle name="Total 2 2 2 2 3 3 2 7 2" xfId="15284"/>
    <cellStyle name="Total 2 2 2 2 3 3 2 8" xfId="15285"/>
    <cellStyle name="Total 2 2 2 2 3 3 3" xfId="15286"/>
    <cellStyle name="Total 2 2 2 2 3 3 3 2" xfId="15287"/>
    <cellStyle name="Total 2 2 2 2 3 3 4" xfId="15288"/>
    <cellStyle name="Total 2 2 2 2 3 3 4 2" xfId="15289"/>
    <cellStyle name="Total 2 2 2 2 3 3 5" xfId="15290"/>
    <cellStyle name="Total 2 2 2 2 3 3 5 2" xfId="15291"/>
    <cellStyle name="Total 2 2 2 2 3 3 6" xfId="15292"/>
    <cellStyle name="Total 2 2 2 2 3 3 6 2" xfId="15293"/>
    <cellStyle name="Total 2 2 2 2 3 3 7" xfId="15294"/>
    <cellStyle name="Total 2 2 2 2 3 3 7 2" xfId="15295"/>
    <cellStyle name="Total 2 2 2 2 3 3 8" xfId="15296"/>
    <cellStyle name="Total 2 2 2 2 3 3 8 2" xfId="15297"/>
    <cellStyle name="Total 2 2 2 2 3 3 9" xfId="15298"/>
    <cellStyle name="Total 2 2 2 2 3 4" xfId="15299"/>
    <cellStyle name="Total 2 2 2 2 3 4 2" xfId="15300"/>
    <cellStyle name="Total 2 2 2 2 3 4 2 2" xfId="15301"/>
    <cellStyle name="Total 2 2 2 2 3 4 3" xfId="15302"/>
    <cellStyle name="Total 2 2 2 2 3 4 3 2" xfId="15303"/>
    <cellStyle name="Total 2 2 2 2 3 4 4" xfId="15304"/>
    <cellStyle name="Total 2 2 2 2 3 4 4 2" xfId="15305"/>
    <cellStyle name="Total 2 2 2 2 3 4 5" xfId="15306"/>
    <cellStyle name="Total 2 2 2 2 3 4 5 2" xfId="15307"/>
    <cellStyle name="Total 2 2 2 2 3 4 6" xfId="15308"/>
    <cellStyle name="Total 2 2 2 2 3 4 6 2" xfId="15309"/>
    <cellStyle name="Total 2 2 2 2 3 4 7" xfId="15310"/>
    <cellStyle name="Total 2 2 2 2 3 4 7 2" xfId="15311"/>
    <cellStyle name="Total 2 2 2 2 3 4 8" xfId="15312"/>
    <cellStyle name="Total 2 2 2 2 3 5" xfId="15313"/>
    <cellStyle name="Total 2 2 2 2 3 5 2" xfId="15314"/>
    <cellStyle name="Total 2 2 2 2 3 6" xfId="15315"/>
    <cellStyle name="Total 2 2 2 2 3 6 2" xfId="15316"/>
    <cellStyle name="Total 2 2 2 2 3 7" xfId="15317"/>
    <cellStyle name="Total 2 2 2 2 3 7 2" xfId="15318"/>
    <cellStyle name="Total 2 2 2 2 3 8" xfId="15319"/>
    <cellStyle name="Total 2 2 2 2 3 8 2" xfId="15320"/>
    <cellStyle name="Total 2 2 2 2 3 9" xfId="15321"/>
    <cellStyle name="Total 2 2 2 2 3 9 2" xfId="15322"/>
    <cellStyle name="Total 2 2 2 2 4" xfId="15323"/>
    <cellStyle name="Total 2 2 2 2 4 10" xfId="15324"/>
    <cellStyle name="Total 2 2 2 2 4 10 2" xfId="15325"/>
    <cellStyle name="Total 2 2 2 2 4 11" xfId="15326"/>
    <cellStyle name="Total 2 2 2 2 4 11 2" xfId="15327"/>
    <cellStyle name="Total 2 2 2 2 4 12" xfId="15328"/>
    <cellStyle name="Total 2 2 2 2 4 2" xfId="15329"/>
    <cellStyle name="Total 2 2 2 2 4 2 2" xfId="15330"/>
    <cellStyle name="Total 2 2 2 2 4 2 2 2" xfId="15331"/>
    <cellStyle name="Total 2 2 2 2 4 2 2 2 2" xfId="15332"/>
    <cellStyle name="Total 2 2 2 2 4 2 2 3" xfId="15333"/>
    <cellStyle name="Total 2 2 2 2 4 2 2 3 2" xfId="15334"/>
    <cellStyle name="Total 2 2 2 2 4 2 2 4" xfId="15335"/>
    <cellStyle name="Total 2 2 2 2 4 2 2 4 2" xfId="15336"/>
    <cellStyle name="Total 2 2 2 2 4 2 2 5" xfId="15337"/>
    <cellStyle name="Total 2 2 2 2 4 2 2 5 2" xfId="15338"/>
    <cellStyle name="Total 2 2 2 2 4 2 2 6" xfId="15339"/>
    <cellStyle name="Total 2 2 2 2 4 2 2 6 2" xfId="15340"/>
    <cellStyle name="Total 2 2 2 2 4 2 2 7" xfId="15341"/>
    <cellStyle name="Total 2 2 2 2 4 2 2 7 2" xfId="15342"/>
    <cellStyle name="Total 2 2 2 2 4 2 2 8" xfId="15343"/>
    <cellStyle name="Total 2 2 2 2 4 2 3" xfId="15344"/>
    <cellStyle name="Total 2 2 2 2 4 2 3 2" xfId="15345"/>
    <cellStyle name="Total 2 2 2 2 4 2 4" xfId="15346"/>
    <cellStyle name="Total 2 2 2 2 4 2 4 2" xfId="15347"/>
    <cellStyle name="Total 2 2 2 2 4 2 5" xfId="15348"/>
    <cellStyle name="Total 2 2 2 2 4 2 5 2" xfId="15349"/>
    <cellStyle name="Total 2 2 2 2 4 2 6" xfId="15350"/>
    <cellStyle name="Total 2 2 2 2 4 2 6 2" xfId="15351"/>
    <cellStyle name="Total 2 2 2 2 4 2 7" xfId="15352"/>
    <cellStyle name="Total 2 2 2 2 4 2 7 2" xfId="15353"/>
    <cellStyle name="Total 2 2 2 2 4 2 8" xfId="15354"/>
    <cellStyle name="Total 2 2 2 2 4 2 8 2" xfId="15355"/>
    <cellStyle name="Total 2 2 2 2 4 2 9" xfId="15356"/>
    <cellStyle name="Total 2 2 2 2 4 3" xfId="15357"/>
    <cellStyle name="Total 2 2 2 2 4 3 2" xfId="15358"/>
    <cellStyle name="Total 2 2 2 2 4 3 2 2" xfId="15359"/>
    <cellStyle name="Total 2 2 2 2 4 3 2 2 2" xfId="15360"/>
    <cellStyle name="Total 2 2 2 2 4 3 2 3" xfId="15361"/>
    <cellStyle name="Total 2 2 2 2 4 3 2 3 2" xfId="15362"/>
    <cellStyle name="Total 2 2 2 2 4 3 2 4" xfId="15363"/>
    <cellStyle name="Total 2 2 2 2 4 3 2 4 2" xfId="15364"/>
    <cellStyle name="Total 2 2 2 2 4 3 2 5" xfId="15365"/>
    <cellStyle name="Total 2 2 2 2 4 3 2 5 2" xfId="15366"/>
    <cellStyle name="Total 2 2 2 2 4 3 2 6" xfId="15367"/>
    <cellStyle name="Total 2 2 2 2 4 3 2 6 2" xfId="15368"/>
    <cellStyle name="Total 2 2 2 2 4 3 2 7" xfId="15369"/>
    <cellStyle name="Total 2 2 2 2 4 3 2 7 2" xfId="15370"/>
    <cellStyle name="Total 2 2 2 2 4 3 2 8" xfId="15371"/>
    <cellStyle name="Total 2 2 2 2 4 3 3" xfId="15372"/>
    <cellStyle name="Total 2 2 2 2 4 3 3 2" xfId="15373"/>
    <cellStyle name="Total 2 2 2 2 4 3 4" xfId="15374"/>
    <cellStyle name="Total 2 2 2 2 4 3 4 2" xfId="15375"/>
    <cellStyle name="Total 2 2 2 2 4 3 5" xfId="15376"/>
    <cellStyle name="Total 2 2 2 2 4 3 5 2" xfId="15377"/>
    <cellStyle name="Total 2 2 2 2 4 3 6" xfId="15378"/>
    <cellStyle name="Total 2 2 2 2 4 3 6 2" xfId="15379"/>
    <cellStyle name="Total 2 2 2 2 4 3 7" xfId="15380"/>
    <cellStyle name="Total 2 2 2 2 4 3 7 2" xfId="15381"/>
    <cellStyle name="Total 2 2 2 2 4 3 8" xfId="15382"/>
    <cellStyle name="Total 2 2 2 2 4 3 8 2" xfId="15383"/>
    <cellStyle name="Total 2 2 2 2 4 3 9" xfId="15384"/>
    <cellStyle name="Total 2 2 2 2 4 4" xfId="15385"/>
    <cellStyle name="Total 2 2 2 2 4 4 2" xfId="15386"/>
    <cellStyle name="Total 2 2 2 2 4 4 2 2" xfId="15387"/>
    <cellStyle name="Total 2 2 2 2 4 4 2 2 2" xfId="15388"/>
    <cellStyle name="Total 2 2 2 2 4 4 2 3" xfId="15389"/>
    <cellStyle name="Total 2 2 2 2 4 4 2 3 2" xfId="15390"/>
    <cellStyle name="Total 2 2 2 2 4 4 2 4" xfId="15391"/>
    <cellStyle name="Total 2 2 2 2 4 4 2 4 2" xfId="15392"/>
    <cellStyle name="Total 2 2 2 2 4 4 2 5" xfId="15393"/>
    <cellStyle name="Total 2 2 2 2 4 4 2 5 2" xfId="15394"/>
    <cellStyle name="Total 2 2 2 2 4 4 2 6" xfId="15395"/>
    <cellStyle name="Total 2 2 2 2 4 4 2 6 2" xfId="15396"/>
    <cellStyle name="Total 2 2 2 2 4 4 2 7" xfId="15397"/>
    <cellStyle name="Total 2 2 2 2 4 4 2 7 2" xfId="15398"/>
    <cellStyle name="Total 2 2 2 2 4 4 2 8" xfId="15399"/>
    <cellStyle name="Total 2 2 2 2 4 4 3" xfId="15400"/>
    <cellStyle name="Total 2 2 2 2 4 4 3 2" xfId="15401"/>
    <cellStyle name="Total 2 2 2 2 4 4 4" xfId="15402"/>
    <cellStyle name="Total 2 2 2 2 4 4 4 2" xfId="15403"/>
    <cellStyle name="Total 2 2 2 2 4 4 5" xfId="15404"/>
    <cellStyle name="Total 2 2 2 2 4 4 5 2" xfId="15405"/>
    <cellStyle name="Total 2 2 2 2 4 4 6" xfId="15406"/>
    <cellStyle name="Total 2 2 2 2 4 4 6 2" xfId="15407"/>
    <cellStyle name="Total 2 2 2 2 4 4 7" xfId="15408"/>
    <cellStyle name="Total 2 2 2 2 4 4 7 2" xfId="15409"/>
    <cellStyle name="Total 2 2 2 2 4 4 8" xfId="15410"/>
    <cellStyle name="Total 2 2 2 2 4 4 8 2" xfId="15411"/>
    <cellStyle name="Total 2 2 2 2 4 4 9" xfId="15412"/>
    <cellStyle name="Total 2 2 2 2 4 5" xfId="15413"/>
    <cellStyle name="Total 2 2 2 2 4 5 2" xfId="15414"/>
    <cellStyle name="Total 2 2 2 2 4 5 2 2" xfId="15415"/>
    <cellStyle name="Total 2 2 2 2 4 5 3" xfId="15416"/>
    <cellStyle name="Total 2 2 2 2 4 5 3 2" xfId="15417"/>
    <cellStyle name="Total 2 2 2 2 4 5 4" xfId="15418"/>
    <cellStyle name="Total 2 2 2 2 4 5 4 2" xfId="15419"/>
    <cellStyle name="Total 2 2 2 2 4 5 5" xfId="15420"/>
    <cellStyle name="Total 2 2 2 2 4 5 5 2" xfId="15421"/>
    <cellStyle name="Total 2 2 2 2 4 5 6" xfId="15422"/>
    <cellStyle name="Total 2 2 2 2 4 5 6 2" xfId="15423"/>
    <cellStyle name="Total 2 2 2 2 4 5 7" xfId="15424"/>
    <cellStyle name="Total 2 2 2 2 4 5 7 2" xfId="15425"/>
    <cellStyle name="Total 2 2 2 2 4 5 8" xfId="15426"/>
    <cellStyle name="Total 2 2 2 2 4 6" xfId="15427"/>
    <cellStyle name="Total 2 2 2 2 4 6 2" xfId="15428"/>
    <cellStyle name="Total 2 2 2 2 4 7" xfId="15429"/>
    <cellStyle name="Total 2 2 2 2 4 7 2" xfId="15430"/>
    <cellStyle name="Total 2 2 2 2 4 8" xfId="15431"/>
    <cellStyle name="Total 2 2 2 2 4 8 2" xfId="15432"/>
    <cellStyle name="Total 2 2 2 2 4 9" xfId="15433"/>
    <cellStyle name="Total 2 2 2 2 4 9 2" xfId="15434"/>
    <cellStyle name="Total 2 2 2 2 5" xfId="15435"/>
    <cellStyle name="Total 2 2 2 2 5 2" xfId="15436"/>
    <cellStyle name="Total 2 2 2 2 5 2 2" xfId="15437"/>
    <cellStyle name="Total 2 2 2 2 5 2 2 2" xfId="15438"/>
    <cellStyle name="Total 2 2 2 2 5 2 3" xfId="15439"/>
    <cellStyle name="Total 2 2 2 2 5 2 3 2" xfId="15440"/>
    <cellStyle name="Total 2 2 2 2 5 2 4" xfId="15441"/>
    <cellStyle name="Total 2 2 2 2 5 2 4 2" xfId="15442"/>
    <cellStyle name="Total 2 2 2 2 5 2 5" xfId="15443"/>
    <cellStyle name="Total 2 2 2 2 5 2 5 2" xfId="15444"/>
    <cellStyle name="Total 2 2 2 2 5 2 6" xfId="15445"/>
    <cellStyle name="Total 2 2 2 2 5 2 6 2" xfId="15446"/>
    <cellStyle name="Total 2 2 2 2 5 2 7" xfId="15447"/>
    <cellStyle name="Total 2 2 2 2 5 2 7 2" xfId="15448"/>
    <cellStyle name="Total 2 2 2 2 5 2 8" xfId="15449"/>
    <cellStyle name="Total 2 2 2 2 5 3" xfId="15450"/>
    <cellStyle name="Total 2 2 2 2 5 3 2" xfId="15451"/>
    <cellStyle name="Total 2 2 2 2 5 4" xfId="15452"/>
    <cellStyle name="Total 2 2 2 2 5 4 2" xfId="15453"/>
    <cellStyle name="Total 2 2 2 2 5 5" xfId="15454"/>
    <cellStyle name="Total 2 2 2 2 5 5 2" xfId="15455"/>
    <cellStyle name="Total 2 2 2 2 5 6" xfId="15456"/>
    <cellStyle name="Total 2 2 2 2 5 6 2" xfId="15457"/>
    <cellStyle name="Total 2 2 2 2 5 7" xfId="15458"/>
    <cellStyle name="Total 2 2 2 2 5 7 2" xfId="15459"/>
    <cellStyle name="Total 2 2 2 2 5 8" xfId="15460"/>
    <cellStyle name="Total 2 2 2 2 5 8 2" xfId="15461"/>
    <cellStyle name="Total 2 2 2 2 5 9" xfId="15462"/>
    <cellStyle name="Total 2 2 2 2 6" xfId="15463"/>
    <cellStyle name="Total 2 2 2 2 6 2" xfId="15464"/>
    <cellStyle name="Total 2 2 2 2 7" xfId="15465"/>
    <cellStyle name="Total 2 2 2 2 7 2" xfId="15466"/>
    <cellStyle name="Total 2 2 2 2 8" xfId="15467"/>
    <cellStyle name="Total 2 2 2 2 8 2" xfId="15468"/>
    <cellStyle name="Total 2 2 2 2 9" xfId="15469"/>
    <cellStyle name="Total 2 2 2 2 9 2" xfId="15470"/>
    <cellStyle name="Total 2 2 2 3" xfId="15471"/>
    <cellStyle name="Total 2 2 2 3 2" xfId="15472"/>
    <cellStyle name="Total 2 2 2 3 2 2" xfId="15473"/>
    <cellStyle name="Total 2 2 2 3 2 2 2" xfId="15474"/>
    <cellStyle name="Total 2 2 2 3 2 2 2 2" xfId="15475"/>
    <cellStyle name="Total 2 2 2 3 2 2 2 2 2" xfId="15476"/>
    <cellStyle name="Total 2 2 2 3 2 2 2 3" xfId="15477"/>
    <cellStyle name="Total 2 2 2 3 2 2 2 3 2" xfId="15478"/>
    <cellStyle name="Total 2 2 2 3 2 2 2 4" xfId="15479"/>
    <cellStyle name="Total 2 2 2 3 2 2 2 4 2" xfId="15480"/>
    <cellStyle name="Total 2 2 2 3 2 2 2 5" xfId="15481"/>
    <cellStyle name="Total 2 2 2 3 2 2 2 5 2" xfId="15482"/>
    <cellStyle name="Total 2 2 2 3 2 2 2 6" xfId="15483"/>
    <cellStyle name="Total 2 2 2 3 2 2 2 6 2" xfId="15484"/>
    <cellStyle name="Total 2 2 2 3 2 2 2 7" xfId="15485"/>
    <cellStyle name="Total 2 2 2 3 2 2 2 7 2" xfId="15486"/>
    <cellStyle name="Total 2 2 2 3 2 2 2 8" xfId="15487"/>
    <cellStyle name="Total 2 2 2 3 2 2 3" xfId="15488"/>
    <cellStyle name="Total 2 2 2 3 2 2 3 2" xfId="15489"/>
    <cellStyle name="Total 2 2 2 3 2 2 4" xfId="15490"/>
    <cellStyle name="Total 2 2 2 3 2 2 4 2" xfId="15491"/>
    <cellStyle name="Total 2 2 2 3 2 2 5" xfId="15492"/>
    <cellStyle name="Total 2 2 2 3 2 2 5 2" xfId="15493"/>
    <cellStyle name="Total 2 2 2 3 2 2 6" xfId="15494"/>
    <cellStyle name="Total 2 2 2 3 2 2 6 2" xfId="15495"/>
    <cellStyle name="Total 2 2 2 3 2 2 7" xfId="15496"/>
    <cellStyle name="Total 2 2 2 3 2 2 7 2" xfId="15497"/>
    <cellStyle name="Total 2 2 2 3 2 2 8" xfId="15498"/>
    <cellStyle name="Total 2 2 2 3 2 2 8 2" xfId="15499"/>
    <cellStyle name="Total 2 2 2 3 2 2 9" xfId="15500"/>
    <cellStyle name="Total 2 2 2 3 2 3" xfId="15501"/>
    <cellStyle name="Total 2 2 2 3 2 3 2" xfId="15502"/>
    <cellStyle name="Total 2 2 2 3 2 3 2 2" xfId="15503"/>
    <cellStyle name="Total 2 2 2 3 2 3 3" xfId="15504"/>
    <cellStyle name="Total 2 2 2 3 2 3 3 2" xfId="15505"/>
    <cellStyle name="Total 2 2 2 3 2 3 4" xfId="15506"/>
    <cellStyle name="Total 2 2 2 3 2 3 4 2" xfId="15507"/>
    <cellStyle name="Total 2 2 2 3 2 3 5" xfId="15508"/>
    <cellStyle name="Total 2 2 2 3 2 3 5 2" xfId="15509"/>
    <cellStyle name="Total 2 2 2 3 2 3 6" xfId="15510"/>
    <cellStyle name="Total 2 2 2 3 2 3 6 2" xfId="15511"/>
    <cellStyle name="Total 2 2 2 3 2 3 7" xfId="15512"/>
    <cellStyle name="Total 2 2 2 3 2 3 7 2" xfId="15513"/>
    <cellStyle name="Total 2 2 2 3 2 3 8" xfId="15514"/>
    <cellStyle name="Total 2 2 2 3 2 4" xfId="15515"/>
    <cellStyle name="Total 2 2 2 3 2 4 2" xfId="15516"/>
    <cellStyle name="Total 2 2 2 3 2 4 2 2" xfId="15517"/>
    <cellStyle name="Total 2 2 2 3 2 4 3" xfId="15518"/>
    <cellStyle name="Total 2 2 2 3 2 4 3 2" xfId="15519"/>
    <cellStyle name="Total 2 2 2 3 2 4 4" xfId="15520"/>
    <cellStyle name="Total 2 2 2 3 2 4 4 2" xfId="15521"/>
    <cellStyle name="Total 2 2 2 3 2 4 5" xfId="15522"/>
    <cellStyle name="Total 2 2 2 3 2 4 5 2" xfId="15523"/>
    <cellStyle name="Total 2 2 2 3 2 4 6" xfId="15524"/>
    <cellStyle name="Total 2 2 2 3 2 4 6 2" xfId="15525"/>
    <cellStyle name="Total 2 2 2 3 2 4 7" xfId="15526"/>
    <cellStyle name="Total 2 2 2 3 2 4 7 2" xfId="15527"/>
    <cellStyle name="Total 2 2 2 3 2 4 8" xfId="15528"/>
    <cellStyle name="Total 2 2 2 3 2 5" xfId="15529"/>
    <cellStyle name="Total 2 2 2 3 2 5 2" xfId="15530"/>
    <cellStyle name="Total 2 2 2 3 2 6" xfId="15531"/>
    <cellStyle name="Total 2 2 2 3 2 6 2" xfId="15532"/>
    <cellStyle name="Total 2 2 2 3 2 7" xfId="15533"/>
    <cellStyle name="Total 2 2 2 3 2 7 2" xfId="15534"/>
    <cellStyle name="Total 2 2 2 3 2 8" xfId="15535"/>
    <cellStyle name="Total 2 2 2 3 2 8 2" xfId="15536"/>
    <cellStyle name="Total 2 2 2 3 2 9" xfId="15537"/>
    <cellStyle name="Total 2 2 2 3 2 9 2" xfId="15538"/>
    <cellStyle name="Total 2 2 2 3 3" xfId="15539"/>
    <cellStyle name="Total 2 2 2 3 3 2" xfId="15540"/>
    <cellStyle name="Total 2 2 2 3 3 2 2" xfId="15541"/>
    <cellStyle name="Total 2 2 2 3 3 2 2 2" xfId="15542"/>
    <cellStyle name="Total 2 2 2 3 3 2 3" xfId="15543"/>
    <cellStyle name="Total 2 2 2 3 3 2 3 2" xfId="15544"/>
    <cellStyle name="Total 2 2 2 3 3 2 4" xfId="15545"/>
    <cellStyle name="Total 2 2 2 3 3 2 4 2" xfId="15546"/>
    <cellStyle name="Total 2 2 2 3 3 2 5" xfId="15547"/>
    <cellStyle name="Total 2 2 2 3 3 2 5 2" xfId="15548"/>
    <cellStyle name="Total 2 2 2 3 3 2 6" xfId="15549"/>
    <cellStyle name="Total 2 2 2 3 3 2 6 2" xfId="15550"/>
    <cellStyle name="Total 2 2 2 3 3 2 7" xfId="15551"/>
    <cellStyle name="Total 2 2 2 3 3 2 7 2" xfId="15552"/>
    <cellStyle name="Total 2 2 2 3 3 2 8" xfId="15553"/>
    <cellStyle name="Total 2 2 2 3 3 3" xfId="15554"/>
    <cellStyle name="Total 2 2 2 3 3 3 2" xfId="15555"/>
    <cellStyle name="Total 2 2 2 3 3 4" xfId="15556"/>
    <cellStyle name="Total 2 2 2 3 3 4 2" xfId="15557"/>
    <cellStyle name="Total 2 2 2 3 3 5" xfId="15558"/>
    <cellStyle name="Total 2 2 2 3 3 5 2" xfId="15559"/>
    <cellStyle name="Total 2 2 2 3 3 6" xfId="15560"/>
    <cellStyle name="Total 2 2 2 3 3 6 2" xfId="15561"/>
    <cellStyle name="Total 2 2 2 3 3 7" xfId="15562"/>
    <cellStyle name="Total 2 2 2 3 3 7 2" xfId="15563"/>
    <cellStyle name="Total 2 2 2 3 3 8" xfId="15564"/>
    <cellStyle name="Total 2 2 2 3 3 8 2" xfId="15565"/>
    <cellStyle name="Total 2 2 2 3 3 9" xfId="15566"/>
    <cellStyle name="Total 2 2 2 3 4" xfId="15567"/>
    <cellStyle name="Total 2 2 2 3 4 2" xfId="15568"/>
    <cellStyle name="Total 2 2 2 3 4 2 2" xfId="15569"/>
    <cellStyle name="Total 2 2 2 3 4 3" xfId="15570"/>
    <cellStyle name="Total 2 2 2 3 4 3 2" xfId="15571"/>
    <cellStyle name="Total 2 2 2 3 4 4" xfId="15572"/>
    <cellStyle name="Total 2 2 2 3 4 4 2" xfId="15573"/>
    <cellStyle name="Total 2 2 2 3 4 5" xfId="15574"/>
    <cellStyle name="Total 2 2 2 3 4 5 2" xfId="15575"/>
    <cellStyle name="Total 2 2 2 3 4 6" xfId="15576"/>
    <cellStyle name="Total 2 2 2 3 4 6 2" xfId="15577"/>
    <cellStyle name="Total 2 2 2 3 4 7" xfId="15578"/>
    <cellStyle name="Total 2 2 2 3 4 7 2" xfId="15579"/>
    <cellStyle name="Total 2 2 2 3 4 8" xfId="15580"/>
    <cellStyle name="Total 2 2 2 3 5" xfId="15581"/>
    <cellStyle name="Total 2 2 2 3 5 2" xfId="15582"/>
    <cellStyle name="Total 2 2 2 3 6" xfId="15583"/>
    <cellStyle name="Total 2 2 2 3 6 2" xfId="15584"/>
    <cellStyle name="Total 2 2 2 3 7" xfId="15585"/>
    <cellStyle name="Total 2 2 2 3 7 2" xfId="15586"/>
    <cellStyle name="Total 2 2 2 3 8" xfId="15587"/>
    <cellStyle name="Total 2 2 2 3 8 2" xfId="15588"/>
    <cellStyle name="Total 2 2 2 3 9" xfId="15589"/>
    <cellStyle name="Total 2 2 2 3 9 2" xfId="15590"/>
    <cellStyle name="Total 2 2 2 4" xfId="15591"/>
    <cellStyle name="Total 2 2 2 4 2" xfId="15592"/>
    <cellStyle name="Total 2 2 2 4 2 2" xfId="15593"/>
    <cellStyle name="Total 2 2 2 4 2 2 2" xfId="15594"/>
    <cellStyle name="Total 2 2 2 4 2 2 2 2" xfId="15595"/>
    <cellStyle name="Total 2 2 2 4 2 2 2 2 2" xfId="15596"/>
    <cellStyle name="Total 2 2 2 4 2 2 2 3" xfId="15597"/>
    <cellStyle name="Total 2 2 2 4 2 2 2 3 2" xfId="15598"/>
    <cellStyle name="Total 2 2 2 4 2 2 2 4" xfId="15599"/>
    <cellStyle name="Total 2 2 2 4 2 2 2 4 2" xfId="15600"/>
    <cellStyle name="Total 2 2 2 4 2 2 2 5" xfId="15601"/>
    <cellStyle name="Total 2 2 2 4 2 2 2 5 2" xfId="15602"/>
    <cellStyle name="Total 2 2 2 4 2 2 2 6" xfId="15603"/>
    <cellStyle name="Total 2 2 2 4 2 2 2 6 2" xfId="15604"/>
    <cellStyle name="Total 2 2 2 4 2 2 2 7" xfId="15605"/>
    <cellStyle name="Total 2 2 2 4 2 2 2 7 2" xfId="15606"/>
    <cellStyle name="Total 2 2 2 4 2 2 2 8" xfId="15607"/>
    <cellStyle name="Total 2 2 2 4 2 2 3" xfId="15608"/>
    <cellStyle name="Total 2 2 2 4 2 2 3 2" xfId="15609"/>
    <cellStyle name="Total 2 2 2 4 2 2 4" xfId="15610"/>
    <cellStyle name="Total 2 2 2 4 2 2 4 2" xfId="15611"/>
    <cellStyle name="Total 2 2 2 4 2 2 5" xfId="15612"/>
    <cellStyle name="Total 2 2 2 4 2 2 5 2" xfId="15613"/>
    <cellStyle name="Total 2 2 2 4 2 2 6" xfId="15614"/>
    <cellStyle name="Total 2 2 2 4 2 2 6 2" xfId="15615"/>
    <cellStyle name="Total 2 2 2 4 2 2 7" xfId="15616"/>
    <cellStyle name="Total 2 2 2 4 2 2 7 2" xfId="15617"/>
    <cellStyle name="Total 2 2 2 4 2 2 8" xfId="15618"/>
    <cellStyle name="Total 2 2 2 4 2 2 8 2" xfId="15619"/>
    <cellStyle name="Total 2 2 2 4 2 2 9" xfId="15620"/>
    <cellStyle name="Total 2 2 2 4 2 3" xfId="15621"/>
    <cellStyle name="Total 2 2 2 4 2 3 2" xfId="15622"/>
    <cellStyle name="Total 2 2 2 4 2 3 2 2" xfId="15623"/>
    <cellStyle name="Total 2 2 2 4 2 3 3" xfId="15624"/>
    <cellStyle name="Total 2 2 2 4 2 3 3 2" xfId="15625"/>
    <cellStyle name="Total 2 2 2 4 2 3 4" xfId="15626"/>
    <cellStyle name="Total 2 2 2 4 2 3 4 2" xfId="15627"/>
    <cellStyle name="Total 2 2 2 4 2 3 5" xfId="15628"/>
    <cellStyle name="Total 2 2 2 4 2 3 5 2" xfId="15629"/>
    <cellStyle name="Total 2 2 2 4 2 3 6" xfId="15630"/>
    <cellStyle name="Total 2 2 2 4 2 3 6 2" xfId="15631"/>
    <cellStyle name="Total 2 2 2 4 2 3 7" xfId="15632"/>
    <cellStyle name="Total 2 2 2 4 2 3 7 2" xfId="15633"/>
    <cellStyle name="Total 2 2 2 4 2 3 8" xfId="15634"/>
    <cellStyle name="Total 2 2 2 4 2 4" xfId="15635"/>
    <cellStyle name="Total 2 2 2 4 2 4 2" xfId="15636"/>
    <cellStyle name="Total 2 2 2 4 2 4 2 2" xfId="15637"/>
    <cellStyle name="Total 2 2 2 4 2 4 3" xfId="15638"/>
    <cellStyle name="Total 2 2 2 4 2 4 3 2" xfId="15639"/>
    <cellStyle name="Total 2 2 2 4 2 4 4" xfId="15640"/>
    <cellStyle name="Total 2 2 2 4 2 4 4 2" xfId="15641"/>
    <cellStyle name="Total 2 2 2 4 2 4 5" xfId="15642"/>
    <cellStyle name="Total 2 2 2 4 2 4 5 2" xfId="15643"/>
    <cellStyle name="Total 2 2 2 4 2 4 6" xfId="15644"/>
    <cellStyle name="Total 2 2 2 4 2 4 6 2" xfId="15645"/>
    <cellStyle name="Total 2 2 2 4 2 4 7" xfId="15646"/>
    <cellStyle name="Total 2 2 2 4 2 4 7 2" xfId="15647"/>
    <cellStyle name="Total 2 2 2 4 2 4 8" xfId="15648"/>
    <cellStyle name="Total 2 2 2 4 2 5" xfId="15649"/>
    <cellStyle name="Total 2 2 2 4 2 5 2" xfId="15650"/>
    <cellStyle name="Total 2 2 2 4 2 6" xfId="15651"/>
    <cellStyle name="Total 2 2 2 4 2 6 2" xfId="15652"/>
    <cellStyle name="Total 2 2 2 4 2 7" xfId="15653"/>
    <cellStyle name="Total 2 2 2 4 2 7 2" xfId="15654"/>
    <cellStyle name="Total 2 2 2 4 2 8" xfId="15655"/>
    <cellStyle name="Total 2 2 2 4 2 8 2" xfId="15656"/>
    <cellStyle name="Total 2 2 2 4 2 9" xfId="15657"/>
    <cellStyle name="Total 2 2 2 4 2 9 2" xfId="15658"/>
    <cellStyle name="Total 2 2 2 4 3" xfId="15659"/>
    <cellStyle name="Total 2 2 2 4 3 2" xfId="15660"/>
    <cellStyle name="Total 2 2 2 4 3 2 2" xfId="15661"/>
    <cellStyle name="Total 2 2 2 4 3 2 2 2" xfId="15662"/>
    <cellStyle name="Total 2 2 2 4 3 2 3" xfId="15663"/>
    <cellStyle name="Total 2 2 2 4 3 2 3 2" xfId="15664"/>
    <cellStyle name="Total 2 2 2 4 3 2 4" xfId="15665"/>
    <cellStyle name="Total 2 2 2 4 3 2 4 2" xfId="15666"/>
    <cellStyle name="Total 2 2 2 4 3 2 5" xfId="15667"/>
    <cellStyle name="Total 2 2 2 4 3 2 5 2" xfId="15668"/>
    <cellStyle name="Total 2 2 2 4 3 2 6" xfId="15669"/>
    <cellStyle name="Total 2 2 2 4 3 2 6 2" xfId="15670"/>
    <cellStyle name="Total 2 2 2 4 3 2 7" xfId="15671"/>
    <cellStyle name="Total 2 2 2 4 3 2 7 2" xfId="15672"/>
    <cellStyle name="Total 2 2 2 4 3 2 8" xfId="15673"/>
    <cellStyle name="Total 2 2 2 4 3 3" xfId="15674"/>
    <cellStyle name="Total 2 2 2 4 3 3 2" xfId="15675"/>
    <cellStyle name="Total 2 2 2 4 3 4" xfId="15676"/>
    <cellStyle name="Total 2 2 2 4 3 4 2" xfId="15677"/>
    <cellStyle name="Total 2 2 2 4 3 5" xfId="15678"/>
    <cellStyle name="Total 2 2 2 4 3 5 2" xfId="15679"/>
    <cellStyle name="Total 2 2 2 4 3 6" xfId="15680"/>
    <cellStyle name="Total 2 2 2 4 3 6 2" xfId="15681"/>
    <cellStyle name="Total 2 2 2 4 3 7" xfId="15682"/>
    <cellStyle name="Total 2 2 2 4 3 7 2" xfId="15683"/>
    <cellStyle name="Total 2 2 2 4 3 8" xfId="15684"/>
    <cellStyle name="Total 2 2 2 4 3 8 2" xfId="15685"/>
    <cellStyle name="Total 2 2 2 4 3 9" xfId="15686"/>
    <cellStyle name="Total 2 2 2 4 4" xfId="15687"/>
    <cellStyle name="Total 2 2 2 4 4 2" xfId="15688"/>
    <cellStyle name="Total 2 2 2 4 4 2 2" xfId="15689"/>
    <cellStyle name="Total 2 2 2 4 4 3" xfId="15690"/>
    <cellStyle name="Total 2 2 2 4 4 3 2" xfId="15691"/>
    <cellStyle name="Total 2 2 2 4 4 4" xfId="15692"/>
    <cellStyle name="Total 2 2 2 4 4 4 2" xfId="15693"/>
    <cellStyle name="Total 2 2 2 4 4 5" xfId="15694"/>
    <cellStyle name="Total 2 2 2 4 4 5 2" xfId="15695"/>
    <cellStyle name="Total 2 2 2 4 4 6" xfId="15696"/>
    <cellStyle name="Total 2 2 2 4 4 6 2" xfId="15697"/>
    <cellStyle name="Total 2 2 2 4 4 7" xfId="15698"/>
    <cellStyle name="Total 2 2 2 4 4 7 2" xfId="15699"/>
    <cellStyle name="Total 2 2 2 4 4 8" xfId="15700"/>
    <cellStyle name="Total 2 2 2 4 5" xfId="15701"/>
    <cellStyle name="Total 2 2 2 4 5 2" xfId="15702"/>
    <cellStyle name="Total 2 2 2 4 6" xfId="15703"/>
    <cellStyle name="Total 2 2 2 4 6 2" xfId="15704"/>
    <cellStyle name="Total 2 2 2 4 7" xfId="15705"/>
    <cellStyle name="Total 2 2 2 4 7 2" xfId="15706"/>
    <cellStyle name="Total 2 2 2 4 8" xfId="15707"/>
    <cellStyle name="Total 2 2 2 4 8 2" xfId="15708"/>
    <cellStyle name="Total 2 2 2 4 9" xfId="15709"/>
    <cellStyle name="Total 2 2 2 4 9 2" xfId="15710"/>
    <cellStyle name="Total 2 2 2 5" xfId="15711"/>
    <cellStyle name="Total 2 2 2 5 10" xfId="15712"/>
    <cellStyle name="Total 2 2 2 5 10 2" xfId="15713"/>
    <cellStyle name="Total 2 2 2 5 11" xfId="15714"/>
    <cellStyle name="Total 2 2 2 5 11 2" xfId="15715"/>
    <cellStyle name="Total 2 2 2 5 12" xfId="15716"/>
    <cellStyle name="Total 2 2 2 5 2" xfId="15717"/>
    <cellStyle name="Total 2 2 2 5 2 2" xfId="15718"/>
    <cellStyle name="Total 2 2 2 5 2 2 2" xfId="15719"/>
    <cellStyle name="Total 2 2 2 5 2 2 2 2" xfId="15720"/>
    <cellStyle name="Total 2 2 2 5 2 2 3" xfId="15721"/>
    <cellStyle name="Total 2 2 2 5 2 2 3 2" xfId="15722"/>
    <cellStyle name="Total 2 2 2 5 2 2 4" xfId="15723"/>
    <cellStyle name="Total 2 2 2 5 2 2 4 2" xfId="15724"/>
    <cellStyle name="Total 2 2 2 5 2 2 5" xfId="15725"/>
    <cellStyle name="Total 2 2 2 5 2 2 5 2" xfId="15726"/>
    <cellStyle name="Total 2 2 2 5 2 2 6" xfId="15727"/>
    <cellStyle name="Total 2 2 2 5 2 2 6 2" xfId="15728"/>
    <cellStyle name="Total 2 2 2 5 2 2 7" xfId="15729"/>
    <cellStyle name="Total 2 2 2 5 2 2 7 2" xfId="15730"/>
    <cellStyle name="Total 2 2 2 5 2 2 8" xfId="15731"/>
    <cellStyle name="Total 2 2 2 5 2 3" xfId="15732"/>
    <cellStyle name="Total 2 2 2 5 2 3 2" xfId="15733"/>
    <cellStyle name="Total 2 2 2 5 2 4" xfId="15734"/>
    <cellStyle name="Total 2 2 2 5 2 4 2" xfId="15735"/>
    <cellStyle name="Total 2 2 2 5 2 5" xfId="15736"/>
    <cellStyle name="Total 2 2 2 5 2 5 2" xfId="15737"/>
    <cellStyle name="Total 2 2 2 5 2 6" xfId="15738"/>
    <cellStyle name="Total 2 2 2 5 2 6 2" xfId="15739"/>
    <cellStyle name="Total 2 2 2 5 2 7" xfId="15740"/>
    <cellStyle name="Total 2 2 2 5 2 7 2" xfId="15741"/>
    <cellStyle name="Total 2 2 2 5 2 8" xfId="15742"/>
    <cellStyle name="Total 2 2 2 5 2 8 2" xfId="15743"/>
    <cellStyle name="Total 2 2 2 5 2 9" xfId="15744"/>
    <cellStyle name="Total 2 2 2 5 3" xfId="15745"/>
    <cellStyle name="Total 2 2 2 5 3 2" xfId="15746"/>
    <cellStyle name="Total 2 2 2 5 3 2 2" xfId="15747"/>
    <cellStyle name="Total 2 2 2 5 3 2 2 2" xfId="15748"/>
    <cellStyle name="Total 2 2 2 5 3 2 3" xfId="15749"/>
    <cellStyle name="Total 2 2 2 5 3 2 3 2" xfId="15750"/>
    <cellStyle name="Total 2 2 2 5 3 2 4" xfId="15751"/>
    <cellStyle name="Total 2 2 2 5 3 2 4 2" xfId="15752"/>
    <cellStyle name="Total 2 2 2 5 3 2 5" xfId="15753"/>
    <cellStyle name="Total 2 2 2 5 3 2 5 2" xfId="15754"/>
    <cellStyle name="Total 2 2 2 5 3 2 6" xfId="15755"/>
    <cellStyle name="Total 2 2 2 5 3 2 6 2" xfId="15756"/>
    <cellStyle name="Total 2 2 2 5 3 2 7" xfId="15757"/>
    <cellStyle name="Total 2 2 2 5 3 2 7 2" xfId="15758"/>
    <cellStyle name="Total 2 2 2 5 3 2 8" xfId="15759"/>
    <cellStyle name="Total 2 2 2 5 3 3" xfId="15760"/>
    <cellStyle name="Total 2 2 2 5 3 3 2" xfId="15761"/>
    <cellStyle name="Total 2 2 2 5 3 4" xfId="15762"/>
    <cellStyle name="Total 2 2 2 5 3 4 2" xfId="15763"/>
    <cellStyle name="Total 2 2 2 5 3 5" xfId="15764"/>
    <cellStyle name="Total 2 2 2 5 3 5 2" xfId="15765"/>
    <cellStyle name="Total 2 2 2 5 3 6" xfId="15766"/>
    <cellStyle name="Total 2 2 2 5 3 6 2" xfId="15767"/>
    <cellStyle name="Total 2 2 2 5 3 7" xfId="15768"/>
    <cellStyle name="Total 2 2 2 5 3 7 2" xfId="15769"/>
    <cellStyle name="Total 2 2 2 5 3 8" xfId="15770"/>
    <cellStyle name="Total 2 2 2 5 3 8 2" xfId="15771"/>
    <cellStyle name="Total 2 2 2 5 3 9" xfId="15772"/>
    <cellStyle name="Total 2 2 2 5 4" xfId="15773"/>
    <cellStyle name="Total 2 2 2 5 4 2" xfId="15774"/>
    <cellStyle name="Total 2 2 2 5 4 2 2" xfId="15775"/>
    <cellStyle name="Total 2 2 2 5 4 2 2 2" xfId="15776"/>
    <cellStyle name="Total 2 2 2 5 4 2 3" xfId="15777"/>
    <cellStyle name="Total 2 2 2 5 4 2 3 2" xfId="15778"/>
    <cellStyle name="Total 2 2 2 5 4 2 4" xfId="15779"/>
    <cellStyle name="Total 2 2 2 5 4 2 4 2" xfId="15780"/>
    <cellStyle name="Total 2 2 2 5 4 2 5" xfId="15781"/>
    <cellStyle name="Total 2 2 2 5 4 2 5 2" xfId="15782"/>
    <cellStyle name="Total 2 2 2 5 4 2 6" xfId="15783"/>
    <cellStyle name="Total 2 2 2 5 4 2 6 2" xfId="15784"/>
    <cellStyle name="Total 2 2 2 5 4 2 7" xfId="15785"/>
    <cellStyle name="Total 2 2 2 5 4 2 7 2" xfId="15786"/>
    <cellStyle name="Total 2 2 2 5 4 2 8" xfId="15787"/>
    <cellStyle name="Total 2 2 2 5 4 3" xfId="15788"/>
    <cellStyle name="Total 2 2 2 5 4 3 2" xfId="15789"/>
    <cellStyle name="Total 2 2 2 5 4 4" xfId="15790"/>
    <cellStyle name="Total 2 2 2 5 4 4 2" xfId="15791"/>
    <cellStyle name="Total 2 2 2 5 4 5" xfId="15792"/>
    <cellStyle name="Total 2 2 2 5 4 5 2" xfId="15793"/>
    <cellStyle name="Total 2 2 2 5 4 6" xfId="15794"/>
    <cellStyle name="Total 2 2 2 5 4 6 2" xfId="15795"/>
    <cellStyle name="Total 2 2 2 5 4 7" xfId="15796"/>
    <cellStyle name="Total 2 2 2 5 4 7 2" xfId="15797"/>
    <cellStyle name="Total 2 2 2 5 4 8" xfId="15798"/>
    <cellStyle name="Total 2 2 2 5 4 8 2" xfId="15799"/>
    <cellStyle name="Total 2 2 2 5 4 9" xfId="15800"/>
    <cellStyle name="Total 2 2 2 5 5" xfId="15801"/>
    <cellStyle name="Total 2 2 2 5 5 2" xfId="15802"/>
    <cellStyle name="Total 2 2 2 5 5 2 2" xfId="15803"/>
    <cellStyle name="Total 2 2 2 5 5 3" xfId="15804"/>
    <cellStyle name="Total 2 2 2 5 5 3 2" xfId="15805"/>
    <cellStyle name="Total 2 2 2 5 5 4" xfId="15806"/>
    <cellStyle name="Total 2 2 2 5 5 4 2" xfId="15807"/>
    <cellStyle name="Total 2 2 2 5 5 5" xfId="15808"/>
    <cellStyle name="Total 2 2 2 5 5 5 2" xfId="15809"/>
    <cellStyle name="Total 2 2 2 5 5 6" xfId="15810"/>
    <cellStyle name="Total 2 2 2 5 5 6 2" xfId="15811"/>
    <cellStyle name="Total 2 2 2 5 5 7" xfId="15812"/>
    <cellStyle name="Total 2 2 2 5 5 7 2" xfId="15813"/>
    <cellStyle name="Total 2 2 2 5 5 8" xfId="15814"/>
    <cellStyle name="Total 2 2 2 5 6" xfId="15815"/>
    <cellStyle name="Total 2 2 2 5 6 2" xfId="15816"/>
    <cellStyle name="Total 2 2 2 5 7" xfId="15817"/>
    <cellStyle name="Total 2 2 2 5 7 2" xfId="15818"/>
    <cellStyle name="Total 2 2 2 5 8" xfId="15819"/>
    <cellStyle name="Total 2 2 2 5 8 2" xfId="15820"/>
    <cellStyle name="Total 2 2 2 5 9" xfId="15821"/>
    <cellStyle name="Total 2 2 2 5 9 2" xfId="15822"/>
    <cellStyle name="Total 2 2 2 6" xfId="15823"/>
    <cellStyle name="Total 2 2 2 6 2" xfId="15824"/>
    <cellStyle name="Total 2 2 2 6 2 2" xfId="15825"/>
    <cellStyle name="Total 2 2 2 6 2 2 2" xfId="15826"/>
    <cellStyle name="Total 2 2 2 6 2 3" xfId="15827"/>
    <cellStyle name="Total 2 2 2 6 2 3 2" xfId="15828"/>
    <cellStyle name="Total 2 2 2 6 2 4" xfId="15829"/>
    <cellStyle name="Total 2 2 2 6 2 4 2" xfId="15830"/>
    <cellStyle name="Total 2 2 2 6 2 5" xfId="15831"/>
    <cellStyle name="Total 2 2 2 6 2 5 2" xfId="15832"/>
    <cellStyle name="Total 2 2 2 6 2 6" xfId="15833"/>
    <cellStyle name="Total 2 2 2 6 2 6 2" xfId="15834"/>
    <cellStyle name="Total 2 2 2 6 2 7" xfId="15835"/>
    <cellStyle name="Total 2 2 2 6 2 7 2" xfId="15836"/>
    <cellStyle name="Total 2 2 2 6 2 8" xfId="15837"/>
    <cellStyle name="Total 2 2 2 6 3" xfId="15838"/>
    <cellStyle name="Total 2 2 2 6 3 2" xfId="15839"/>
    <cellStyle name="Total 2 2 2 6 4" xfId="15840"/>
    <cellStyle name="Total 2 2 2 6 4 2" xfId="15841"/>
    <cellStyle name="Total 2 2 2 6 5" xfId="15842"/>
    <cellStyle name="Total 2 2 2 6 5 2" xfId="15843"/>
    <cellStyle name="Total 2 2 2 6 6" xfId="15844"/>
    <cellStyle name="Total 2 2 2 6 6 2" xfId="15845"/>
    <cellStyle name="Total 2 2 2 6 7" xfId="15846"/>
    <cellStyle name="Total 2 2 2 6 7 2" xfId="15847"/>
    <cellStyle name="Total 2 2 2 6 8" xfId="15848"/>
    <cellStyle name="Total 2 2 2 6 8 2" xfId="15849"/>
    <cellStyle name="Total 2 2 2 6 9" xfId="15850"/>
    <cellStyle name="Total 2 2 2 7" xfId="15851"/>
    <cellStyle name="Total 2 2 2 7 2" xfId="15852"/>
    <cellStyle name="Total 2 2 2 8" xfId="15853"/>
    <cellStyle name="Total 2 2 2 8 2" xfId="15854"/>
    <cellStyle name="Total 2 2 2 9" xfId="15855"/>
    <cellStyle name="Total 2 2 2 9 2" xfId="15856"/>
    <cellStyle name="Total 2 2 3" xfId="15857"/>
    <cellStyle name="Total 2 2 3 2" xfId="15858"/>
    <cellStyle name="Total 2 2 3 2 2" xfId="15859"/>
    <cellStyle name="Total 2 2 3 2 2 2" xfId="15860"/>
    <cellStyle name="Total 2 2 3 2 2 2 2" xfId="15861"/>
    <cellStyle name="Total 2 2 3 2 2 2 2 2" xfId="15862"/>
    <cellStyle name="Total 2 2 3 2 2 2 2 2 2" xfId="15863"/>
    <cellStyle name="Total 2 2 3 2 2 2 2 3" xfId="15864"/>
    <cellStyle name="Total 2 2 3 2 2 2 2 3 2" xfId="15865"/>
    <cellStyle name="Total 2 2 3 2 2 2 2 4" xfId="15866"/>
    <cellStyle name="Total 2 2 3 2 2 2 2 4 2" xfId="15867"/>
    <cellStyle name="Total 2 2 3 2 2 2 2 5" xfId="15868"/>
    <cellStyle name="Total 2 2 3 2 2 2 2 5 2" xfId="15869"/>
    <cellStyle name="Total 2 2 3 2 2 2 2 6" xfId="15870"/>
    <cellStyle name="Total 2 2 3 2 2 2 2 6 2" xfId="15871"/>
    <cellStyle name="Total 2 2 3 2 2 2 2 7" xfId="15872"/>
    <cellStyle name="Total 2 2 3 2 2 2 2 7 2" xfId="15873"/>
    <cellStyle name="Total 2 2 3 2 2 2 2 8" xfId="15874"/>
    <cellStyle name="Total 2 2 3 2 2 2 3" xfId="15875"/>
    <cellStyle name="Total 2 2 3 2 2 2 3 2" xfId="15876"/>
    <cellStyle name="Total 2 2 3 2 2 2 4" xfId="15877"/>
    <cellStyle name="Total 2 2 3 2 2 2 4 2" xfId="15878"/>
    <cellStyle name="Total 2 2 3 2 2 2 5" xfId="15879"/>
    <cellStyle name="Total 2 2 3 2 2 2 5 2" xfId="15880"/>
    <cellStyle name="Total 2 2 3 2 2 2 6" xfId="15881"/>
    <cellStyle name="Total 2 2 3 2 2 2 6 2" xfId="15882"/>
    <cellStyle name="Total 2 2 3 2 2 2 7" xfId="15883"/>
    <cellStyle name="Total 2 2 3 2 2 2 7 2" xfId="15884"/>
    <cellStyle name="Total 2 2 3 2 2 2 8" xfId="15885"/>
    <cellStyle name="Total 2 2 3 2 2 2 8 2" xfId="15886"/>
    <cellStyle name="Total 2 2 3 2 2 2 9" xfId="15887"/>
    <cellStyle name="Total 2 2 3 2 2 3" xfId="15888"/>
    <cellStyle name="Total 2 2 3 2 2 3 2" xfId="15889"/>
    <cellStyle name="Total 2 2 3 2 2 3 2 2" xfId="15890"/>
    <cellStyle name="Total 2 2 3 2 2 3 3" xfId="15891"/>
    <cellStyle name="Total 2 2 3 2 2 3 3 2" xfId="15892"/>
    <cellStyle name="Total 2 2 3 2 2 3 4" xfId="15893"/>
    <cellStyle name="Total 2 2 3 2 2 3 4 2" xfId="15894"/>
    <cellStyle name="Total 2 2 3 2 2 3 5" xfId="15895"/>
    <cellStyle name="Total 2 2 3 2 2 3 5 2" xfId="15896"/>
    <cellStyle name="Total 2 2 3 2 2 3 6" xfId="15897"/>
    <cellStyle name="Total 2 2 3 2 2 3 6 2" xfId="15898"/>
    <cellStyle name="Total 2 2 3 2 2 3 7" xfId="15899"/>
    <cellStyle name="Total 2 2 3 2 2 3 7 2" xfId="15900"/>
    <cellStyle name="Total 2 2 3 2 2 3 8" xfId="15901"/>
    <cellStyle name="Total 2 2 3 2 2 4" xfId="15902"/>
    <cellStyle name="Total 2 2 3 2 2 4 2" xfId="15903"/>
    <cellStyle name="Total 2 2 3 2 2 4 2 2" xfId="15904"/>
    <cellStyle name="Total 2 2 3 2 2 4 3" xfId="15905"/>
    <cellStyle name="Total 2 2 3 2 2 4 3 2" xfId="15906"/>
    <cellStyle name="Total 2 2 3 2 2 4 4" xfId="15907"/>
    <cellStyle name="Total 2 2 3 2 2 4 4 2" xfId="15908"/>
    <cellStyle name="Total 2 2 3 2 2 4 5" xfId="15909"/>
    <cellStyle name="Total 2 2 3 2 2 4 5 2" xfId="15910"/>
    <cellStyle name="Total 2 2 3 2 2 4 6" xfId="15911"/>
    <cellStyle name="Total 2 2 3 2 2 4 6 2" xfId="15912"/>
    <cellStyle name="Total 2 2 3 2 2 4 7" xfId="15913"/>
    <cellStyle name="Total 2 2 3 2 2 4 7 2" xfId="15914"/>
    <cellStyle name="Total 2 2 3 2 2 4 8" xfId="15915"/>
    <cellStyle name="Total 2 2 3 2 2 5" xfId="15916"/>
    <cellStyle name="Total 2 2 3 2 2 5 2" xfId="15917"/>
    <cellStyle name="Total 2 2 3 2 2 6" xfId="15918"/>
    <cellStyle name="Total 2 2 3 2 2 6 2" xfId="15919"/>
    <cellStyle name="Total 2 2 3 2 2 7" xfId="15920"/>
    <cellStyle name="Total 2 2 3 2 2 7 2" xfId="15921"/>
    <cellStyle name="Total 2 2 3 2 2 8" xfId="15922"/>
    <cellStyle name="Total 2 2 3 2 2 8 2" xfId="15923"/>
    <cellStyle name="Total 2 2 3 2 2 9" xfId="15924"/>
    <cellStyle name="Total 2 2 3 2 2 9 2" xfId="15925"/>
    <cellStyle name="Total 2 2 3 2 3" xfId="15926"/>
    <cellStyle name="Total 2 2 3 2 3 2" xfId="15927"/>
    <cellStyle name="Total 2 2 3 2 3 2 2" xfId="15928"/>
    <cellStyle name="Total 2 2 3 2 3 2 2 2" xfId="15929"/>
    <cellStyle name="Total 2 2 3 2 3 2 3" xfId="15930"/>
    <cellStyle name="Total 2 2 3 2 3 2 3 2" xfId="15931"/>
    <cellStyle name="Total 2 2 3 2 3 2 4" xfId="15932"/>
    <cellStyle name="Total 2 2 3 2 3 2 4 2" xfId="15933"/>
    <cellStyle name="Total 2 2 3 2 3 2 5" xfId="15934"/>
    <cellStyle name="Total 2 2 3 2 3 2 5 2" xfId="15935"/>
    <cellStyle name="Total 2 2 3 2 3 2 6" xfId="15936"/>
    <cellStyle name="Total 2 2 3 2 3 2 6 2" xfId="15937"/>
    <cellStyle name="Total 2 2 3 2 3 2 7" xfId="15938"/>
    <cellStyle name="Total 2 2 3 2 3 2 7 2" xfId="15939"/>
    <cellStyle name="Total 2 2 3 2 3 2 8" xfId="15940"/>
    <cellStyle name="Total 2 2 3 2 3 3" xfId="15941"/>
    <cellStyle name="Total 2 2 3 2 3 3 2" xfId="15942"/>
    <cellStyle name="Total 2 2 3 2 3 4" xfId="15943"/>
    <cellStyle name="Total 2 2 3 2 3 4 2" xfId="15944"/>
    <cellStyle name="Total 2 2 3 2 3 5" xfId="15945"/>
    <cellStyle name="Total 2 2 3 2 3 5 2" xfId="15946"/>
    <cellStyle name="Total 2 2 3 2 3 6" xfId="15947"/>
    <cellStyle name="Total 2 2 3 2 3 6 2" xfId="15948"/>
    <cellStyle name="Total 2 2 3 2 3 7" xfId="15949"/>
    <cellStyle name="Total 2 2 3 2 3 7 2" xfId="15950"/>
    <cellStyle name="Total 2 2 3 2 3 8" xfId="15951"/>
    <cellStyle name="Total 2 2 3 2 3 8 2" xfId="15952"/>
    <cellStyle name="Total 2 2 3 2 3 9" xfId="15953"/>
    <cellStyle name="Total 2 2 3 2 4" xfId="15954"/>
    <cellStyle name="Total 2 2 3 2 4 2" xfId="15955"/>
    <cellStyle name="Total 2 2 3 2 4 2 2" xfId="15956"/>
    <cellStyle name="Total 2 2 3 2 4 3" xfId="15957"/>
    <cellStyle name="Total 2 2 3 2 4 3 2" xfId="15958"/>
    <cellStyle name="Total 2 2 3 2 4 4" xfId="15959"/>
    <cellStyle name="Total 2 2 3 2 4 4 2" xfId="15960"/>
    <cellStyle name="Total 2 2 3 2 4 5" xfId="15961"/>
    <cellStyle name="Total 2 2 3 2 4 5 2" xfId="15962"/>
    <cellStyle name="Total 2 2 3 2 4 6" xfId="15963"/>
    <cellStyle name="Total 2 2 3 2 4 6 2" xfId="15964"/>
    <cellStyle name="Total 2 2 3 2 4 7" xfId="15965"/>
    <cellStyle name="Total 2 2 3 2 4 7 2" xfId="15966"/>
    <cellStyle name="Total 2 2 3 2 4 8" xfId="15967"/>
    <cellStyle name="Total 2 2 3 2 5" xfId="15968"/>
    <cellStyle name="Total 2 2 3 2 5 2" xfId="15969"/>
    <cellStyle name="Total 2 2 3 2 6" xfId="15970"/>
    <cellStyle name="Total 2 2 3 2 6 2" xfId="15971"/>
    <cellStyle name="Total 2 2 3 2 7" xfId="15972"/>
    <cellStyle name="Total 2 2 3 2 7 2" xfId="15973"/>
    <cellStyle name="Total 2 2 3 2 8" xfId="15974"/>
    <cellStyle name="Total 2 2 3 2 8 2" xfId="15975"/>
    <cellStyle name="Total 2 2 3 2 9" xfId="15976"/>
    <cellStyle name="Total 2 2 3 2 9 2" xfId="15977"/>
    <cellStyle name="Total 2 2 3 3" xfId="15978"/>
    <cellStyle name="Total 2 2 3 3 2" xfId="15979"/>
    <cellStyle name="Total 2 2 3 3 2 2" xfId="15980"/>
    <cellStyle name="Total 2 2 3 3 2 2 2" xfId="15981"/>
    <cellStyle name="Total 2 2 3 3 2 2 2 2" xfId="15982"/>
    <cellStyle name="Total 2 2 3 3 2 2 2 2 2" xfId="15983"/>
    <cellStyle name="Total 2 2 3 3 2 2 2 3" xfId="15984"/>
    <cellStyle name="Total 2 2 3 3 2 2 2 3 2" xfId="15985"/>
    <cellStyle name="Total 2 2 3 3 2 2 2 4" xfId="15986"/>
    <cellStyle name="Total 2 2 3 3 2 2 2 4 2" xfId="15987"/>
    <cellStyle name="Total 2 2 3 3 2 2 2 5" xfId="15988"/>
    <cellStyle name="Total 2 2 3 3 2 2 2 5 2" xfId="15989"/>
    <cellStyle name="Total 2 2 3 3 2 2 2 6" xfId="15990"/>
    <cellStyle name="Total 2 2 3 3 2 2 2 6 2" xfId="15991"/>
    <cellStyle name="Total 2 2 3 3 2 2 2 7" xfId="15992"/>
    <cellStyle name="Total 2 2 3 3 2 2 2 7 2" xfId="15993"/>
    <cellStyle name="Total 2 2 3 3 2 2 2 8" xfId="15994"/>
    <cellStyle name="Total 2 2 3 3 2 2 3" xfId="15995"/>
    <cellStyle name="Total 2 2 3 3 2 2 3 2" xfId="15996"/>
    <cellStyle name="Total 2 2 3 3 2 2 4" xfId="15997"/>
    <cellStyle name="Total 2 2 3 3 2 2 4 2" xfId="15998"/>
    <cellStyle name="Total 2 2 3 3 2 2 5" xfId="15999"/>
    <cellStyle name="Total 2 2 3 3 2 2 5 2" xfId="16000"/>
    <cellStyle name="Total 2 2 3 3 2 2 6" xfId="16001"/>
    <cellStyle name="Total 2 2 3 3 2 2 6 2" xfId="16002"/>
    <cellStyle name="Total 2 2 3 3 2 2 7" xfId="16003"/>
    <cellStyle name="Total 2 2 3 3 2 2 7 2" xfId="16004"/>
    <cellStyle name="Total 2 2 3 3 2 2 8" xfId="16005"/>
    <cellStyle name="Total 2 2 3 3 2 2 8 2" xfId="16006"/>
    <cellStyle name="Total 2 2 3 3 2 2 9" xfId="16007"/>
    <cellStyle name="Total 2 2 3 3 2 3" xfId="16008"/>
    <cellStyle name="Total 2 2 3 3 2 3 2" xfId="16009"/>
    <cellStyle name="Total 2 2 3 3 2 3 2 2" xfId="16010"/>
    <cellStyle name="Total 2 2 3 3 2 3 3" xfId="16011"/>
    <cellStyle name="Total 2 2 3 3 2 3 3 2" xfId="16012"/>
    <cellStyle name="Total 2 2 3 3 2 3 4" xfId="16013"/>
    <cellStyle name="Total 2 2 3 3 2 3 4 2" xfId="16014"/>
    <cellStyle name="Total 2 2 3 3 2 3 5" xfId="16015"/>
    <cellStyle name="Total 2 2 3 3 2 3 5 2" xfId="16016"/>
    <cellStyle name="Total 2 2 3 3 2 3 6" xfId="16017"/>
    <cellStyle name="Total 2 2 3 3 2 3 6 2" xfId="16018"/>
    <cellStyle name="Total 2 2 3 3 2 3 7" xfId="16019"/>
    <cellStyle name="Total 2 2 3 3 2 3 7 2" xfId="16020"/>
    <cellStyle name="Total 2 2 3 3 2 3 8" xfId="16021"/>
    <cellStyle name="Total 2 2 3 3 2 4" xfId="16022"/>
    <cellStyle name="Total 2 2 3 3 2 4 2" xfId="16023"/>
    <cellStyle name="Total 2 2 3 3 2 4 2 2" xfId="16024"/>
    <cellStyle name="Total 2 2 3 3 2 4 3" xfId="16025"/>
    <cellStyle name="Total 2 2 3 3 2 4 3 2" xfId="16026"/>
    <cellStyle name="Total 2 2 3 3 2 4 4" xfId="16027"/>
    <cellStyle name="Total 2 2 3 3 2 4 4 2" xfId="16028"/>
    <cellStyle name="Total 2 2 3 3 2 4 5" xfId="16029"/>
    <cellStyle name="Total 2 2 3 3 2 4 5 2" xfId="16030"/>
    <cellStyle name="Total 2 2 3 3 2 4 6" xfId="16031"/>
    <cellStyle name="Total 2 2 3 3 2 4 6 2" xfId="16032"/>
    <cellStyle name="Total 2 2 3 3 2 4 7" xfId="16033"/>
    <cellStyle name="Total 2 2 3 3 2 4 7 2" xfId="16034"/>
    <cellStyle name="Total 2 2 3 3 2 4 8" xfId="16035"/>
    <cellStyle name="Total 2 2 3 3 2 5" xfId="16036"/>
    <cellStyle name="Total 2 2 3 3 2 5 2" xfId="16037"/>
    <cellStyle name="Total 2 2 3 3 2 6" xfId="16038"/>
    <cellStyle name="Total 2 2 3 3 2 6 2" xfId="16039"/>
    <cellStyle name="Total 2 2 3 3 2 7" xfId="16040"/>
    <cellStyle name="Total 2 2 3 3 2 7 2" xfId="16041"/>
    <cellStyle name="Total 2 2 3 3 2 8" xfId="16042"/>
    <cellStyle name="Total 2 2 3 3 2 8 2" xfId="16043"/>
    <cellStyle name="Total 2 2 3 3 2 9" xfId="16044"/>
    <cellStyle name="Total 2 2 3 3 2 9 2" xfId="16045"/>
    <cellStyle name="Total 2 2 3 3 3" xfId="16046"/>
    <cellStyle name="Total 2 2 3 3 3 2" xfId="16047"/>
    <cellStyle name="Total 2 2 3 3 3 2 2" xfId="16048"/>
    <cellStyle name="Total 2 2 3 3 3 2 2 2" xfId="16049"/>
    <cellStyle name="Total 2 2 3 3 3 2 3" xfId="16050"/>
    <cellStyle name="Total 2 2 3 3 3 2 3 2" xfId="16051"/>
    <cellStyle name="Total 2 2 3 3 3 2 4" xfId="16052"/>
    <cellStyle name="Total 2 2 3 3 3 2 4 2" xfId="16053"/>
    <cellStyle name="Total 2 2 3 3 3 2 5" xfId="16054"/>
    <cellStyle name="Total 2 2 3 3 3 2 5 2" xfId="16055"/>
    <cellStyle name="Total 2 2 3 3 3 2 6" xfId="16056"/>
    <cellStyle name="Total 2 2 3 3 3 2 6 2" xfId="16057"/>
    <cellStyle name="Total 2 2 3 3 3 2 7" xfId="16058"/>
    <cellStyle name="Total 2 2 3 3 3 2 7 2" xfId="16059"/>
    <cellStyle name="Total 2 2 3 3 3 2 8" xfId="16060"/>
    <cellStyle name="Total 2 2 3 3 3 3" xfId="16061"/>
    <cellStyle name="Total 2 2 3 3 3 3 2" xfId="16062"/>
    <cellStyle name="Total 2 2 3 3 3 4" xfId="16063"/>
    <cellStyle name="Total 2 2 3 3 3 4 2" xfId="16064"/>
    <cellStyle name="Total 2 2 3 3 3 5" xfId="16065"/>
    <cellStyle name="Total 2 2 3 3 3 5 2" xfId="16066"/>
    <cellStyle name="Total 2 2 3 3 3 6" xfId="16067"/>
    <cellStyle name="Total 2 2 3 3 3 6 2" xfId="16068"/>
    <cellStyle name="Total 2 2 3 3 3 7" xfId="16069"/>
    <cellStyle name="Total 2 2 3 3 3 7 2" xfId="16070"/>
    <cellStyle name="Total 2 2 3 3 3 8" xfId="16071"/>
    <cellStyle name="Total 2 2 3 3 3 8 2" xfId="16072"/>
    <cellStyle name="Total 2 2 3 3 3 9" xfId="16073"/>
    <cellStyle name="Total 2 2 3 3 4" xfId="16074"/>
    <cellStyle name="Total 2 2 3 3 4 2" xfId="16075"/>
    <cellStyle name="Total 2 2 3 3 4 2 2" xfId="16076"/>
    <cellStyle name="Total 2 2 3 3 4 3" xfId="16077"/>
    <cellStyle name="Total 2 2 3 3 4 3 2" xfId="16078"/>
    <cellStyle name="Total 2 2 3 3 4 4" xfId="16079"/>
    <cellStyle name="Total 2 2 3 3 4 4 2" xfId="16080"/>
    <cellStyle name="Total 2 2 3 3 4 5" xfId="16081"/>
    <cellStyle name="Total 2 2 3 3 4 5 2" xfId="16082"/>
    <cellStyle name="Total 2 2 3 3 4 6" xfId="16083"/>
    <cellStyle name="Total 2 2 3 3 4 6 2" xfId="16084"/>
    <cellStyle name="Total 2 2 3 3 4 7" xfId="16085"/>
    <cellStyle name="Total 2 2 3 3 4 7 2" xfId="16086"/>
    <cellStyle name="Total 2 2 3 3 4 8" xfId="16087"/>
    <cellStyle name="Total 2 2 3 3 5" xfId="16088"/>
    <cellStyle name="Total 2 2 3 3 5 2" xfId="16089"/>
    <cellStyle name="Total 2 2 3 3 6" xfId="16090"/>
    <cellStyle name="Total 2 2 3 3 6 2" xfId="16091"/>
    <cellStyle name="Total 2 2 3 3 7" xfId="16092"/>
    <cellStyle name="Total 2 2 3 3 7 2" xfId="16093"/>
    <cellStyle name="Total 2 2 3 3 8" xfId="16094"/>
    <cellStyle name="Total 2 2 3 3 8 2" xfId="16095"/>
    <cellStyle name="Total 2 2 3 3 9" xfId="16096"/>
    <cellStyle name="Total 2 2 3 3 9 2" xfId="16097"/>
    <cellStyle name="Total 2 2 3 4" xfId="16098"/>
    <cellStyle name="Total 2 2 3 4 10" xfId="16099"/>
    <cellStyle name="Total 2 2 3 4 10 2" xfId="16100"/>
    <cellStyle name="Total 2 2 3 4 11" xfId="16101"/>
    <cellStyle name="Total 2 2 3 4 11 2" xfId="16102"/>
    <cellStyle name="Total 2 2 3 4 12" xfId="16103"/>
    <cellStyle name="Total 2 2 3 4 2" xfId="16104"/>
    <cellStyle name="Total 2 2 3 4 2 2" xfId="16105"/>
    <cellStyle name="Total 2 2 3 4 2 2 2" xfId="16106"/>
    <cellStyle name="Total 2 2 3 4 2 2 2 2" xfId="16107"/>
    <cellStyle name="Total 2 2 3 4 2 2 3" xfId="16108"/>
    <cellStyle name="Total 2 2 3 4 2 2 3 2" xfId="16109"/>
    <cellStyle name="Total 2 2 3 4 2 2 4" xfId="16110"/>
    <cellStyle name="Total 2 2 3 4 2 2 4 2" xfId="16111"/>
    <cellStyle name="Total 2 2 3 4 2 2 5" xfId="16112"/>
    <cellStyle name="Total 2 2 3 4 2 2 5 2" xfId="16113"/>
    <cellStyle name="Total 2 2 3 4 2 2 6" xfId="16114"/>
    <cellStyle name="Total 2 2 3 4 2 2 6 2" xfId="16115"/>
    <cellStyle name="Total 2 2 3 4 2 2 7" xfId="16116"/>
    <cellStyle name="Total 2 2 3 4 2 2 7 2" xfId="16117"/>
    <cellStyle name="Total 2 2 3 4 2 2 8" xfId="16118"/>
    <cellStyle name="Total 2 2 3 4 2 3" xfId="16119"/>
    <cellStyle name="Total 2 2 3 4 2 3 2" xfId="16120"/>
    <cellStyle name="Total 2 2 3 4 2 4" xfId="16121"/>
    <cellStyle name="Total 2 2 3 4 2 4 2" xfId="16122"/>
    <cellStyle name="Total 2 2 3 4 2 5" xfId="16123"/>
    <cellStyle name="Total 2 2 3 4 2 5 2" xfId="16124"/>
    <cellStyle name="Total 2 2 3 4 2 6" xfId="16125"/>
    <cellStyle name="Total 2 2 3 4 2 6 2" xfId="16126"/>
    <cellStyle name="Total 2 2 3 4 2 7" xfId="16127"/>
    <cellStyle name="Total 2 2 3 4 2 7 2" xfId="16128"/>
    <cellStyle name="Total 2 2 3 4 2 8" xfId="16129"/>
    <cellStyle name="Total 2 2 3 4 2 8 2" xfId="16130"/>
    <cellStyle name="Total 2 2 3 4 2 9" xfId="16131"/>
    <cellStyle name="Total 2 2 3 4 3" xfId="16132"/>
    <cellStyle name="Total 2 2 3 4 3 2" xfId="16133"/>
    <cellStyle name="Total 2 2 3 4 3 2 2" xfId="16134"/>
    <cellStyle name="Total 2 2 3 4 3 2 2 2" xfId="16135"/>
    <cellStyle name="Total 2 2 3 4 3 2 3" xfId="16136"/>
    <cellStyle name="Total 2 2 3 4 3 2 3 2" xfId="16137"/>
    <cellStyle name="Total 2 2 3 4 3 2 4" xfId="16138"/>
    <cellStyle name="Total 2 2 3 4 3 2 4 2" xfId="16139"/>
    <cellStyle name="Total 2 2 3 4 3 2 5" xfId="16140"/>
    <cellStyle name="Total 2 2 3 4 3 2 5 2" xfId="16141"/>
    <cellStyle name="Total 2 2 3 4 3 2 6" xfId="16142"/>
    <cellStyle name="Total 2 2 3 4 3 2 6 2" xfId="16143"/>
    <cellStyle name="Total 2 2 3 4 3 2 7" xfId="16144"/>
    <cellStyle name="Total 2 2 3 4 3 2 7 2" xfId="16145"/>
    <cellStyle name="Total 2 2 3 4 3 2 8" xfId="16146"/>
    <cellStyle name="Total 2 2 3 4 3 3" xfId="16147"/>
    <cellStyle name="Total 2 2 3 4 3 3 2" xfId="16148"/>
    <cellStyle name="Total 2 2 3 4 3 4" xfId="16149"/>
    <cellStyle name="Total 2 2 3 4 3 4 2" xfId="16150"/>
    <cellStyle name="Total 2 2 3 4 3 5" xfId="16151"/>
    <cellStyle name="Total 2 2 3 4 3 5 2" xfId="16152"/>
    <cellStyle name="Total 2 2 3 4 3 6" xfId="16153"/>
    <cellStyle name="Total 2 2 3 4 3 6 2" xfId="16154"/>
    <cellStyle name="Total 2 2 3 4 3 7" xfId="16155"/>
    <cellStyle name="Total 2 2 3 4 3 7 2" xfId="16156"/>
    <cellStyle name="Total 2 2 3 4 3 8" xfId="16157"/>
    <cellStyle name="Total 2 2 3 4 3 8 2" xfId="16158"/>
    <cellStyle name="Total 2 2 3 4 3 9" xfId="16159"/>
    <cellStyle name="Total 2 2 3 4 4" xfId="16160"/>
    <cellStyle name="Total 2 2 3 4 4 2" xfId="16161"/>
    <cellStyle name="Total 2 2 3 4 4 2 2" xfId="16162"/>
    <cellStyle name="Total 2 2 3 4 4 2 2 2" xfId="16163"/>
    <cellStyle name="Total 2 2 3 4 4 2 3" xfId="16164"/>
    <cellStyle name="Total 2 2 3 4 4 2 3 2" xfId="16165"/>
    <cellStyle name="Total 2 2 3 4 4 2 4" xfId="16166"/>
    <cellStyle name="Total 2 2 3 4 4 2 4 2" xfId="16167"/>
    <cellStyle name="Total 2 2 3 4 4 2 5" xfId="16168"/>
    <cellStyle name="Total 2 2 3 4 4 2 5 2" xfId="16169"/>
    <cellStyle name="Total 2 2 3 4 4 2 6" xfId="16170"/>
    <cellStyle name="Total 2 2 3 4 4 2 6 2" xfId="16171"/>
    <cellStyle name="Total 2 2 3 4 4 2 7" xfId="16172"/>
    <cellStyle name="Total 2 2 3 4 4 2 7 2" xfId="16173"/>
    <cellStyle name="Total 2 2 3 4 4 2 8" xfId="16174"/>
    <cellStyle name="Total 2 2 3 4 4 3" xfId="16175"/>
    <cellStyle name="Total 2 2 3 4 4 3 2" xfId="16176"/>
    <cellStyle name="Total 2 2 3 4 4 4" xfId="16177"/>
    <cellStyle name="Total 2 2 3 4 4 4 2" xfId="16178"/>
    <cellStyle name="Total 2 2 3 4 4 5" xfId="16179"/>
    <cellStyle name="Total 2 2 3 4 4 5 2" xfId="16180"/>
    <cellStyle name="Total 2 2 3 4 4 6" xfId="16181"/>
    <cellStyle name="Total 2 2 3 4 4 6 2" xfId="16182"/>
    <cellStyle name="Total 2 2 3 4 4 7" xfId="16183"/>
    <cellStyle name="Total 2 2 3 4 4 7 2" xfId="16184"/>
    <cellStyle name="Total 2 2 3 4 4 8" xfId="16185"/>
    <cellStyle name="Total 2 2 3 4 4 8 2" xfId="16186"/>
    <cellStyle name="Total 2 2 3 4 4 9" xfId="16187"/>
    <cellStyle name="Total 2 2 3 4 5" xfId="16188"/>
    <cellStyle name="Total 2 2 3 4 5 2" xfId="16189"/>
    <cellStyle name="Total 2 2 3 4 5 2 2" xfId="16190"/>
    <cellStyle name="Total 2 2 3 4 5 3" xfId="16191"/>
    <cellStyle name="Total 2 2 3 4 5 3 2" xfId="16192"/>
    <cellStyle name="Total 2 2 3 4 5 4" xfId="16193"/>
    <cellStyle name="Total 2 2 3 4 5 4 2" xfId="16194"/>
    <cellStyle name="Total 2 2 3 4 5 5" xfId="16195"/>
    <cellStyle name="Total 2 2 3 4 5 5 2" xfId="16196"/>
    <cellStyle name="Total 2 2 3 4 5 6" xfId="16197"/>
    <cellStyle name="Total 2 2 3 4 5 6 2" xfId="16198"/>
    <cellStyle name="Total 2 2 3 4 5 7" xfId="16199"/>
    <cellStyle name="Total 2 2 3 4 5 7 2" xfId="16200"/>
    <cellStyle name="Total 2 2 3 4 5 8" xfId="16201"/>
    <cellStyle name="Total 2 2 3 4 6" xfId="16202"/>
    <cellStyle name="Total 2 2 3 4 6 2" xfId="16203"/>
    <cellStyle name="Total 2 2 3 4 7" xfId="16204"/>
    <cellStyle name="Total 2 2 3 4 7 2" xfId="16205"/>
    <cellStyle name="Total 2 2 3 4 8" xfId="16206"/>
    <cellStyle name="Total 2 2 3 4 8 2" xfId="16207"/>
    <cellStyle name="Total 2 2 3 4 9" xfId="16208"/>
    <cellStyle name="Total 2 2 3 4 9 2" xfId="16209"/>
    <cellStyle name="Total 2 2 3 5" xfId="16210"/>
    <cellStyle name="Total 2 2 3 5 2" xfId="16211"/>
    <cellStyle name="Total 2 2 3 5 2 2" xfId="16212"/>
    <cellStyle name="Total 2 2 3 5 2 2 2" xfId="16213"/>
    <cellStyle name="Total 2 2 3 5 2 3" xfId="16214"/>
    <cellStyle name="Total 2 2 3 5 2 3 2" xfId="16215"/>
    <cellStyle name="Total 2 2 3 5 2 4" xfId="16216"/>
    <cellStyle name="Total 2 2 3 5 2 4 2" xfId="16217"/>
    <cellStyle name="Total 2 2 3 5 2 5" xfId="16218"/>
    <cellStyle name="Total 2 2 3 5 2 5 2" xfId="16219"/>
    <cellStyle name="Total 2 2 3 5 2 6" xfId="16220"/>
    <cellStyle name="Total 2 2 3 5 2 6 2" xfId="16221"/>
    <cellStyle name="Total 2 2 3 5 2 7" xfId="16222"/>
    <cellStyle name="Total 2 2 3 5 2 7 2" xfId="16223"/>
    <cellStyle name="Total 2 2 3 5 2 8" xfId="16224"/>
    <cellStyle name="Total 2 2 3 5 3" xfId="16225"/>
    <cellStyle name="Total 2 2 3 5 3 2" xfId="16226"/>
    <cellStyle name="Total 2 2 3 5 4" xfId="16227"/>
    <cellStyle name="Total 2 2 3 5 4 2" xfId="16228"/>
    <cellStyle name="Total 2 2 3 5 5" xfId="16229"/>
    <cellStyle name="Total 2 2 3 5 5 2" xfId="16230"/>
    <cellStyle name="Total 2 2 3 5 6" xfId="16231"/>
    <cellStyle name="Total 2 2 3 5 6 2" xfId="16232"/>
    <cellStyle name="Total 2 2 3 5 7" xfId="16233"/>
    <cellStyle name="Total 2 2 3 5 7 2" xfId="16234"/>
    <cellStyle name="Total 2 2 3 5 8" xfId="16235"/>
    <cellStyle name="Total 2 2 3 5 8 2" xfId="16236"/>
    <cellStyle name="Total 2 2 3 5 9" xfId="16237"/>
    <cellStyle name="Total 2 2 3 6" xfId="16238"/>
    <cellStyle name="Total 2 2 3 6 2" xfId="16239"/>
    <cellStyle name="Total 2 2 3 7" xfId="16240"/>
    <cellStyle name="Total 2 2 3 7 2" xfId="16241"/>
    <cellStyle name="Total 2 2 3 8" xfId="16242"/>
    <cellStyle name="Total 2 2 3 8 2" xfId="16243"/>
    <cellStyle name="Total 2 2 3 9" xfId="16244"/>
    <cellStyle name="Total 2 2 3 9 2" xfId="16245"/>
    <cellStyle name="Total 2 2 4" xfId="16246"/>
    <cellStyle name="Total 2 2 4 2" xfId="16247"/>
    <cellStyle name="Total 2 2 4 2 2" xfId="16248"/>
    <cellStyle name="Total 2 2 4 2 2 2" xfId="16249"/>
    <cellStyle name="Total 2 2 4 2 2 2 2" xfId="16250"/>
    <cellStyle name="Total 2 2 4 2 2 2 2 2" xfId="16251"/>
    <cellStyle name="Total 2 2 4 2 2 2 3" xfId="16252"/>
    <cellStyle name="Total 2 2 4 2 2 2 3 2" xfId="16253"/>
    <cellStyle name="Total 2 2 4 2 2 2 4" xfId="16254"/>
    <cellStyle name="Total 2 2 4 2 2 2 4 2" xfId="16255"/>
    <cellStyle name="Total 2 2 4 2 2 2 5" xfId="16256"/>
    <cellStyle name="Total 2 2 4 2 2 2 5 2" xfId="16257"/>
    <cellStyle name="Total 2 2 4 2 2 2 6" xfId="16258"/>
    <cellStyle name="Total 2 2 4 2 2 2 6 2" xfId="16259"/>
    <cellStyle name="Total 2 2 4 2 2 2 7" xfId="16260"/>
    <cellStyle name="Total 2 2 4 2 2 2 7 2" xfId="16261"/>
    <cellStyle name="Total 2 2 4 2 2 2 8" xfId="16262"/>
    <cellStyle name="Total 2 2 4 2 2 3" xfId="16263"/>
    <cellStyle name="Total 2 2 4 2 2 3 2" xfId="16264"/>
    <cellStyle name="Total 2 2 4 2 2 4" xfId="16265"/>
    <cellStyle name="Total 2 2 4 2 2 4 2" xfId="16266"/>
    <cellStyle name="Total 2 2 4 2 2 5" xfId="16267"/>
    <cellStyle name="Total 2 2 4 2 2 5 2" xfId="16268"/>
    <cellStyle name="Total 2 2 4 2 2 6" xfId="16269"/>
    <cellStyle name="Total 2 2 4 2 2 6 2" xfId="16270"/>
    <cellStyle name="Total 2 2 4 2 2 7" xfId="16271"/>
    <cellStyle name="Total 2 2 4 2 2 7 2" xfId="16272"/>
    <cellStyle name="Total 2 2 4 2 2 8" xfId="16273"/>
    <cellStyle name="Total 2 2 4 2 2 8 2" xfId="16274"/>
    <cellStyle name="Total 2 2 4 2 2 9" xfId="16275"/>
    <cellStyle name="Total 2 2 4 2 3" xfId="16276"/>
    <cellStyle name="Total 2 2 4 2 3 2" xfId="16277"/>
    <cellStyle name="Total 2 2 4 2 3 2 2" xfId="16278"/>
    <cellStyle name="Total 2 2 4 2 3 3" xfId="16279"/>
    <cellStyle name="Total 2 2 4 2 3 3 2" xfId="16280"/>
    <cellStyle name="Total 2 2 4 2 3 4" xfId="16281"/>
    <cellStyle name="Total 2 2 4 2 3 4 2" xfId="16282"/>
    <cellStyle name="Total 2 2 4 2 3 5" xfId="16283"/>
    <cellStyle name="Total 2 2 4 2 3 5 2" xfId="16284"/>
    <cellStyle name="Total 2 2 4 2 3 6" xfId="16285"/>
    <cellStyle name="Total 2 2 4 2 3 6 2" xfId="16286"/>
    <cellStyle name="Total 2 2 4 2 3 7" xfId="16287"/>
    <cellStyle name="Total 2 2 4 2 3 7 2" xfId="16288"/>
    <cellStyle name="Total 2 2 4 2 3 8" xfId="16289"/>
    <cellStyle name="Total 2 2 4 2 4" xfId="16290"/>
    <cellStyle name="Total 2 2 4 2 4 2" xfId="16291"/>
    <cellStyle name="Total 2 2 4 2 4 2 2" xfId="16292"/>
    <cellStyle name="Total 2 2 4 2 4 3" xfId="16293"/>
    <cellStyle name="Total 2 2 4 2 4 3 2" xfId="16294"/>
    <cellStyle name="Total 2 2 4 2 4 4" xfId="16295"/>
    <cellStyle name="Total 2 2 4 2 4 4 2" xfId="16296"/>
    <cellStyle name="Total 2 2 4 2 4 5" xfId="16297"/>
    <cellStyle name="Total 2 2 4 2 4 5 2" xfId="16298"/>
    <cellStyle name="Total 2 2 4 2 4 6" xfId="16299"/>
    <cellStyle name="Total 2 2 4 2 4 6 2" xfId="16300"/>
    <cellStyle name="Total 2 2 4 2 4 7" xfId="16301"/>
    <cellStyle name="Total 2 2 4 2 4 7 2" xfId="16302"/>
    <cellStyle name="Total 2 2 4 2 4 8" xfId="16303"/>
    <cellStyle name="Total 2 2 4 2 5" xfId="16304"/>
    <cellStyle name="Total 2 2 4 2 5 2" xfId="16305"/>
    <cellStyle name="Total 2 2 4 2 6" xfId="16306"/>
    <cellStyle name="Total 2 2 4 2 6 2" xfId="16307"/>
    <cellStyle name="Total 2 2 4 2 7" xfId="16308"/>
    <cellStyle name="Total 2 2 4 2 7 2" xfId="16309"/>
    <cellStyle name="Total 2 2 4 2 8" xfId="16310"/>
    <cellStyle name="Total 2 2 4 2 8 2" xfId="16311"/>
    <cellStyle name="Total 2 2 4 2 9" xfId="16312"/>
    <cellStyle name="Total 2 2 4 2 9 2" xfId="16313"/>
    <cellStyle name="Total 2 2 4 3" xfId="16314"/>
    <cellStyle name="Total 2 2 4 3 2" xfId="16315"/>
    <cellStyle name="Total 2 2 4 3 2 2" xfId="16316"/>
    <cellStyle name="Total 2 2 4 3 2 2 2" xfId="16317"/>
    <cellStyle name="Total 2 2 4 3 2 3" xfId="16318"/>
    <cellStyle name="Total 2 2 4 3 2 3 2" xfId="16319"/>
    <cellStyle name="Total 2 2 4 3 2 4" xfId="16320"/>
    <cellStyle name="Total 2 2 4 3 2 4 2" xfId="16321"/>
    <cellStyle name="Total 2 2 4 3 2 5" xfId="16322"/>
    <cellStyle name="Total 2 2 4 3 2 5 2" xfId="16323"/>
    <cellStyle name="Total 2 2 4 3 2 6" xfId="16324"/>
    <cellStyle name="Total 2 2 4 3 2 6 2" xfId="16325"/>
    <cellStyle name="Total 2 2 4 3 2 7" xfId="16326"/>
    <cellStyle name="Total 2 2 4 3 2 7 2" xfId="16327"/>
    <cellStyle name="Total 2 2 4 3 2 8" xfId="16328"/>
    <cellStyle name="Total 2 2 4 3 3" xfId="16329"/>
    <cellStyle name="Total 2 2 4 3 3 2" xfId="16330"/>
    <cellStyle name="Total 2 2 4 3 4" xfId="16331"/>
    <cellStyle name="Total 2 2 4 3 4 2" xfId="16332"/>
    <cellStyle name="Total 2 2 4 3 5" xfId="16333"/>
    <cellStyle name="Total 2 2 4 3 5 2" xfId="16334"/>
    <cellStyle name="Total 2 2 4 3 6" xfId="16335"/>
    <cellStyle name="Total 2 2 4 3 6 2" xfId="16336"/>
    <cellStyle name="Total 2 2 4 3 7" xfId="16337"/>
    <cellStyle name="Total 2 2 4 3 7 2" xfId="16338"/>
    <cellStyle name="Total 2 2 4 3 8" xfId="16339"/>
    <cellStyle name="Total 2 2 4 3 8 2" xfId="16340"/>
    <cellStyle name="Total 2 2 4 3 9" xfId="16341"/>
    <cellStyle name="Total 2 2 4 4" xfId="16342"/>
    <cellStyle name="Total 2 2 4 4 2" xfId="16343"/>
    <cellStyle name="Total 2 2 4 4 2 2" xfId="16344"/>
    <cellStyle name="Total 2 2 4 4 3" xfId="16345"/>
    <cellStyle name="Total 2 2 4 4 3 2" xfId="16346"/>
    <cellStyle name="Total 2 2 4 4 4" xfId="16347"/>
    <cellStyle name="Total 2 2 4 4 4 2" xfId="16348"/>
    <cellStyle name="Total 2 2 4 4 5" xfId="16349"/>
    <cellStyle name="Total 2 2 4 4 5 2" xfId="16350"/>
    <cellStyle name="Total 2 2 4 4 6" xfId="16351"/>
    <cellStyle name="Total 2 2 4 4 6 2" xfId="16352"/>
    <cellStyle name="Total 2 2 4 4 7" xfId="16353"/>
    <cellStyle name="Total 2 2 4 4 7 2" xfId="16354"/>
    <cellStyle name="Total 2 2 4 4 8" xfId="16355"/>
    <cellStyle name="Total 2 2 4 5" xfId="16356"/>
    <cellStyle name="Total 2 2 4 5 2" xfId="16357"/>
    <cellStyle name="Total 2 2 4 6" xfId="16358"/>
    <cellStyle name="Total 2 2 4 6 2" xfId="16359"/>
    <cellStyle name="Total 2 2 4 7" xfId="16360"/>
    <cellStyle name="Total 2 2 4 7 2" xfId="16361"/>
    <cellStyle name="Total 2 2 4 8" xfId="16362"/>
    <cellStyle name="Total 2 2 4 8 2" xfId="16363"/>
    <cellStyle name="Total 2 2 4 9" xfId="16364"/>
    <cellStyle name="Total 2 2 4 9 2" xfId="16365"/>
    <cellStyle name="Total 2 2 5" xfId="16366"/>
    <cellStyle name="Total 2 2 5 2" xfId="16367"/>
    <cellStyle name="Total 2 2 5 2 2" xfId="16368"/>
    <cellStyle name="Total 2 2 5 2 2 2" xfId="16369"/>
    <cellStyle name="Total 2 2 5 2 2 2 2" xfId="16370"/>
    <cellStyle name="Total 2 2 5 2 2 2 2 2" xfId="16371"/>
    <cellStyle name="Total 2 2 5 2 2 2 3" xfId="16372"/>
    <cellStyle name="Total 2 2 5 2 2 2 3 2" xfId="16373"/>
    <cellStyle name="Total 2 2 5 2 2 2 4" xfId="16374"/>
    <cellStyle name="Total 2 2 5 2 2 2 4 2" xfId="16375"/>
    <cellStyle name="Total 2 2 5 2 2 2 5" xfId="16376"/>
    <cellStyle name="Total 2 2 5 2 2 2 5 2" xfId="16377"/>
    <cellStyle name="Total 2 2 5 2 2 2 6" xfId="16378"/>
    <cellStyle name="Total 2 2 5 2 2 2 6 2" xfId="16379"/>
    <cellStyle name="Total 2 2 5 2 2 2 7" xfId="16380"/>
    <cellStyle name="Total 2 2 5 2 2 2 7 2" xfId="16381"/>
    <cellStyle name="Total 2 2 5 2 2 2 8" xfId="16382"/>
    <cellStyle name="Total 2 2 5 2 2 3" xfId="16383"/>
    <cellStyle name="Total 2 2 5 2 2 3 2" xfId="16384"/>
    <cellStyle name="Total 2 2 5 2 2 4" xfId="16385"/>
    <cellStyle name="Total 2 2 5 2 2 4 2" xfId="16386"/>
    <cellStyle name="Total 2 2 5 2 2 5" xfId="16387"/>
    <cellStyle name="Total 2 2 5 2 2 5 2" xfId="16388"/>
    <cellStyle name="Total 2 2 5 2 2 6" xfId="16389"/>
    <cellStyle name="Total 2 2 5 2 2 6 2" xfId="16390"/>
    <cellStyle name="Total 2 2 5 2 2 7" xfId="16391"/>
    <cellStyle name="Total 2 2 5 2 2 7 2" xfId="16392"/>
    <cellStyle name="Total 2 2 5 2 2 8" xfId="16393"/>
    <cellStyle name="Total 2 2 5 2 2 8 2" xfId="16394"/>
    <cellStyle name="Total 2 2 5 2 2 9" xfId="16395"/>
    <cellStyle name="Total 2 2 5 2 3" xfId="16396"/>
    <cellStyle name="Total 2 2 5 2 3 2" xfId="16397"/>
    <cellStyle name="Total 2 2 5 2 3 2 2" xfId="16398"/>
    <cellStyle name="Total 2 2 5 2 3 3" xfId="16399"/>
    <cellStyle name="Total 2 2 5 2 3 3 2" xfId="16400"/>
    <cellStyle name="Total 2 2 5 2 3 4" xfId="16401"/>
    <cellStyle name="Total 2 2 5 2 3 4 2" xfId="16402"/>
    <cellStyle name="Total 2 2 5 2 3 5" xfId="16403"/>
    <cellStyle name="Total 2 2 5 2 3 5 2" xfId="16404"/>
    <cellStyle name="Total 2 2 5 2 3 6" xfId="16405"/>
    <cellStyle name="Total 2 2 5 2 3 6 2" xfId="16406"/>
    <cellStyle name="Total 2 2 5 2 3 7" xfId="16407"/>
    <cellStyle name="Total 2 2 5 2 3 7 2" xfId="16408"/>
    <cellStyle name="Total 2 2 5 2 3 8" xfId="16409"/>
    <cellStyle name="Total 2 2 5 2 4" xfId="16410"/>
    <cellStyle name="Total 2 2 5 2 4 2" xfId="16411"/>
    <cellStyle name="Total 2 2 5 2 4 2 2" xfId="16412"/>
    <cellStyle name="Total 2 2 5 2 4 3" xfId="16413"/>
    <cellStyle name="Total 2 2 5 2 4 3 2" xfId="16414"/>
    <cellStyle name="Total 2 2 5 2 4 4" xfId="16415"/>
    <cellStyle name="Total 2 2 5 2 4 4 2" xfId="16416"/>
    <cellStyle name="Total 2 2 5 2 4 5" xfId="16417"/>
    <cellStyle name="Total 2 2 5 2 4 5 2" xfId="16418"/>
    <cellStyle name="Total 2 2 5 2 4 6" xfId="16419"/>
    <cellStyle name="Total 2 2 5 2 4 6 2" xfId="16420"/>
    <cellStyle name="Total 2 2 5 2 4 7" xfId="16421"/>
    <cellStyle name="Total 2 2 5 2 4 7 2" xfId="16422"/>
    <cellStyle name="Total 2 2 5 2 4 8" xfId="16423"/>
    <cellStyle name="Total 2 2 5 2 5" xfId="16424"/>
    <cellStyle name="Total 2 2 5 2 5 2" xfId="16425"/>
    <cellStyle name="Total 2 2 5 2 6" xfId="16426"/>
    <cellStyle name="Total 2 2 5 2 6 2" xfId="16427"/>
    <cellStyle name="Total 2 2 5 2 7" xfId="16428"/>
    <cellStyle name="Total 2 2 5 2 7 2" xfId="16429"/>
    <cellStyle name="Total 2 2 5 2 8" xfId="16430"/>
    <cellStyle name="Total 2 2 5 2 8 2" xfId="16431"/>
    <cellStyle name="Total 2 2 5 2 9" xfId="16432"/>
    <cellStyle name="Total 2 2 5 2 9 2" xfId="16433"/>
    <cellStyle name="Total 2 2 5 3" xfId="16434"/>
    <cellStyle name="Total 2 2 5 3 2" xfId="16435"/>
    <cellStyle name="Total 2 2 5 3 2 2" xfId="16436"/>
    <cellStyle name="Total 2 2 5 3 2 2 2" xfId="16437"/>
    <cellStyle name="Total 2 2 5 3 2 3" xfId="16438"/>
    <cellStyle name="Total 2 2 5 3 2 3 2" xfId="16439"/>
    <cellStyle name="Total 2 2 5 3 2 4" xfId="16440"/>
    <cellStyle name="Total 2 2 5 3 2 4 2" xfId="16441"/>
    <cellStyle name="Total 2 2 5 3 2 5" xfId="16442"/>
    <cellStyle name="Total 2 2 5 3 2 5 2" xfId="16443"/>
    <cellStyle name="Total 2 2 5 3 2 6" xfId="16444"/>
    <cellStyle name="Total 2 2 5 3 2 6 2" xfId="16445"/>
    <cellStyle name="Total 2 2 5 3 2 7" xfId="16446"/>
    <cellStyle name="Total 2 2 5 3 2 7 2" xfId="16447"/>
    <cellStyle name="Total 2 2 5 3 2 8" xfId="16448"/>
    <cellStyle name="Total 2 2 5 3 3" xfId="16449"/>
    <cellStyle name="Total 2 2 5 3 3 2" xfId="16450"/>
    <cellStyle name="Total 2 2 5 3 4" xfId="16451"/>
    <cellStyle name="Total 2 2 5 3 4 2" xfId="16452"/>
    <cellStyle name="Total 2 2 5 3 5" xfId="16453"/>
    <cellStyle name="Total 2 2 5 3 5 2" xfId="16454"/>
    <cellStyle name="Total 2 2 5 3 6" xfId="16455"/>
    <cellStyle name="Total 2 2 5 3 6 2" xfId="16456"/>
    <cellStyle name="Total 2 2 5 3 7" xfId="16457"/>
    <cellStyle name="Total 2 2 5 3 7 2" xfId="16458"/>
    <cellStyle name="Total 2 2 5 3 8" xfId="16459"/>
    <cellStyle name="Total 2 2 5 3 8 2" xfId="16460"/>
    <cellStyle name="Total 2 2 5 3 9" xfId="16461"/>
    <cellStyle name="Total 2 2 5 4" xfId="16462"/>
    <cellStyle name="Total 2 2 5 4 2" xfId="16463"/>
    <cellStyle name="Total 2 2 5 4 2 2" xfId="16464"/>
    <cellStyle name="Total 2 2 5 4 3" xfId="16465"/>
    <cellStyle name="Total 2 2 5 4 3 2" xfId="16466"/>
    <cellStyle name="Total 2 2 5 4 4" xfId="16467"/>
    <cellStyle name="Total 2 2 5 4 4 2" xfId="16468"/>
    <cellStyle name="Total 2 2 5 4 5" xfId="16469"/>
    <cellStyle name="Total 2 2 5 4 5 2" xfId="16470"/>
    <cellStyle name="Total 2 2 5 4 6" xfId="16471"/>
    <cellStyle name="Total 2 2 5 4 6 2" xfId="16472"/>
    <cellStyle name="Total 2 2 5 4 7" xfId="16473"/>
    <cellStyle name="Total 2 2 5 4 7 2" xfId="16474"/>
    <cellStyle name="Total 2 2 5 4 8" xfId="16475"/>
    <cellStyle name="Total 2 2 5 5" xfId="16476"/>
    <cellStyle name="Total 2 2 5 5 2" xfId="16477"/>
    <cellStyle name="Total 2 2 5 6" xfId="16478"/>
    <cellStyle name="Total 2 2 5 6 2" xfId="16479"/>
    <cellStyle name="Total 2 2 5 7" xfId="16480"/>
    <cellStyle name="Total 2 2 5 7 2" xfId="16481"/>
    <cellStyle name="Total 2 2 5 8" xfId="16482"/>
    <cellStyle name="Total 2 2 5 8 2" xfId="16483"/>
    <cellStyle name="Total 2 2 5 9" xfId="16484"/>
    <cellStyle name="Total 2 2 5 9 2" xfId="16485"/>
    <cellStyle name="Total 2 2 6" xfId="16486"/>
    <cellStyle name="Total 2 2 6 10" xfId="16487"/>
    <cellStyle name="Total 2 2 6 10 2" xfId="16488"/>
    <cellStyle name="Total 2 2 6 11" xfId="16489"/>
    <cellStyle name="Total 2 2 6 11 2" xfId="16490"/>
    <cellStyle name="Total 2 2 6 12" xfId="16491"/>
    <cellStyle name="Total 2 2 6 2" xfId="16492"/>
    <cellStyle name="Total 2 2 6 2 2" xfId="16493"/>
    <cellStyle name="Total 2 2 6 2 2 2" xfId="16494"/>
    <cellStyle name="Total 2 2 6 2 2 2 2" xfId="16495"/>
    <cellStyle name="Total 2 2 6 2 2 3" xfId="16496"/>
    <cellStyle name="Total 2 2 6 2 2 3 2" xfId="16497"/>
    <cellStyle name="Total 2 2 6 2 2 4" xfId="16498"/>
    <cellStyle name="Total 2 2 6 2 2 4 2" xfId="16499"/>
    <cellStyle name="Total 2 2 6 2 2 5" xfId="16500"/>
    <cellStyle name="Total 2 2 6 2 2 5 2" xfId="16501"/>
    <cellStyle name="Total 2 2 6 2 2 6" xfId="16502"/>
    <cellStyle name="Total 2 2 6 2 2 6 2" xfId="16503"/>
    <cellStyle name="Total 2 2 6 2 2 7" xfId="16504"/>
    <cellStyle name="Total 2 2 6 2 2 7 2" xfId="16505"/>
    <cellStyle name="Total 2 2 6 2 2 8" xfId="16506"/>
    <cellStyle name="Total 2 2 6 2 3" xfId="16507"/>
    <cellStyle name="Total 2 2 6 2 3 2" xfId="16508"/>
    <cellStyle name="Total 2 2 6 2 4" xfId="16509"/>
    <cellStyle name="Total 2 2 6 2 4 2" xfId="16510"/>
    <cellStyle name="Total 2 2 6 2 5" xfId="16511"/>
    <cellStyle name="Total 2 2 6 2 5 2" xfId="16512"/>
    <cellStyle name="Total 2 2 6 2 6" xfId="16513"/>
    <cellStyle name="Total 2 2 6 2 6 2" xfId="16514"/>
    <cellStyle name="Total 2 2 6 2 7" xfId="16515"/>
    <cellStyle name="Total 2 2 6 2 7 2" xfId="16516"/>
    <cellStyle name="Total 2 2 6 2 8" xfId="16517"/>
    <cellStyle name="Total 2 2 6 2 8 2" xfId="16518"/>
    <cellStyle name="Total 2 2 6 2 9" xfId="16519"/>
    <cellStyle name="Total 2 2 6 3" xfId="16520"/>
    <cellStyle name="Total 2 2 6 3 2" xfId="16521"/>
    <cellStyle name="Total 2 2 6 3 2 2" xfId="16522"/>
    <cellStyle name="Total 2 2 6 3 2 2 2" xfId="16523"/>
    <cellStyle name="Total 2 2 6 3 2 3" xfId="16524"/>
    <cellStyle name="Total 2 2 6 3 2 3 2" xfId="16525"/>
    <cellStyle name="Total 2 2 6 3 2 4" xfId="16526"/>
    <cellStyle name="Total 2 2 6 3 2 4 2" xfId="16527"/>
    <cellStyle name="Total 2 2 6 3 2 5" xfId="16528"/>
    <cellStyle name="Total 2 2 6 3 2 5 2" xfId="16529"/>
    <cellStyle name="Total 2 2 6 3 2 6" xfId="16530"/>
    <cellStyle name="Total 2 2 6 3 2 6 2" xfId="16531"/>
    <cellStyle name="Total 2 2 6 3 2 7" xfId="16532"/>
    <cellStyle name="Total 2 2 6 3 2 7 2" xfId="16533"/>
    <cellStyle name="Total 2 2 6 3 2 8" xfId="16534"/>
    <cellStyle name="Total 2 2 6 3 3" xfId="16535"/>
    <cellStyle name="Total 2 2 6 3 3 2" xfId="16536"/>
    <cellStyle name="Total 2 2 6 3 4" xfId="16537"/>
    <cellStyle name="Total 2 2 6 3 4 2" xfId="16538"/>
    <cellStyle name="Total 2 2 6 3 5" xfId="16539"/>
    <cellStyle name="Total 2 2 6 3 5 2" xfId="16540"/>
    <cellStyle name="Total 2 2 6 3 6" xfId="16541"/>
    <cellStyle name="Total 2 2 6 3 6 2" xfId="16542"/>
    <cellStyle name="Total 2 2 6 3 7" xfId="16543"/>
    <cellStyle name="Total 2 2 6 3 7 2" xfId="16544"/>
    <cellStyle name="Total 2 2 6 3 8" xfId="16545"/>
    <cellStyle name="Total 2 2 6 3 8 2" xfId="16546"/>
    <cellStyle name="Total 2 2 6 3 9" xfId="16547"/>
    <cellStyle name="Total 2 2 6 4" xfId="16548"/>
    <cellStyle name="Total 2 2 6 4 2" xfId="16549"/>
    <cellStyle name="Total 2 2 6 4 2 2" xfId="16550"/>
    <cellStyle name="Total 2 2 6 4 2 2 2" xfId="16551"/>
    <cellStyle name="Total 2 2 6 4 2 3" xfId="16552"/>
    <cellStyle name="Total 2 2 6 4 2 3 2" xfId="16553"/>
    <cellStyle name="Total 2 2 6 4 2 4" xfId="16554"/>
    <cellStyle name="Total 2 2 6 4 2 4 2" xfId="16555"/>
    <cellStyle name="Total 2 2 6 4 2 5" xfId="16556"/>
    <cellStyle name="Total 2 2 6 4 2 5 2" xfId="16557"/>
    <cellStyle name="Total 2 2 6 4 2 6" xfId="16558"/>
    <cellStyle name="Total 2 2 6 4 2 6 2" xfId="16559"/>
    <cellStyle name="Total 2 2 6 4 2 7" xfId="16560"/>
    <cellStyle name="Total 2 2 6 4 2 7 2" xfId="16561"/>
    <cellStyle name="Total 2 2 6 4 2 8" xfId="16562"/>
    <cellStyle name="Total 2 2 6 4 3" xfId="16563"/>
    <cellStyle name="Total 2 2 6 4 3 2" xfId="16564"/>
    <cellStyle name="Total 2 2 6 4 4" xfId="16565"/>
    <cellStyle name="Total 2 2 6 4 4 2" xfId="16566"/>
    <cellStyle name="Total 2 2 6 4 5" xfId="16567"/>
    <cellStyle name="Total 2 2 6 4 5 2" xfId="16568"/>
    <cellStyle name="Total 2 2 6 4 6" xfId="16569"/>
    <cellStyle name="Total 2 2 6 4 6 2" xfId="16570"/>
    <cellStyle name="Total 2 2 6 4 7" xfId="16571"/>
    <cellStyle name="Total 2 2 6 4 7 2" xfId="16572"/>
    <cellStyle name="Total 2 2 6 4 8" xfId="16573"/>
    <cellStyle name="Total 2 2 6 4 8 2" xfId="16574"/>
    <cellStyle name="Total 2 2 6 4 9" xfId="16575"/>
    <cellStyle name="Total 2 2 6 5" xfId="16576"/>
    <cellStyle name="Total 2 2 6 5 2" xfId="16577"/>
    <cellStyle name="Total 2 2 6 5 2 2" xfId="16578"/>
    <cellStyle name="Total 2 2 6 5 3" xfId="16579"/>
    <cellStyle name="Total 2 2 6 5 3 2" xfId="16580"/>
    <cellStyle name="Total 2 2 6 5 4" xfId="16581"/>
    <cellStyle name="Total 2 2 6 5 4 2" xfId="16582"/>
    <cellStyle name="Total 2 2 6 5 5" xfId="16583"/>
    <cellStyle name="Total 2 2 6 5 5 2" xfId="16584"/>
    <cellStyle name="Total 2 2 6 5 6" xfId="16585"/>
    <cellStyle name="Total 2 2 6 5 6 2" xfId="16586"/>
    <cellStyle name="Total 2 2 6 5 7" xfId="16587"/>
    <cellStyle name="Total 2 2 6 5 7 2" xfId="16588"/>
    <cellStyle name="Total 2 2 6 5 8" xfId="16589"/>
    <cellStyle name="Total 2 2 6 6" xfId="16590"/>
    <cellStyle name="Total 2 2 6 6 2" xfId="16591"/>
    <cellStyle name="Total 2 2 6 7" xfId="16592"/>
    <cellStyle name="Total 2 2 6 7 2" xfId="16593"/>
    <cellStyle name="Total 2 2 6 8" xfId="16594"/>
    <cellStyle name="Total 2 2 6 8 2" xfId="16595"/>
    <cellStyle name="Total 2 2 6 9" xfId="16596"/>
    <cellStyle name="Total 2 2 6 9 2" xfId="16597"/>
    <cellStyle name="Total 2 2 7" xfId="16598"/>
    <cellStyle name="Total 2 2 7 2" xfId="16599"/>
    <cellStyle name="Total 2 2 7 2 2" xfId="16600"/>
    <cellStyle name="Total 2 2 7 2 2 2" xfId="16601"/>
    <cellStyle name="Total 2 2 7 2 3" xfId="16602"/>
    <cellStyle name="Total 2 2 7 2 3 2" xfId="16603"/>
    <cellStyle name="Total 2 2 7 2 4" xfId="16604"/>
    <cellStyle name="Total 2 2 7 2 4 2" xfId="16605"/>
    <cellStyle name="Total 2 2 7 2 5" xfId="16606"/>
    <cellStyle name="Total 2 2 7 2 5 2" xfId="16607"/>
    <cellStyle name="Total 2 2 7 2 6" xfId="16608"/>
    <cellStyle name="Total 2 2 7 2 6 2" xfId="16609"/>
    <cellStyle name="Total 2 2 7 2 7" xfId="16610"/>
    <cellStyle name="Total 2 2 7 2 7 2" xfId="16611"/>
    <cellStyle name="Total 2 2 7 2 8" xfId="16612"/>
    <cellStyle name="Total 2 2 7 3" xfId="16613"/>
    <cellStyle name="Total 2 2 7 3 2" xfId="16614"/>
    <cellStyle name="Total 2 2 7 4" xfId="16615"/>
    <cellStyle name="Total 2 2 7 4 2" xfId="16616"/>
    <cellStyle name="Total 2 2 7 5" xfId="16617"/>
    <cellStyle name="Total 2 2 7 5 2" xfId="16618"/>
    <cellStyle name="Total 2 2 7 6" xfId="16619"/>
    <cellStyle name="Total 2 2 7 6 2" xfId="16620"/>
    <cellStyle name="Total 2 2 7 7" xfId="16621"/>
    <cellStyle name="Total 2 2 7 7 2" xfId="16622"/>
    <cellStyle name="Total 2 2 7 8" xfId="16623"/>
    <cellStyle name="Total 2 2 7 8 2" xfId="16624"/>
    <cellStyle name="Total 2 2 7 9" xfId="16625"/>
    <cellStyle name="Total 2 2 8" xfId="16626"/>
    <cellStyle name="Total 2 2 8 2" xfId="16627"/>
    <cellStyle name="Total 2 2 9" xfId="16628"/>
    <cellStyle name="Total 2 2 9 2" xfId="16629"/>
    <cellStyle name="Total 2 3" xfId="16630"/>
    <cellStyle name="Total 2 3 10" xfId="16631"/>
    <cellStyle name="Total 2 3 10 2" xfId="16632"/>
    <cellStyle name="Total 2 3 2" xfId="16633"/>
    <cellStyle name="Total 2 3 2 2" xfId="16634"/>
    <cellStyle name="Total 2 3 2 2 2" xfId="16635"/>
    <cellStyle name="Total 2 3 2 2 2 2" xfId="16636"/>
    <cellStyle name="Total 2 3 2 2 2 2 2" xfId="16637"/>
    <cellStyle name="Total 2 3 2 2 2 2 2 2" xfId="16638"/>
    <cellStyle name="Total 2 3 2 2 2 2 2 2 2" xfId="16639"/>
    <cellStyle name="Total 2 3 2 2 2 2 2 3" xfId="16640"/>
    <cellStyle name="Total 2 3 2 2 2 2 2 3 2" xfId="16641"/>
    <cellStyle name="Total 2 3 2 2 2 2 2 4" xfId="16642"/>
    <cellStyle name="Total 2 3 2 2 2 2 2 4 2" xfId="16643"/>
    <cellStyle name="Total 2 3 2 2 2 2 2 5" xfId="16644"/>
    <cellStyle name="Total 2 3 2 2 2 2 2 5 2" xfId="16645"/>
    <cellStyle name="Total 2 3 2 2 2 2 2 6" xfId="16646"/>
    <cellStyle name="Total 2 3 2 2 2 2 2 6 2" xfId="16647"/>
    <cellStyle name="Total 2 3 2 2 2 2 2 7" xfId="16648"/>
    <cellStyle name="Total 2 3 2 2 2 2 2 7 2" xfId="16649"/>
    <cellStyle name="Total 2 3 2 2 2 2 2 8" xfId="16650"/>
    <cellStyle name="Total 2 3 2 2 2 2 3" xfId="16651"/>
    <cellStyle name="Total 2 3 2 2 2 2 3 2" xfId="16652"/>
    <cellStyle name="Total 2 3 2 2 2 2 4" xfId="16653"/>
    <cellStyle name="Total 2 3 2 2 2 2 4 2" xfId="16654"/>
    <cellStyle name="Total 2 3 2 2 2 2 5" xfId="16655"/>
    <cellStyle name="Total 2 3 2 2 2 2 5 2" xfId="16656"/>
    <cellStyle name="Total 2 3 2 2 2 2 6" xfId="16657"/>
    <cellStyle name="Total 2 3 2 2 2 2 6 2" xfId="16658"/>
    <cellStyle name="Total 2 3 2 2 2 2 7" xfId="16659"/>
    <cellStyle name="Total 2 3 2 2 2 2 7 2" xfId="16660"/>
    <cellStyle name="Total 2 3 2 2 2 2 8" xfId="16661"/>
    <cellStyle name="Total 2 3 2 2 2 2 8 2" xfId="16662"/>
    <cellStyle name="Total 2 3 2 2 2 2 9" xfId="16663"/>
    <cellStyle name="Total 2 3 2 2 2 3" xfId="16664"/>
    <cellStyle name="Total 2 3 2 2 2 3 2" xfId="16665"/>
    <cellStyle name="Total 2 3 2 2 2 3 2 2" xfId="16666"/>
    <cellStyle name="Total 2 3 2 2 2 3 3" xfId="16667"/>
    <cellStyle name="Total 2 3 2 2 2 3 3 2" xfId="16668"/>
    <cellStyle name="Total 2 3 2 2 2 3 4" xfId="16669"/>
    <cellStyle name="Total 2 3 2 2 2 3 4 2" xfId="16670"/>
    <cellStyle name="Total 2 3 2 2 2 3 5" xfId="16671"/>
    <cellStyle name="Total 2 3 2 2 2 3 5 2" xfId="16672"/>
    <cellStyle name="Total 2 3 2 2 2 3 6" xfId="16673"/>
    <cellStyle name="Total 2 3 2 2 2 3 6 2" xfId="16674"/>
    <cellStyle name="Total 2 3 2 2 2 3 7" xfId="16675"/>
    <cellStyle name="Total 2 3 2 2 2 3 7 2" xfId="16676"/>
    <cellStyle name="Total 2 3 2 2 2 3 8" xfId="16677"/>
    <cellStyle name="Total 2 3 2 2 2 4" xfId="16678"/>
    <cellStyle name="Total 2 3 2 2 2 4 2" xfId="16679"/>
    <cellStyle name="Total 2 3 2 2 2 4 2 2" xfId="16680"/>
    <cellStyle name="Total 2 3 2 2 2 4 3" xfId="16681"/>
    <cellStyle name="Total 2 3 2 2 2 4 3 2" xfId="16682"/>
    <cellStyle name="Total 2 3 2 2 2 4 4" xfId="16683"/>
    <cellStyle name="Total 2 3 2 2 2 4 4 2" xfId="16684"/>
    <cellStyle name="Total 2 3 2 2 2 4 5" xfId="16685"/>
    <cellStyle name="Total 2 3 2 2 2 4 5 2" xfId="16686"/>
    <cellStyle name="Total 2 3 2 2 2 4 6" xfId="16687"/>
    <cellStyle name="Total 2 3 2 2 2 4 6 2" xfId="16688"/>
    <cellStyle name="Total 2 3 2 2 2 4 7" xfId="16689"/>
    <cellStyle name="Total 2 3 2 2 2 4 7 2" xfId="16690"/>
    <cellStyle name="Total 2 3 2 2 2 4 8" xfId="16691"/>
    <cellStyle name="Total 2 3 2 2 2 5" xfId="16692"/>
    <cellStyle name="Total 2 3 2 2 2 5 2" xfId="16693"/>
    <cellStyle name="Total 2 3 2 2 2 6" xfId="16694"/>
    <cellStyle name="Total 2 3 2 2 2 6 2" xfId="16695"/>
    <cellStyle name="Total 2 3 2 2 2 7" xfId="16696"/>
    <cellStyle name="Total 2 3 2 2 2 7 2" xfId="16697"/>
    <cellStyle name="Total 2 3 2 2 2 8" xfId="16698"/>
    <cellStyle name="Total 2 3 2 2 2 8 2" xfId="16699"/>
    <cellStyle name="Total 2 3 2 2 2 9" xfId="16700"/>
    <cellStyle name="Total 2 3 2 2 2 9 2" xfId="16701"/>
    <cellStyle name="Total 2 3 2 2 3" xfId="16702"/>
    <cellStyle name="Total 2 3 2 2 3 2" xfId="16703"/>
    <cellStyle name="Total 2 3 2 2 3 2 2" xfId="16704"/>
    <cellStyle name="Total 2 3 2 2 3 2 2 2" xfId="16705"/>
    <cellStyle name="Total 2 3 2 2 3 2 3" xfId="16706"/>
    <cellStyle name="Total 2 3 2 2 3 2 3 2" xfId="16707"/>
    <cellStyle name="Total 2 3 2 2 3 2 4" xfId="16708"/>
    <cellStyle name="Total 2 3 2 2 3 2 4 2" xfId="16709"/>
    <cellStyle name="Total 2 3 2 2 3 2 5" xfId="16710"/>
    <cellStyle name="Total 2 3 2 2 3 2 5 2" xfId="16711"/>
    <cellStyle name="Total 2 3 2 2 3 2 6" xfId="16712"/>
    <cellStyle name="Total 2 3 2 2 3 2 6 2" xfId="16713"/>
    <cellStyle name="Total 2 3 2 2 3 2 7" xfId="16714"/>
    <cellStyle name="Total 2 3 2 2 3 2 7 2" xfId="16715"/>
    <cellStyle name="Total 2 3 2 2 3 2 8" xfId="16716"/>
    <cellStyle name="Total 2 3 2 2 3 3" xfId="16717"/>
    <cellStyle name="Total 2 3 2 2 3 3 2" xfId="16718"/>
    <cellStyle name="Total 2 3 2 2 3 4" xfId="16719"/>
    <cellStyle name="Total 2 3 2 2 3 4 2" xfId="16720"/>
    <cellStyle name="Total 2 3 2 2 3 5" xfId="16721"/>
    <cellStyle name="Total 2 3 2 2 3 5 2" xfId="16722"/>
    <cellStyle name="Total 2 3 2 2 3 6" xfId="16723"/>
    <cellStyle name="Total 2 3 2 2 3 6 2" xfId="16724"/>
    <cellStyle name="Total 2 3 2 2 3 7" xfId="16725"/>
    <cellStyle name="Total 2 3 2 2 3 7 2" xfId="16726"/>
    <cellStyle name="Total 2 3 2 2 3 8" xfId="16727"/>
    <cellStyle name="Total 2 3 2 2 3 8 2" xfId="16728"/>
    <cellStyle name="Total 2 3 2 2 3 9" xfId="16729"/>
    <cellStyle name="Total 2 3 2 2 4" xfId="16730"/>
    <cellStyle name="Total 2 3 2 2 4 2" xfId="16731"/>
    <cellStyle name="Total 2 3 2 2 4 2 2" xfId="16732"/>
    <cellStyle name="Total 2 3 2 2 4 3" xfId="16733"/>
    <cellStyle name="Total 2 3 2 2 4 3 2" xfId="16734"/>
    <cellStyle name="Total 2 3 2 2 4 4" xfId="16735"/>
    <cellStyle name="Total 2 3 2 2 4 4 2" xfId="16736"/>
    <cellStyle name="Total 2 3 2 2 4 5" xfId="16737"/>
    <cellStyle name="Total 2 3 2 2 4 5 2" xfId="16738"/>
    <cellStyle name="Total 2 3 2 2 4 6" xfId="16739"/>
    <cellStyle name="Total 2 3 2 2 4 6 2" xfId="16740"/>
    <cellStyle name="Total 2 3 2 2 4 7" xfId="16741"/>
    <cellStyle name="Total 2 3 2 2 4 7 2" xfId="16742"/>
    <cellStyle name="Total 2 3 2 2 4 8" xfId="16743"/>
    <cellStyle name="Total 2 3 2 2 5" xfId="16744"/>
    <cellStyle name="Total 2 3 2 2 5 2" xfId="16745"/>
    <cellStyle name="Total 2 3 2 2 6" xfId="16746"/>
    <cellStyle name="Total 2 3 2 2 6 2" xfId="16747"/>
    <cellStyle name="Total 2 3 2 2 7" xfId="16748"/>
    <cellStyle name="Total 2 3 2 2 7 2" xfId="16749"/>
    <cellStyle name="Total 2 3 2 2 8" xfId="16750"/>
    <cellStyle name="Total 2 3 2 2 8 2" xfId="16751"/>
    <cellStyle name="Total 2 3 2 2 9" xfId="16752"/>
    <cellStyle name="Total 2 3 2 2 9 2" xfId="16753"/>
    <cellStyle name="Total 2 3 2 3" xfId="16754"/>
    <cellStyle name="Total 2 3 2 3 2" xfId="16755"/>
    <cellStyle name="Total 2 3 2 3 2 2" xfId="16756"/>
    <cellStyle name="Total 2 3 2 3 2 2 2" xfId="16757"/>
    <cellStyle name="Total 2 3 2 3 2 2 2 2" xfId="16758"/>
    <cellStyle name="Total 2 3 2 3 2 2 2 2 2" xfId="16759"/>
    <cellStyle name="Total 2 3 2 3 2 2 2 3" xfId="16760"/>
    <cellStyle name="Total 2 3 2 3 2 2 2 3 2" xfId="16761"/>
    <cellStyle name="Total 2 3 2 3 2 2 2 4" xfId="16762"/>
    <cellStyle name="Total 2 3 2 3 2 2 2 4 2" xfId="16763"/>
    <cellStyle name="Total 2 3 2 3 2 2 2 5" xfId="16764"/>
    <cellStyle name="Total 2 3 2 3 2 2 2 5 2" xfId="16765"/>
    <cellStyle name="Total 2 3 2 3 2 2 2 6" xfId="16766"/>
    <cellStyle name="Total 2 3 2 3 2 2 2 6 2" xfId="16767"/>
    <cellStyle name="Total 2 3 2 3 2 2 2 7" xfId="16768"/>
    <cellStyle name="Total 2 3 2 3 2 2 2 7 2" xfId="16769"/>
    <cellStyle name="Total 2 3 2 3 2 2 2 8" xfId="16770"/>
    <cellStyle name="Total 2 3 2 3 2 2 3" xfId="16771"/>
    <cellStyle name="Total 2 3 2 3 2 2 3 2" xfId="16772"/>
    <cellStyle name="Total 2 3 2 3 2 2 4" xfId="16773"/>
    <cellStyle name="Total 2 3 2 3 2 2 4 2" xfId="16774"/>
    <cellStyle name="Total 2 3 2 3 2 2 5" xfId="16775"/>
    <cellStyle name="Total 2 3 2 3 2 2 5 2" xfId="16776"/>
    <cellStyle name="Total 2 3 2 3 2 2 6" xfId="16777"/>
    <cellStyle name="Total 2 3 2 3 2 2 6 2" xfId="16778"/>
    <cellStyle name="Total 2 3 2 3 2 2 7" xfId="16779"/>
    <cellStyle name="Total 2 3 2 3 2 2 7 2" xfId="16780"/>
    <cellStyle name="Total 2 3 2 3 2 2 8" xfId="16781"/>
    <cellStyle name="Total 2 3 2 3 2 2 8 2" xfId="16782"/>
    <cellStyle name="Total 2 3 2 3 2 2 9" xfId="16783"/>
    <cellStyle name="Total 2 3 2 3 2 3" xfId="16784"/>
    <cellStyle name="Total 2 3 2 3 2 3 2" xfId="16785"/>
    <cellStyle name="Total 2 3 2 3 2 3 2 2" xfId="16786"/>
    <cellStyle name="Total 2 3 2 3 2 3 3" xfId="16787"/>
    <cellStyle name="Total 2 3 2 3 2 3 3 2" xfId="16788"/>
    <cellStyle name="Total 2 3 2 3 2 3 4" xfId="16789"/>
    <cellStyle name="Total 2 3 2 3 2 3 4 2" xfId="16790"/>
    <cellStyle name="Total 2 3 2 3 2 3 5" xfId="16791"/>
    <cellStyle name="Total 2 3 2 3 2 3 5 2" xfId="16792"/>
    <cellStyle name="Total 2 3 2 3 2 3 6" xfId="16793"/>
    <cellStyle name="Total 2 3 2 3 2 3 6 2" xfId="16794"/>
    <cellStyle name="Total 2 3 2 3 2 3 7" xfId="16795"/>
    <cellStyle name="Total 2 3 2 3 2 3 7 2" xfId="16796"/>
    <cellStyle name="Total 2 3 2 3 2 3 8" xfId="16797"/>
    <cellStyle name="Total 2 3 2 3 2 4" xfId="16798"/>
    <cellStyle name="Total 2 3 2 3 2 4 2" xfId="16799"/>
    <cellStyle name="Total 2 3 2 3 2 4 2 2" xfId="16800"/>
    <cellStyle name="Total 2 3 2 3 2 4 3" xfId="16801"/>
    <cellStyle name="Total 2 3 2 3 2 4 3 2" xfId="16802"/>
    <cellStyle name="Total 2 3 2 3 2 4 4" xfId="16803"/>
    <cellStyle name="Total 2 3 2 3 2 4 4 2" xfId="16804"/>
    <cellStyle name="Total 2 3 2 3 2 4 5" xfId="16805"/>
    <cellStyle name="Total 2 3 2 3 2 4 5 2" xfId="16806"/>
    <cellStyle name="Total 2 3 2 3 2 4 6" xfId="16807"/>
    <cellStyle name="Total 2 3 2 3 2 4 6 2" xfId="16808"/>
    <cellStyle name="Total 2 3 2 3 2 4 7" xfId="16809"/>
    <cellStyle name="Total 2 3 2 3 2 4 7 2" xfId="16810"/>
    <cellStyle name="Total 2 3 2 3 2 4 8" xfId="16811"/>
    <cellStyle name="Total 2 3 2 3 2 5" xfId="16812"/>
    <cellStyle name="Total 2 3 2 3 2 5 2" xfId="16813"/>
    <cellStyle name="Total 2 3 2 3 2 6" xfId="16814"/>
    <cellStyle name="Total 2 3 2 3 2 6 2" xfId="16815"/>
    <cellStyle name="Total 2 3 2 3 2 7" xfId="16816"/>
    <cellStyle name="Total 2 3 2 3 2 7 2" xfId="16817"/>
    <cellStyle name="Total 2 3 2 3 2 8" xfId="16818"/>
    <cellStyle name="Total 2 3 2 3 2 8 2" xfId="16819"/>
    <cellStyle name="Total 2 3 2 3 2 9" xfId="16820"/>
    <cellStyle name="Total 2 3 2 3 2 9 2" xfId="16821"/>
    <cellStyle name="Total 2 3 2 3 3" xfId="16822"/>
    <cellStyle name="Total 2 3 2 3 3 2" xfId="16823"/>
    <cellStyle name="Total 2 3 2 3 3 2 2" xfId="16824"/>
    <cellStyle name="Total 2 3 2 3 3 2 2 2" xfId="16825"/>
    <cellStyle name="Total 2 3 2 3 3 2 3" xfId="16826"/>
    <cellStyle name="Total 2 3 2 3 3 2 3 2" xfId="16827"/>
    <cellStyle name="Total 2 3 2 3 3 2 4" xfId="16828"/>
    <cellStyle name="Total 2 3 2 3 3 2 4 2" xfId="16829"/>
    <cellStyle name="Total 2 3 2 3 3 2 5" xfId="16830"/>
    <cellStyle name="Total 2 3 2 3 3 2 5 2" xfId="16831"/>
    <cellStyle name="Total 2 3 2 3 3 2 6" xfId="16832"/>
    <cellStyle name="Total 2 3 2 3 3 2 6 2" xfId="16833"/>
    <cellStyle name="Total 2 3 2 3 3 2 7" xfId="16834"/>
    <cellStyle name="Total 2 3 2 3 3 2 7 2" xfId="16835"/>
    <cellStyle name="Total 2 3 2 3 3 2 8" xfId="16836"/>
    <cellStyle name="Total 2 3 2 3 3 3" xfId="16837"/>
    <cellStyle name="Total 2 3 2 3 3 3 2" xfId="16838"/>
    <cellStyle name="Total 2 3 2 3 3 4" xfId="16839"/>
    <cellStyle name="Total 2 3 2 3 3 4 2" xfId="16840"/>
    <cellStyle name="Total 2 3 2 3 3 5" xfId="16841"/>
    <cellStyle name="Total 2 3 2 3 3 5 2" xfId="16842"/>
    <cellStyle name="Total 2 3 2 3 3 6" xfId="16843"/>
    <cellStyle name="Total 2 3 2 3 3 6 2" xfId="16844"/>
    <cellStyle name="Total 2 3 2 3 3 7" xfId="16845"/>
    <cellStyle name="Total 2 3 2 3 3 7 2" xfId="16846"/>
    <cellStyle name="Total 2 3 2 3 3 8" xfId="16847"/>
    <cellStyle name="Total 2 3 2 3 3 8 2" xfId="16848"/>
    <cellStyle name="Total 2 3 2 3 3 9" xfId="16849"/>
    <cellStyle name="Total 2 3 2 3 4" xfId="16850"/>
    <cellStyle name="Total 2 3 2 3 4 2" xfId="16851"/>
    <cellStyle name="Total 2 3 2 3 4 2 2" xfId="16852"/>
    <cellStyle name="Total 2 3 2 3 4 3" xfId="16853"/>
    <cellStyle name="Total 2 3 2 3 4 3 2" xfId="16854"/>
    <cellStyle name="Total 2 3 2 3 4 4" xfId="16855"/>
    <cellStyle name="Total 2 3 2 3 4 4 2" xfId="16856"/>
    <cellStyle name="Total 2 3 2 3 4 5" xfId="16857"/>
    <cellStyle name="Total 2 3 2 3 4 5 2" xfId="16858"/>
    <cellStyle name="Total 2 3 2 3 4 6" xfId="16859"/>
    <cellStyle name="Total 2 3 2 3 4 6 2" xfId="16860"/>
    <cellStyle name="Total 2 3 2 3 4 7" xfId="16861"/>
    <cellStyle name="Total 2 3 2 3 4 7 2" xfId="16862"/>
    <cellStyle name="Total 2 3 2 3 4 8" xfId="16863"/>
    <cellStyle name="Total 2 3 2 3 5" xfId="16864"/>
    <cellStyle name="Total 2 3 2 3 5 2" xfId="16865"/>
    <cellStyle name="Total 2 3 2 3 6" xfId="16866"/>
    <cellStyle name="Total 2 3 2 3 6 2" xfId="16867"/>
    <cellStyle name="Total 2 3 2 3 7" xfId="16868"/>
    <cellStyle name="Total 2 3 2 3 7 2" xfId="16869"/>
    <cellStyle name="Total 2 3 2 3 8" xfId="16870"/>
    <cellStyle name="Total 2 3 2 3 8 2" xfId="16871"/>
    <cellStyle name="Total 2 3 2 3 9" xfId="16872"/>
    <cellStyle name="Total 2 3 2 3 9 2" xfId="16873"/>
    <cellStyle name="Total 2 3 2 4" xfId="16874"/>
    <cellStyle name="Total 2 3 2 4 10" xfId="16875"/>
    <cellStyle name="Total 2 3 2 4 10 2" xfId="16876"/>
    <cellStyle name="Total 2 3 2 4 11" xfId="16877"/>
    <cellStyle name="Total 2 3 2 4 11 2" xfId="16878"/>
    <cellStyle name="Total 2 3 2 4 12" xfId="16879"/>
    <cellStyle name="Total 2 3 2 4 2" xfId="16880"/>
    <cellStyle name="Total 2 3 2 4 2 2" xfId="16881"/>
    <cellStyle name="Total 2 3 2 4 2 2 2" xfId="16882"/>
    <cellStyle name="Total 2 3 2 4 2 2 2 2" xfId="16883"/>
    <cellStyle name="Total 2 3 2 4 2 2 3" xfId="16884"/>
    <cellStyle name="Total 2 3 2 4 2 2 3 2" xfId="16885"/>
    <cellStyle name="Total 2 3 2 4 2 2 4" xfId="16886"/>
    <cellStyle name="Total 2 3 2 4 2 2 4 2" xfId="16887"/>
    <cellStyle name="Total 2 3 2 4 2 2 5" xfId="16888"/>
    <cellStyle name="Total 2 3 2 4 2 2 5 2" xfId="16889"/>
    <cellStyle name="Total 2 3 2 4 2 2 6" xfId="16890"/>
    <cellStyle name="Total 2 3 2 4 2 2 6 2" xfId="16891"/>
    <cellStyle name="Total 2 3 2 4 2 2 7" xfId="16892"/>
    <cellStyle name="Total 2 3 2 4 2 2 7 2" xfId="16893"/>
    <cellStyle name="Total 2 3 2 4 2 2 8" xfId="16894"/>
    <cellStyle name="Total 2 3 2 4 2 3" xfId="16895"/>
    <cellStyle name="Total 2 3 2 4 2 3 2" xfId="16896"/>
    <cellStyle name="Total 2 3 2 4 2 4" xfId="16897"/>
    <cellStyle name="Total 2 3 2 4 2 4 2" xfId="16898"/>
    <cellStyle name="Total 2 3 2 4 2 5" xfId="16899"/>
    <cellStyle name="Total 2 3 2 4 2 5 2" xfId="16900"/>
    <cellStyle name="Total 2 3 2 4 2 6" xfId="16901"/>
    <cellStyle name="Total 2 3 2 4 2 6 2" xfId="16902"/>
    <cellStyle name="Total 2 3 2 4 2 7" xfId="16903"/>
    <cellStyle name="Total 2 3 2 4 2 7 2" xfId="16904"/>
    <cellStyle name="Total 2 3 2 4 2 8" xfId="16905"/>
    <cellStyle name="Total 2 3 2 4 2 8 2" xfId="16906"/>
    <cellStyle name="Total 2 3 2 4 2 9" xfId="16907"/>
    <cellStyle name="Total 2 3 2 4 3" xfId="16908"/>
    <cellStyle name="Total 2 3 2 4 3 2" xfId="16909"/>
    <cellStyle name="Total 2 3 2 4 3 2 2" xfId="16910"/>
    <cellStyle name="Total 2 3 2 4 3 2 2 2" xfId="16911"/>
    <cellStyle name="Total 2 3 2 4 3 2 3" xfId="16912"/>
    <cellStyle name="Total 2 3 2 4 3 2 3 2" xfId="16913"/>
    <cellStyle name="Total 2 3 2 4 3 2 4" xfId="16914"/>
    <cellStyle name="Total 2 3 2 4 3 2 4 2" xfId="16915"/>
    <cellStyle name="Total 2 3 2 4 3 2 5" xfId="16916"/>
    <cellStyle name="Total 2 3 2 4 3 2 5 2" xfId="16917"/>
    <cellStyle name="Total 2 3 2 4 3 2 6" xfId="16918"/>
    <cellStyle name="Total 2 3 2 4 3 2 6 2" xfId="16919"/>
    <cellStyle name="Total 2 3 2 4 3 2 7" xfId="16920"/>
    <cellStyle name="Total 2 3 2 4 3 2 7 2" xfId="16921"/>
    <cellStyle name="Total 2 3 2 4 3 2 8" xfId="16922"/>
    <cellStyle name="Total 2 3 2 4 3 3" xfId="16923"/>
    <cellStyle name="Total 2 3 2 4 3 3 2" xfId="16924"/>
    <cellStyle name="Total 2 3 2 4 3 4" xfId="16925"/>
    <cellStyle name="Total 2 3 2 4 3 4 2" xfId="16926"/>
    <cellStyle name="Total 2 3 2 4 3 5" xfId="16927"/>
    <cellStyle name="Total 2 3 2 4 3 5 2" xfId="16928"/>
    <cellStyle name="Total 2 3 2 4 3 6" xfId="16929"/>
    <cellStyle name="Total 2 3 2 4 3 6 2" xfId="16930"/>
    <cellStyle name="Total 2 3 2 4 3 7" xfId="16931"/>
    <cellStyle name="Total 2 3 2 4 3 7 2" xfId="16932"/>
    <cellStyle name="Total 2 3 2 4 3 8" xfId="16933"/>
    <cellStyle name="Total 2 3 2 4 3 8 2" xfId="16934"/>
    <cellStyle name="Total 2 3 2 4 3 9" xfId="16935"/>
    <cellStyle name="Total 2 3 2 4 4" xfId="16936"/>
    <cellStyle name="Total 2 3 2 4 4 2" xfId="16937"/>
    <cellStyle name="Total 2 3 2 4 4 2 2" xfId="16938"/>
    <cellStyle name="Total 2 3 2 4 4 2 2 2" xfId="16939"/>
    <cellStyle name="Total 2 3 2 4 4 2 3" xfId="16940"/>
    <cellStyle name="Total 2 3 2 4 4 2 3 2" xfId="16941"/>
    <cellStyle name="Total 2 3 2 4 4 2 4" xfId="16942"/>
    <cellStyle name="Total 2 3 2 4 4 2 4 2" xfId="16943"/>
    <cellStyle name="Total 2 3 2 4 4 2 5" xfId="16944"/>
    <cellStyle name="Total 2 3 2 4 4 2 5 2" xfId="16945"/>
    <cellStyle name="Total 2 3 2 4 4 2 6" xfId="16946"/>
    <cellStyle name="Total 2 3 2 4 4 2 6 2" xfId="16947"/>
    <cellStyle name="Total 2 3 2 4 4 2 7" xfId="16948"/>
    <cellStyle name="Total 2 3 2 4 4 2 7 2" xfId="16949"/>
    <cellStyle name="Total 2 3 2 4 4 2 8" xfId="16950"/>
    <cellStyle name="Total 2 3 2 4 4 3" xfId="16951"/>
    <cellStyle name="Total 2 3 2 4 4 3 2" xfId="16952"/>
    <cellStyle name="Total 2 3 2 4 4 4" xfId="16953"/>
    <cellStyle name="Total 2 3 2 4 4 4 2" xfId="16954"/>
    <cellStyle name="Total 2 3 2 4 4 5" xfId="16955"/>
    <cellStyle name="Total 2 3 2 4 4 5 2" xfId="16956"/>
    <cellStyle name="Total 2 3 2 4 4 6" xfId="16957"/>
    <cellStyle name="Total 2 3 2 4 4 6 2" xfId="16958"/>
    <cellStyle name="Total 2 3 2 4 4 7" xfId="16959"/>
    <cellStyle name="Total 2 3 2 4 4 7 2" xfId="16960"/>
    <cellStyle name="Total 2 3 2 4 4 8" xfId="16961"/>
    <cellStyle name="Total 2 3 2 4 4 8 2" xfId="16962"/>
    <cellStyle name="Total 2 3 2 4 4 9" xfId="16963"/>
    <cellStyle name="Total 2 3 2 4 5" xfId="16964"/>
    <cellStyle name="Total 2 3 2 4 5 2" xfId="16965"/>
    <cellStyle name="Total 2 3 2 4 5 2 2" xfId="16966"/>
    <cellStyle name="Total 2 3 2 4 5 3" xfId="16967"/>
    <cellStyle name="Total 2 3 2 4 5 3 2" xfId="16968"/>
    <cellStyle name="Total 2 3 2 4 5 4" xfId="16969"/>
    <cellStyle name="Total 2 3 2 4 5 4 2" xfId="16970"/>
    <cellStyle name="Total 2 3 2 4 5 5" xfId="16971"/>
    <cellStyle name="Total 2 3 2 4 5 5 2" xfId="16972"/>
    <cellStyle name="Total 2 3 2 4 5 6" xfId="16973"/>
    <cellStyle name="Total 2 3 2 4 5 6 2" xfId="16974"/>
    <cellStyle name="Total 2 3 2 4 5 7" xfId="16975"/>
    <cellStyle name="Total 2 3 2 4 5 7 2" xfId="16976"/>
    <cellStyle name="Total 2 3 2 4 5 8" xfId="16977"/>
    <cellStyle name="Total 2 3 2 4 6" xfId="16978"/>
    <cellStyle name="Total 2 3 2 4 6 2" xfId="16979"/>
    <cellStyle name="Total 2 3 2 4 7" xfId="16980"/>
    <cellStyle name="Total 2 3 2 4 7 2" xfId="16981"/>
    <cellStyle name="Total 2 3 2 4 8" xfId="16982"/>
    <cellStyle name="Total 2 3 2 4 8 2" xfId="16983"/>
    <cellStyle name="Total 2 3 2 4 9" xfId="16984"/>
    <cellStyle name="Total 2 3 2 4 9 2" xfId="16985"/>
    <cellStyle name="Total 2 3 2 5" xfId="16986"/>
    <cellStyle name="Total 2 3 2 5 2" xfId="16987"/>
    <cellStyle name="Total 2 3 2 5 2 2" xfId="16988"/>
    <cellStyle name="Total 2 3 2 5 2 2 2" xfId="16989"/>
    <cellStyle name="Total 2 3 2 5 2 3" xfId="16990"/>
    <cellStyle name="Total 2 3 2 5 2 3 2" xfId="16991"/>
    <cellStyle name="Total 2 3 2 5 2 4" xfId="16992"/>
    <cellStyle name="Total 2 3 2 5 2 4 2" xfId="16993"/>
    <cellStyle name="Total 2 3 2 5 2 5" xfId="16994"/>
    <cellStyle name="Total 2 3 2 5 2 5 2" xfId="16995"/>
    <cellStyle name="Total 2 3 2 5 2 6" xfId="16996"/>
    <cellStyle name="Total 2 3 2 5 2 6 2" xfId="16997"/>
    <cellStyle name="Total 2 3 2 5 2 7" xfId="16998"/>
    <cellStyle name="Total 2 3 2 5 2 7 2" xfId="16999"/>
    <cellStyle name="Total 2 3 2 5 2 8" xfId="17000"/>
    <cellStyle name="Total 2 3 2 5 3" xfId="17001"/>
    <cellStyle name="Total 2 3 2 5 3 2" xfId="17002"/>
    <cellStyle name="Total 2 3 2 5 4" xfId="17003"/>
    <cellStyle name="Total 2 3 2 5 4 2" xfId="17004"/>
    <cellStyle name="Total 2 3 2 5 5" xfId="17005"/>
    <cellStyle name="Total 2 3 2 5 5 2" xfId="17006"/>
    <cellStyle name="Total 2 3 2 5 6" xfId="17007"/>
    <cellStyle name="Total 2 3 2 5 6 2" xfId="17008"/>
    <cellStyle name="Total 2 3 2 5 7" xfId="17009"/>
    <cellStyle name="Total 2 3 2 5 7 2" xfId="17010"/>
    <cellStyle name="Total 2 3 2 5 8" xfId="17011"/>
    <cellStyle name="Total 2 3 2 5 8 2" xfId="17012"/>
    <cellStyle name="Total 2 3 2 5 9" xfId="17013"/>
    <cellStyle name="Total 2 3 2 6" xfId="17014"/>
    <cellStyle name="Total 2 3 2 6 2" xfId="17015"/>
    <cellStyle name="Total 2 3 2 7" xfId="17016"/>
    <cellStyle name="Total 2 3 2 7 2" xfId="17017"/>
    <cellStyle name="Total 2 3 2 8" xfId="17018"/>
    <cellStyle name="Total 2 3 2 8 2" xfId="17019"/>
    <cellStyle name="Total 2 3 2 9" xfId="17020"/>
    <cellStyle name="Total 2 3 2 9 2" xfId="17021"/>
    <cellStyle name="Total 2 3 3" xfId="17022"/>
    <cellStyle name="Total 2 3 3 2" xfId="17023"/>
    <cellStyle name="Total 2 3 3 2 2" xfId="17024"/>
    <cellStyle name="Total 2 3 3 2 2 2" xfId="17025"/>
    <cellStyle name="Total 2 3 3 2 2 2 2" xfId="17026"/>
    <cellStyle name="Total 2 3 3 2 2 2 2 2" xfId="17027"/>
    <cellStyle name="Total 2 3 3 2 2 2 3" xfId="17028"/>
    <cellStyle name="Total 2 3 3 2 2 2 3 2" xfId="17029"/>
    <cellStyle name="Total 2 3 3 2 2 2 4" xfId="17030"/>
    <cellStyle name="Total 2 3 3 2 2 2 4 2" xfId="17031"/>
    <cellStyle name="Total 2 3 3 2 2 2 5" xfId="17032"/>
    <cellStyle name="Total 2 3 3 2 2 2 5 2" xfId="17033"/>
    <cellStyle name="Total 2 3 3 2 2 2 6" xfId="17034"/>
    <cellStyle name="Total 2 3 3 2 2 2 6 2" xfId="17035"/>
    <cellStyle name="Total 2 3 3 2 2 2 7" xfId="17036"/>
    <cellStyle name="Total 2 3 3 2 2 2 7 2" xfId="17037"/>
    <cellStyle name="Total 2 3 3 2 2 2 8" xfId="17038"/>
    <cellStyle name="Total 2 3 3 2 2 3" xfId="17039"/>
    <cellStyle name="Total 2 3 3 2 2 3 2" xfId="17040"/>
    <cellStyle name="Total 2 3 3 2 2 4" xfId="17041"/>
    <cellStyle name="Total 2 3 3 2 2 4 2" xfId="17042"/>
    <cellStyle name="Total 2 3 3 2 2 5" xfId="17043"/>
    <cellStyle name="Total 2 3 3 2 2 5 2" xfId="17044"/>
    <cellStyle name="Total 2 3 3 2 2 6" xfId="17045"/>
    <cellStyle name="Total 2 3 3 2 2 6 2" xfId="17046"/>
    <cellStyle name="Total 2 3 3 2 2 7" xfId="17047"/>
    <cellStyle name="Total 2 3 3 2 2 7 2" xfId="17048"/>
    <cellStyle name="Total 2 3 3 2 2 8" xfId="17049"/>
    <cellStyle name="Total 2 3 3 2 2 8 2" xfId="17050"/>
    <cellStyle name="Total 2 3 3 2 2 9" xfId="17051"/>
    <cellStyle name="Total 2 3 3 2 3" xfId="17052"/>
    <cellStyle name="Total 2 3 3 2 3 2" xfId="17053"/>
    <cellStyle name="Total 2 3 3 2 3 2 2" xfId="17054"/>
    <cellStyle name="Total 2 3 3 2 3 3" xfId="17055"/>
    <cellStyle name="Total 2 3 3 2 3 3 2" xfId="17056"/>
    <cellStyle name="Total 2 3 3 2 3 4" xfId="17057"/>
    <cellStyle name="Total 2 3 3 2 3 4 2" xfId="17058"/>
    <cellStyle name="Total 2 3 3 2 3 5" xfId="17059"/>
    <cellStyle name="Total 2 3 3 2 3 5 2" xfId="17060"/>
    <cellStyle name="Total 2 3 3 2 3 6" xfId="17061"/>
    <cellStyle name="Total 2 3 3 2 3 6 2" xfId="17062"/>
    <cellStyle name="Total 2 3 3 2 3 7" xfId="17063"/>
    <cellStyle name="Total 2 3 3 2 3 7 2" xfId="17064"/>
    <cellStyle name="Total 2 3 3 2 3 8" xfId="17065"/>
    <cellStyle name="Total 2 3 3 2 4" xfId="17066"/>
    <cellStyle name="Total 2 3 3 2 4 2" xfId="17067"/>
    <cellStyle name="Total 2 3 3 2 4 2 2" xfId="17068"/>
    <cellStyle name="Total 2 3 3 2 4 3" xfId="17069"/>
    <cellStyle name="Total 2 3 3 2 4 3 2" xfId="17070"/>
    <cellStyle name="Total 2 3 3 2 4 4" xfId="17071"/>
    <cellStyle name="Total 2 3 3 2 4 4 2" xfId="17072"/>
    <cellStyle name="Total 2 3 3 2 4 5" xfId="17073"/>
    <cellStyle name="Total 2 3 3 2 4 5 2" xfId="17074"/>
    <cellStyle name="Total 2 3 3 2 4 6" xfId="17075"/>
    <cellStyle name="Total 2 3 3 2 4 6 2" xfId="17076"/>
    <cellStyle name="Total 2 3 3 2 4 7" xfId="17077"/>
    <cellStyle name="Total 2 3 3 2 4 7 2" xfId="17078"/>
    <cellStyle name="Total 2 3 3 2 4 8" xfId="17079"/>
    <cellStyle name="Total 2 3 3 2 5" xfId="17080"/>
    <cellStyle name="Total 2 3 3 2 5 2" xfId="17081"/>
    <cellStyle name="Total 2 3 3 2 6" xfId="17082"/>
    <cellStyle name="Total 2 3 3 2 6 2" xfId="17083"/>
    <cellStyle name="Total 2 3 3 2 7" xfId="17084"/>
    <cellStyle name="Total 2 3 3 2 7 2" xfId="17085"/>
    <cellStyle name="Total 2 3 3 2 8" xfId="17086"/>
    <cellStyle name="Total 2 3 3 2 8 2" xfId="17087"/>
    <cellStyle name="Total 2 3 3 2 9" xfId="17088"/>
    <cellStyle name="Total 2 3 3 2 9 2" xfId="17089"/>
    <cellStyle name="Total 2 3 3 3" xfId="17090"/>
    <cellStyle name="Total 2 3 3 3 2" xfId="17091"/>
    <cellStyle name="Total 2 3 3 3 2 2" xfId="17092"/>
    <cellStyle name="Total 2 3 3 3 2 2 2" xfId="17093"/>
    <cellStyle name="Total 2 3 3 3 2 3" xfId="17094"/>
    <cellStyle name="Total 2 3 3 3 2 3 2" xfId="17095"/>
    <cellStyle name="Total 2 3 3 3 2 4" xfId="17096"/>
    <cellStyle name="Total 2 3 3 3 2 4 2" xfId="17097"/>
    <cellStyle name="Total 2 3 3 3 2 5" xfId="17098"/>
    <cellStyle name="Total 2 3 3 3 2 5 2" xfId="17099"/>
    <cellStyle name="Total 2 3 3 3 2 6" xfId="17100"/>
    <cellStyle name="Total 2 3 3 3 2 6 2" xfId="17101"/>
    <cellStyle name="Total 2 3 3 3 2 7" xfId="17102"/>
    <cellStyle name="Total 2 3 3 3 2 7 2" xfId="17103"/>
    <cellStyle name="Total 2 3 3 3 2 8" xfId="17104"/>
    <cellStyle name="Total 2 3 3 3 3" xfId="17105"/>
    <cellStyle name="Total 2 3 3 3 3 2" xfId="17106"/>
    <cellStyle name="Total 2 3 3 3 4" xfId="17107"/>
    <cellStyle name="Total 2 3 3 3 4 2" xfId="17108"/>
    <cellStyle name="Total 2 3 3 3 5" xfId="17109"/>
    <cellStyle name="Total 2 3 3 3 5 2" xfId="17110"/>
    <cellStyle name="Total 2 3 3 3 6" xfId="17111"/>
    <cellStyle name="Total 2 3 3 3 6 2" xfId="17112"/>
    <cellStyle name="Total 2 3 3 3 7" xfId="17113"/>
    <cellStyle name="Total 2 3 3 3 7 2" xfId="17114"/>
    <cellStyle name="Total 2 3 3 3 8" xfId="17115"/>
    <cellStyle name="Total 2 3 3 3 8 2" xfId="17116"/>
    <cellStyle name="Total 2 3 3 3 9" xfId="17117"/>
    <cellStyle name="Total 2 3 3 4" xfId="17118"/>
    <cellStyle name="Total 2 3 3 4 2" xfId="17119"/>
    <cellStyle name="Total 2 3 3 4 2 2" xfId="17120"/>
    <cellStyle name="Total 2 3 3 4 3" xfId="17121"/>
    <cellStyle name="Total 2 3 3 4 3 2" xfId="17122"/>
    <cellStyle name="Total 2 3 3 4 4" xfId="17123"/>
    <cellStyle name="Total 2 3 3 4 4 2" xfId="17124"/>
    <cellStyle name="Total 2 3 3 4 5" xfId="17125"/>
    <cellStyle name="Total 2 3 3 4 5 2" xfId="17126"/>
    <cellStyle name="Total 2 3 3 4 6" xfId="17127"/>
    <cellStyle name="Total 2 3 3 4 6 2" xfId="17128"/>
    <cellStyle name="Total 2 3 3 4 7" xfId="17129"/>
    <cellStyle name="Total 2 3 3 4 7 2" xfId="17130"/>
    <cellStyle name="Total 2 3 3 4 8" xfId="17131"/>
    <cellStyle name="Total 2 3 3 5" xfId="17132"/>
    <cellStyle name="Total 2 3 3 5 2" xfId="17133"/>
    <cellStyle name="Total 2 3 3 6" xfId="17134"/>
    <cellStyle name="Total 2 3 3 6 2" xfId="17135"/>
    <cellStyle name="Total 2 3 3 7" xfId="17136"/>
    <cellStyle name="Total 2 3 3 7 2" xfId="17137"/>
    <cellStyle name="Total 2 3 3 8" xfId="17138"/>
    <cellStyle name="Total 2 3 3 8 2" xfId="17139"/>
    <cellStyle name="Total 2 3 3 9" xfId="17140"/>
    <cellStyle name="Total 2 3 3 9 2" xfId="17141"/>
    <cellStyle name="Total 2 3 4" xfId="17142"/>
    <cellStyle name="Total 2 3 4 2" xfId="17143"/>
    <cellStyle name="Total 2 3 4 2 2" xfId="17144"/>
    <cellStyle name="Total 2 3 4 2 2 2" xfId="17145"/>
    <cellStyle name="Total 2 3 4 2 2 2 2" xfId="17146"/>
    <cellStyle name="Total 2 3 4 2 2 2 2 2" xfId="17147"/>
    <cellStyle name="Total 2 3 4 2 2 2 3" xfId="17148"/>
    <cellStyle name="Total 2 3 4 2 2 2 3 2" xfId="17149"/>
    <cellStyle name="Total 2 3 4 2 2 2 4" xfId="17150"/>
    <cellStyle name="Total 2 3 4 2 2 2 4 2" xfId="17151"/>
    <cellStyle name="Total 2 3 4 2 2 2 5" xfId="17152"/>
    <cellStyle name="Total 2 3 4 2 2 2 5 2" xfId="17153"/>
    <cellStyle name="Total 2 3 4 2 2 2 6" xfId="17154"/>
    <cellStyle name="Total 2 3 4 2 2 2 6 2" xfId="17155"/>
    <cellStyle name="Total 2 3 4 2 2 2 7" xfId="17156"/>
    <cellStyle name="Total 2 3 4 2 2 2 7 2" xfId="17157"/>
    <cellStyle name="Total 2 3 4 2 2 2 8" xfId="17158"/>
    <cellStyle name="Total 2 3 4 2 2 3" xfId="17159"/>
    <cellStyle name="Total 2 3 4 2 2 3 2" xfId="17160"/>
    <cellStyle name="Total 2 3 4 2 2 4" xfId="17161"/>
    <cellStyle name="Total 2 3 4 2 2 4 2" xfId="17162"/>
    <cellStyle name="Total 2 3 4 2 2 5" xfId="17163"/>
    <cellStyle name="Total 2 3 4 2 2 5 2" xfId="17164"/>
    <cellStyle name="Total 2 3 4 2 2 6" xfId="17165"/>
    <cellStyle name="Total 2 3 4 2 2 6 2" xfId="17166"/>
    <cellStyle name="Total 2 3 4 2 2 7" xfId="17167"/>
    <cellStyle name="Total 2 3 4 2 2 7 2" xfId="17168"/>
    <cellStyle name="Total 2 3 4 2 2 8" xfId="17169"/>
    <cellStyle name="Total 2 3 4 2 2 8 2" xfId="17170"/>
    <cellStyle name="Total 2 3 4 2 2 9" xfId="17171"/>
    <cellStyle name="Total 2 3 4 2 3" xfId="17172"/>
    <cellStyle name="Total 2 3 4 2 3 2" xfId="17173"/>
    <cellStyle name="Total 2 3 4 2 3 2 2" xfId="17174"/>
    <cellStyle name="Total 2 3 4 2 3 3" xfId="17175"/>
    <cellStyle name="Total 2 3 4 2 3 3 2" xfId="17176"/>
    <cellStyle name="Total 2 3 4 2 3 4" xfId="17177"/>
    <cellStyle name="Total 2 3 4 2 3 4 2" xfId="17178"/>
    <cellStyle name="Total 2 3 4 2 3 5" xfId="17179"/>
    <cellStyle name="Total 2 3 4 2 3 5 2" xfId="17180"/>
    <cellStyle name="Total 2 3 4 2 3 6" xfId="17181"/>
    <cellStyle name="Total 2 3 4 2 3 6 2" xfId="17182"/>
    <cellStyle name="Total 2 3 4 2 3 7" xfId="17183"/>
    <cellStyle name="Total 2 3 4 2 3 7 2" xfId="17184"/>
    <cellStyle name="Total 2 3 4 2 3 8" xfId="17185"/>
    <cellStyle name="Total 2 3 4 2 4" xfId="17186"/>
    <cellStyle name="Total 2 3 4 2 4 2" xfId="17187"/>
    <cellStyle name="Total 2 3 4 2 4 2 2" xfId="17188"/>
    <cellStyle name="Total 2 3 4 2 4 3" xfId="17189"/>
    <cellStyle name="Total 2 3 4 2 4 3 2" xfId="17190"/>
    <cellStyle name="Total 2 3 4 2 4 4" xfId="17191"/>
    <cellStyle name="Total 2 3 4 2 4 4 2" xfId="17192"/>
    <cellStyle name="Total 2 3 4 2 4 5" xfId="17193"/>
    <cellStyle name="Total 2 3 4 2 4 5 2" xfId="17194"/>
    <cellStyle name="Total 2 3 4 2 4 6" xfId="17195"/>
    <cellStyle name="Total 2 3 4 2 4 6 2" xfId="17196"/>
    <cellStyle name="Total 2 3 4 2 4 7" xfId="17197"/>
    <cellStyle name="Total 2 3 4 2 4 7 2" xfId="17198"/>
    <cellStyle name="Total 2 3 4 2 4 8" xfId="17199"/>
    <cellStyle name="Total 2 3 4 2 5" xfId="17200"/>
    <cellStyle name="Total 2 3 4 2 5 2" xfId="17201"/>
    <cellStyle name="Total 2 3 4 2 6" xfId="17202"/>
    <cellStyle name="Total 2 3 4 2 6 2" xfId="17203"/>
    <cellStyle name="Total 2 3 4 2 7" xfId="17204"/>
    <cellStyle name="Total 2 3 4 2 7 2" xfId="17205"/>
    <cellStyle name="Total 2 3 4 2 8" xfId="17206"/>
    <cellStyle name="Total 2 3 4 2 8 2" xfId="17207"/>
    <cellStyle name="Total 2 3 4 2 9" xfId="17208"/>
    <cellStyle name="Total 2 3 4 2 9 2" xfId="17209"/>
    <cellStyle name="Total 2 3 4 3" xfId="17210"/>
    <cellStyle name="Total 2 3 4 3 2" xfId="17211"/>
    <cellStyle name="Total 2 3 4 3 2 2" xfId="17212"/>
    <cellStyle name="Total 2 3 4 3 2 2 2" xfId="17213"/>
    <cellStyle name="Total 2 3 4 3 2 3" xfId="17214"/>
    <cellStyle name="Total 2 3 4 3 2 3 2" xfId="17215"/>
    <cellStyle name="Total 2 3 4 3 2 4" xfId="17216"/>
    <cellStyle name="Total 2 3 4 3 2 4 2" xfId="17217"/>
    <cellStyle name="Total 2 3 4 3 2 5" xfId="17218"/>
    <cellStyle name="Total 2 3 4 3 2 5 2" xfId="17219"/>
    <cellStyle name="Total 2 3 4 3 2 6" xfId="17220"/>
    <cellStyle name="Total 2 3 4 3 2 6 2" xfId="17221"/>
    <cellStyle name="Total 2 3 4 3 2 7" xfId="17222"/>
    <cellStyle name="Total 2 3 4 3 2 7 2" xfId="17223"/>
    <cellStyle name="Total 2 3 4 3 2 8" xfId="17224"/>
    <cellStyle name="Total 2 3 4 3 3" xfId="17225"/>
    <cellStyle name="Total 2 3 4 3 3 2" xfId="17226"/>
    <cellStyle name="Total 2 3 4 3 4" xfId="17227"/>
    <cellStyle name="Total 2 3 4 3 4 2" xfId="17228"/>
    <cellStyle name="Total 2 3 4 3 5" xfId="17229"/>
    <cellStyle name="Total 2 3 4 3 5 2" xfId="17230"/>
    <cellStyle name="Total 2 3 4 3 6" xfId="17231"/>
    <cellStyle name="Total 2 3 4 3 6 2" xfId="17232"/>
    <cellStyle name="Total 2 3 4 3 7" xfId="17233"/>
    <cellStyle name="Total 2 3 4 3 7 2" xfId="17234"/>
    <cellStyle name="Total 2 3 4 3 8" xfId="17235"/>
    <cellStyle name="Total 2 3 4 3 8 2" xfId="17236"/>
    <cellStyle name="Total 2 3 4 3 9" xfId="17237"/>
    <cellStyle name="Total 2 3 4 4" xfId="17238"/>
    <cellStyle name="Total 2 3 4 4 2" xfId="17239"/>
    <cellStyle name="Total 2 3 4 4 2 2" xfId="17240"/>
    <cellStyle name="Total 2 3 4 4 3" xfId="17241"/>
    <cellStyle name="Total 2 3 4 4 3 2" xfId="17242"/>
    <cellStyle name="Total 2 3 4 4 4" xfId="17243"/>
    <cellStyle name="Total 2 3 4 4 4 2" xfId="17244"/>
    <cellStyle name="Total 2 3 4 4 5" xfId="17245"/>
    <cellStyle name="Total 2 3 4 4 5 2" xfId="17246"/>
    <cellStyle name="Total 2 3 4 4 6" xfId="17247"/>
    <cellStyle name="Total 2 3 4 4 6 2" xfId="17248"/>
    <cellStyle name="Total 2 3 4 4 7" xfId="17249"/>
    <cellStyle name="Total 2 3 4 4 7 2" xfId="17250"/>
    <cellStyle name="Total 2 3 4 4 8" xfId="17251"/>
    <cellStyle name="Total 2 3 4 5" xfId="17252"/>
    <cellStyle name="Total 2 3 4 5 2" xfId="17253"/>
    <cellStyle name="Total 2 3 4 6" xfId="17254"/>
    <cellStyle name="Total 2 3 4 6 2" xfId="17255"/>
    <cellStyle name="Total 2 3 4 7" xfId="17256"/>
    <cellStyle name="Total 2 3 4 7 2" xfId="17257"/>
    <cellStyle name="Total 2 3 4 8" xfId="17258"/>
    <cellStyle name="Total 2 3 4 8 2" xfId="17259"/>
    <cellStyle name="Total 2 3 4 9" xfId="17260"/>
    <cellStyle name="Total 2 3 4 9 2" xfId="17261"/>
    <cellStyle name="Total 2 3 5" xfId="17262"/>
    <cellStyle name="Total 2 3 5 10" xfId="17263"/>
    <cellStyle name="Total 2 3 5 10 2" xfId="17264"/>
    <cellStyle name="Total 2 3 5 11" xfId="17265"/>
    <cellStyle name="Total 2 3 5 11 2" xfId="17266"/>
    <cellStyle name="Total 2 3 5 12" xfId="17267"/>
    <cellStyle name="Total 2 3 5 2" xfId="17268"/>
    <cellStyle name="Total 2 3 5 2 2" xfId="17269"/>
    <cellStyle name="Total 2 3 5 2 2 2" xfId="17270"/>
    <cellStyle name="Total 2 3 5 2 2 2 2" xfId="17271"/>
    <cellStyle name="Total 2 3 5 2 2 3" xfId="17272"/>
    <cellStyle name="Total 2 3 5 2 2 3 2" xfId="17273"/>
    <cellStyle name="Total 2 3 5 2 2 4" xfId="17274"/>
    <cellStyle name="Total 2 3 5 2 2 4 2" xfId="17275"/>
    <cellStyle name="Total 2 3 5 2 2 5" xfId="17276"/>
    <cellStyle name="Total 2 3 5 2 2 5 2" xfId="17277"/>
    <cellStyle name="Total 2 3 5 2 2 6" xfId="17278"/>
    <cellStyle name="Total 2 3 5 2 2 6 2" xfId="17279"/>
    <cellStyle name="Total 2 3 5 2 2 7" xfId="17280"/>
    <cellStyle name="Total 2 3 5 2 2 7 2" xfId="17281"/>
    <cellStyle name="Total 2 3 5 2 2 8" xfId="17282"/>
    <cellStyle name="Total 2 3 5 2 3" xfId="17283"/>
    <cellStyle name="Total 2 3 5 2 3 2" xfId="17284"/>
    <cellStyle name="Total 2 3 5 2 4" xfId="17285"/>
    <cellStyle name="Total 2 3 5 2 4 2" xfId="17286"/>
    <cellStyle name="Total 2 3 5 2 5" xfId="17287"/>
    <cellStyle name="Total 2 3 5 2 5 2" xfId="17288"/>
    <cellStyle name="Total 2 3 5 2 6" xfId="17289"/>
    <cellStyle name="Total 2 3 5 2 6 2" xfId="17290"/>
    <cellStyle name="Total 2 3 5 2 7" xfId="17291"/>
    <cellStyle name="Total 2 3 5 2 7 2" xfId="17292"/>
    <cellStyle name="Total 2 3 5 2 8" xfId="17293"/>
    <cellStyle name="Total 2 3 5 2 8 2" xfId="17294"/>
    <cellStyle name="Total 2 3 5 2 9" xfId="17295"/>
    <cellStyle name="Total 2 3 5 3" xfId="17296"/>
    <cellStyle name="Total 2 3 5 3 2" xfId="17297"/>
    <cellStyle name="Total 2 3 5 3 2 2" xfId="17298"/>
    <cellStyle name="Total 2 3 5 3 2 2 2" xfId="17299"/>
    <cellStyle name="Total 2 3 5 3 2 3" xfId="17300"/>
    <cellStyle name="Total 2 3 5 3 2 3 2" xfId="17301"/>
    <cellStyle name="Total 2 3 5 3 2 4" xfId="17302"/>
    <cellStyle name="Total 2 3 5 3 2 4 2" xfId="17303"/>
    <cellStyle name="Total 2 3 5 3 2 5" xfId="17304"/>
    <cellStyle name="Total 2 3 5 3 2 5 2" xfId="17305"/>
    <cellStyle name="Total 2 3 5 3 2 6" xfId="17306"/>
    <cellStyle name="Total 2 3 5 3 2 6 2" xfId="17307"/>
    <cellStyle name="Total 2 3 5 3 2 7" xfId="17308"/>
    <cellStyle name="Total 2 3 5 3 2 7 2" xfId="17309"/>
    <cellStyle name="Total 2 3 5 3 2 8" xfId="17310"/>
    <cellStyle name="Total 2 3 5 3 3" xfId="17311"/>
    <cellStyle name="Total 2 3 5 3 3 2" xfId="17312"/>
    <cellStyle name="Total 2 3 5 3 4" xfId="17313"/>
    <cellStyle name="Total 2 3 5 3 4 2" xfId="17314"/>
    <cellStyle name="Total 2 3 5 3 5" xfId="17315"/>
    <cellStyle name="Total 2 3 5 3 5 2" xfId="17316"/>
    <cellStyle name="Total 2 3 5 3 6" xfId="17317"/>
    <cellStyle name="Total 2 3 5 3 6 2" xfId="17318"/>
    <cellStyle name="Total 2 3 5 3 7" xfId="17319"/>
    <cellStyle name="Total 2 3 5 3 7 2" xfId="17320"/>
    <cellStyle name="Total 2 3 5 3 8" xfId="17321"/>
    <cellStyle name="Total 2 3 5 3 8 2" xfId="17322"/>
    <cellStyle name="Total 2 3 5 3 9" xfId="17323"/>
    <cellStyle name="Total 2 3 5 4" xfId="17324"/>
    <cellStyle name="Total 2 3 5 4 2" xfId="17325"/>
    <cellStyle name="Total 2 3 5 4 2 2" xfId="17326"/>
    <cellStyle name="Total 2 3 5 4 2 2 2" xfId="17327"/>
    <cellStyle name="Total 2 3 5 4 2 3" xfId="17328"/>
    <cellStyle name="Total 2 3 5 4 2 3 2" xfId="17329"/>
    <cellStyle name="Total 2 3 5 4 2 4" xfId="17330"/>
    <cellStyle name="Total 2 3 5 4 2 4 2" xfId="17331"/>
    <cellStyle name="Total 2 3 5 4 2 5" xfId="17332"/>
    <cellStyle name="Total 2 3 5 4 2 5 2" xfId="17333"/>
    <cellStyle name="Total 2 3 5 4 2 6" xfId="17334"/>
    <cellStyle name="Total 2 3 5 4 2 6 2" xfId="17335"/>
    <cellStyle name="Total 2 3 5 4 2 7" xfId="17336"/>
    <cellStyle name="Total 2 3 5 4 2 7 2" xfId="17337"/>
    <cellStyle name="Total 2 3 5 4 2 8" xfId="17338"/>
    <cellStyle name="Total 2 3 5 4 3" xfId="17339"/>
    <cellStyle name="Total 2 3 5 4 3 2" xfId="17340"/>
    <cellStyle name="Total 2 3 5 4 4" xfId="17341"/>
    <cellStyle name="Total 2 3 5 4 4 2" xfId="17342"/>
    <cellStyle name="Total 2 3 5 4 5" xfId="17343"/>
    <cellStyle name="Total 2 3 5 4 5 2" xfId="17344"/>
    <cellStyle name="Total 2 3 5 4 6" xfId="17345"/>
    <cellStyle name="Total 2 3 5 4 6 2" xfId="17346"/>
    <cellStyle name="Total 2 3 5 4 7" xfId="17347"/>
    <cellStyle name="Total 2 3 5 4 7 2" xfId="17348"/>
    <cellStyle name="Total 2 3 5 4 8" xfId="17349"/>
    <cellStyle name="Total 2 3 5 4 8 2" xfId="17350"/>
    <cellStyle name="Total 2 3 5 4 9" xfId="17351"/>
    <cellStyle name="Total 2 3 5 5" xfId="17352"/>
    <cellStyle name="Total 2 3 5 5 2" xfId="17353"/>
    <cellStyle name="Total 2 3 5 5 2 2" xfId="17354"/>
    <cellStyle name="Total 2 3 5 5 3" xfId="17355"/>
    <cellStyle name="Total 2 3 5 5 3 2" xfId="17356"/>
    <cellStyle name="Total 2 3 5 5 4" xfId="17357"/>
    <cellStyle name="Total 2 3 5 5 4 2" xfId="17358"/>
    <cellStyle name="Total 2 3 5 5 5" xfId="17359"/>
    <cellStyle name="Total 2 3 5 5 5 2" xfId="17360"/>
    <cellStyle name="Total 2 3 5 5 6" xfId="17361"/>
    <cellStyle name="Total 2 3 5 5 6 2" xfId="17362"/>
    <cellStyle name="Total 2 3 5 5 7" xfId="17363"/>
    <cellStyle name="Total 2 3 5 5 7 2" xfId="17364"/>
    <cellStyle name="Total 2 3 5 5 8" xfId="17365"/>
    <cellStyle name="Total 2 3 5 6" xfId="17366"/>
    <cellStyle name="Total 2 3 5 6 2" xfId="17367"/>
    <cellStyle name="Total 2 3 5 7" xfId="17368"/>
    <cellStyle name="Total 2 3 5 7 2" xfId="17369"/>
    <cellStyle name="Total 2 3 5 8" xfId="17370"/>
    <cellStyle name="Total 2 3 5 8 2" xfId="17371"/>
    <cellStyle name="Total 2 3 5 9" xfId="17372"/>
    <cellStyle name="Total 2 3 5 9 2" xfId="17373"/>
    <cellStyle name="Total 2 3 6" xfId="17374"/>
    <cellStyle name="Total 2 3 6 2" xfId="17375"/>
    <cellStyle name="Total 2 3 6 2 2" xfId="17376"/>
    <cellStyle name="Total 2 3 6 2 2 2" xfId="17377"/>
    <cellStyle name="Total 2 3 6 2 3" xfId="17378"/>
    <cellStyle name="Total 2 3 6 2 3 2" xfId="17379"/>
    <cellStyle name="Total 2 3 6 2 4" xfId="17380"/>
    <cellStyle name="Total 2 3 6 2 4 2" xfId="17381"/>
    <cellStyle name="Total 2 3 6 2 5" xfId="17382"/>
    <cellStyle name="Total 2 3 6 2 5 2" xfId="17383"/>
    <cellStyle name="Total 2 3 6 2 6" xfId="17384"/>
    <cellStyle name="Total 2 3 6 2 6 2" xfId="17385"/>
    <cellStyle name="Total 2 3 6 2 7" xfId="17386"/>
    <cellStyle name="Total 2 3 6 2 7 2" xfId="17387"/>
    <cellStyle name="Total 2 3 6 2 8" xfId="17388"/>
    <cellStyle name="Total 2 3 6 3" xfId="17389"/>
    <cellStyle name="Total 2 3 6 3 2" xfId="17390"/>
    <cellStyle name="Total 2 3 6 4" xfId="17391"/>
    <cellStyle name="Total 2 3 6 4 2" xfId="17392"/>
    <cellStyle name="Total 2 3 6 5" xfId="17393"/>
    <cellStyle name="Total 2 3 6 5 2" xfId="17394"/>
    <cellStyle name="Total 2 3 6 6" xfId="17395"/>
    <cellStyle name="Total 2 3 6 6 2" xfId="17396"/>
    <cellStyle name="Total 2 3 6 7" xfId="17397"/>
    <cellStyle name="Total 2 3 6 7 2" xfId="17398"/>
    <cellStyle name="Total 2 3 6 8" xfId="17399"/>
    <cellStyle name="Total 2 3 6 8 2" xfId="17400"/>
    <cellStyle name="Total 2 3 6 9" xfId="17401"/>
    <cellStyle name="Total 2 3 7" xfId="17402"/>
    <cellStyle name="Total 2 3 7 2" xfId="17403"/>
    <cellStyle name="Total 2 3 8" xfId="17404"/>
    <cellStyle name="Total 2 3 8 2" xfId="17405"/>
    <cellStyle name="Total 2 3 9" xfId="17406"/>
    <cellStyle name="Total 2 3 9 2" xfId="17407"/>
    <cellStyle name="Total 2 4" xfId="17408"/>
    <cellStyle name="Total 2 4 2" xfId="17409"/>
    <cellStyle name="Total 2 4 2 2" xfId="17410"/>
    <cellStyle name="Total 2 4 2 2 2" xfId="17411"/>
    <cellStyle name="Total 2 4 2 2 2 2" xfId="17412"/>
    <cellStyle name="Total 2 4 2 2 2 2 2" xfId="17413"/>
    <cellStyle name="Total 2 4 2 2 2 3" xfId="17414"/>
    <cellStyle name="Total 2 4 2 2 2 3 2" xfId="17415"/>
    <cellStyle name="Total 2 4 2 2 2 4" xfId="17416"/>
    <cellStyle name="Total 2 4 2 2 2 4 2" xfId="17417"/>
    <cellStyle name="Total 2 4 2 2 2 5" xfId="17418"/>
    <cellStyle name="Total 2 4 2 2 2 5 2" xfId="17419"/>
    <cellStyle name="Total 2 4 2 2 2 6" xfId="17420"/>
    <cellStyle name="Total 2 4 2 2 2 6 2" xfId="17421"/>
    <cellStyle name="Total 2 4 2 2 2 7" xfId="17422"/>
    <cellStyle name="Total 2 4 2 2 2 7 2" xfId="17423"/>
    <cellStyle name="Total 2 4 2 2 2 8" xfId="17424"/>
    <cellStyle name="Total 2 4 2 2 3" xfId="17425"/>
    <cellStyle name="Total 2 4 2 2 3 2" xfId="17426"/>
    <cellStyle name="Total 2 4 2 2 4" xfId="17427"/>
    <cellStyle name="Total 2 4 2 2 4 2" xfId="17428"/>
    <cellStyle name="Total 2 4 2 2 5" xfId="17429"/>
    <cellStyle name="Total 2 4 2 2 5 2" xfId="17430"/>
    <cellStyle name="Total 2 4 2 2 6" xfId="17431"/>
    <cellStyle name="Total 2 4 2 2 6 2" xfId="17432"/>
    <cellStyle name="Total 2 4 2 2 7" xfId="17433"/>
    <cellStyle name="Total 2 4 2 2 7 2" xfId="17434"/>
    <cellStyle name="Total 2 4 2 2 8" xfId="17435"/>
    <cellStyle name="Total 2 4 2 2 8 2" xfId="17436"/>
    <cellStyle name="Total 2 4 2 2 9" xfId="17437"/>
    <cellStyle name="Total 2 4 2 3" xfId="17438"/>
    <cellStyle name="Total 2 4 2 3 2" xfId="17439"/>
    <cellStyle name="Total 2 4 2 3 2 2" xfId="17440"/>
    <cellStyle name="Total 2 4 2 3 3" xfId="17441"/>
    <cellStyle name="Total 2 4 2 3 3 2" xfId="17442"/>
    <cellStyle name="Total 2 4 2 3 4" xfId="17443"/>
    <cellStyle name="Total 2 4 2 3 4 2" xfId="17444"/>
    <cellStyle name="Total 2 4 2 3 5" xfId="17445"/>
    <cellStyle name="Total 2 4 2 3 5 2" xfId="17446"/>
    <cellStyle name="Total 2 4 2 3 6" xfId="17447"/>
    <cellStyle name="Total 2 4 2 3 6 2" xfId="17448"/>
    <cellStyle name="Total 2 4 2 3 7" xfId="17449"/>
    <cellStyle name="Total 2 4 2 3 7 2" xfId="17450"/>
    <cellStyle name="Total 2 4 2 3 8" xfId="17451"/>
    <cellStyle name="Total 2 4 2 4" xfId="17452"/>
    <cellStyle name="Total 2 4 2 4 2" xfId="17453"/>
    <cellStyle name="Total 2 4 2 4 2 2" xfId="17454"/>
    <cellStyle name="Total 2 4 2 4 3" xfId="17455"/>
    <cellStyle name="Total 2 4 2 4 3 2" xfId="17456"/>
    <cellStyle name="Total 2 4 2 4 4" xfId="17457"/>
    <cellStyle name="Total 2 4 2 4 4 2" xfId="17458"/>
    <cellStyle name="Total 2 4 2 4 5" xfId="17459"/>
    <cellStyle name="Total 2 4 2 4 5 2" xfId="17460"/>
    <cellStyle name="Total 2 4 2 4 6" xfId="17461"/>
    <cellStyle name="Total 2 4 2 4 6 2" xfId="17462"/>
    <cellStyle name="Total 2 4 2 4 7" xfId="17463"/>
    <cellStyle name="Total 2 4 2 4 7 2" xfId="17464"/>
    <cellStyle name="Total 2 4 2 4 8" xfId="17465"/>
    <cellStyle name="Total 2 4 2 5" xfId="17466"/>
    <cellStyle name="Total 2 4 2 5 2" xfId="17467"/>
    <cellStyle name="Total 2 4 2 6" xfId="17468"/>
    <cellStyle name="Total 2 4 2 6 2" xfId="17469"/>
    <cellStyle name="Total 2 4 2 7" xfId="17470"/>
    <cellStyle name="Total 2 4 2 7 2" xfId="17471"/>
    <cellStyle name="Total 2 4 2 8" xfId="17472"/>
    <cellStyle name="Total 2 4 2 8 2" xfId="17473"/>
    <cellStyle name="Total 2 4 2 9" xfId="17474"/>
    <cellStyle name="Total 2 4 2 9 2" xfId="17475"/>
    <cellStyle name="Total 2 4 3" xfId="17476"/>
    <cellStyle name="Total 2 4 3 2" xfId="17477"/>
    <cellStyle name="Total 2 4 3 2 2" xfId="17478"/>
    <cellStyle name="Total 2 4 3 2 2 2" xfId="17479"/>
    <cellStyle name="Total 2 4 3 2 3" xfId="17480"/>
    <cellStyle name="Total 2 4 3 2 3 2" xfId="17481"/>
    <cellStyle name="Total 2 4 3 2 4" xfId="17482"/>
    <cellStyle name="Total 2 4 3 2 4 2" xfId="17483"/>
    <cellStyle name="Total 2 4 3 2 5" xfId="17484"/>
    <cellStyle name="Total 2 4 3 2 5 2" xfId="17485"/>
    <cellStyle name="Total 2 4 3 2 6" xfId="17486"/>
    <cellStyle name="Total 2 4 3 2 6 2" xfId="17487"/>
    <cellStyle name="Total 2 4 3 2 7" xfId="17488"/>
    <cellStyle name="Total 2 4 3 2 7 2" xfId="17489"/>
    <cellStyle name="Total 2 4 3 2 8" xfId="17490"/>
    <cellStyle name="Total 2 4 3 3" xfId="17491"/>
    <cellStyle name="Total 2 4 3 3 2" xfId="17492"/>
    <cellStyle name="Total 2 4 3 4" xfId="17493"/>
    <cellStyle name="Total 2 4 3 4 2" xfId="17494"/>
    <cellStyle name="Total 2 4 3 5" xfId="17495"/>
    <cellStyle name="Total 2 4 3 5 2" xfId="17496"/>
    <cellStyle name="Total 2 4 3 6" xfId="17497"/>
    <cellStyle name="Total 2 4 3 6 2" xfId="17498"/>
    <cellStyle name="Total 2 4 3 7" xfId="17499"/>
    <cellStyle name="Total 2 4 3 7 2" xfId="17500"/>
    <cellStyle name="Total 2 4 3 8" xfId="17501"/>
    <cellStyle name="Total 2 4 3 8 2" xfId="17502"/>
    <cellStyle name="Total 2 4 3 9" xfId="17503"/>
    <cellStyle name="Total 2 4 4" xfId="17504"/>
    <cellStyle name="Total 2 4 4 2" xfId="17505"/>
    <cellStyle name="Total 2 4 4 2 2" xfId="17506"/>
    <cellStyle name="Total 2 4 4 3" xfId="17507"/>
    <cellStyle name="Total 2 4 4 3 2" xfId="17508"/>
    <cellStyle name="Total 2 4 4 4" xfId="17509"/>
    <cellStyle name="Total 2 4 4 4 2" xfId="17510"/>
    <cellStyle name="Total 2 4 4 5" xfId="17511"/>
    <cellStyle name="Total 2 4 4 5 2" xfId="17512"/>
    <cellStyle name="Total 2 4 4 6" xfId="17513"/>
    <cellStyle name="Total 2 4 4 6 2" xfId="17514"/>
    <cellStyle name="Total 2 4 4 7" xfId="17515"/>
    <cellStyle name="Total 2 4 4 7 2" xfId="17516"/>
    <cellStyle name="Total 2 4 4 8" xfId="17517"/>
    <cellStyle name="Total 2 4 5" xfId="17518"/>
    <cellStyle name="Total 2 4 5 2" xfId="17519"/>
    <cellStyle name="Total 2 4 6" xfId="17520"/>
    <cellStyle name="Total 2 4 6 2" xfId="17521"/>
    <cellStyle name="Total 2 4 7" xfId="17522"/>
    <cellStyle name="Total 2 4 7 2" xfId="17523"/>
    <cellStyle name="Total 2 4 8" xfId="17524"/>
    <cellStyle name="Total 2 4 8 2" xfId="17525"/>
    <cellStyle name="Total 2 4 9" xfId="17526"/>
    <cellStyle name="Total 2 4 9 2" xfId="17527"/>
    <cellStyle name="Total 2 5" xfId="17528"/>
    <cellStyle name="Total 2 5 2" xfId="17529"/>
    <cellStyle name="Total 2 5 2 2" xfId="17530"/>
    <cellStyle name="Total 2 5 2 2 2" xfId="17531"/>
    <cellStyle name="Total 2 5 2 2 2 2" xfId="17532"/>
    <cellStyle name="Total 2 5 2 2 2 2 2" xfId="17533"/>
    <cellStyle name="Total 2 5 2 2 2 3" xfId="17534"/>
    <cellStyle name="Total 2 5 2 2 2 3 2" xfId="17535"/>
    <cellStyle name="Total 2 5 2 2 2 4" xfId="17536"/>
    <cellStyle name="Total 2 5 2 2 2 4 2" xfId="17537"/>
    <cellStyle name="Total 2 5 2 2 2 5" xfId="17538"/>
    <cellStyle name="Total 2 5 2 2 2 5 2" xfId="17539"/>
    <cellStyle name="Total 2 5 2 2 2 6" xfId="17540"/>
    <cellStyle name="Total 2 5 2 2 2 6 2" xfId="17541"/>
    <cellStyle name="Total 2 5 2 2 2 7" xfId="17542"/>
    <cellStyle name="Total 2 5 2 2 2 7 2" xfId="17543"/>
    <cellStyle name="Total 2 5 2 2 2 8" xfId="17544"/>
    <cellStyle name="Total 2 5 2 2 3" xfId="17545"/>
    <cellStyle name="Total 2 5 2 2 3 2" xfId="17546"/>
    <cellStyle name="Total 2 5 2 2 4" xfId="17547"/>
    <cellStyle name="Total 2 5 2 2 4 2" xfId="17548"/>
    <cellStyle name="Total 2 5 2 2 5" xfId="17549"/>
    <cellStyle name="Total 2 5 2 2 5 2" xfId="17550"/>
    <cellStyle name="Total 2 5 2 2 6" xfId="17551"/>
    <cellStyle name="Total 2 5 2 2 6 2" xfId="17552"/>
    <cellStyle name="Total 2 5 2 2 7" xfId="17553"/>
    <cellStyle name="Total 2 5 2 2 7 2" xfId="17554"/>
    <cellStyle name="Total 2 5 2 2 8" xfId="17555"/>
    <cellStyle name="Total 2 5 2 2 8 2" xfId="17556"/>
    <cellStyle name="Total 2 5 2 2 9" xfId="17557"/>
    <cellStyle name="Total 2 5 2 3" xfId="17558"/>
    <cellStyle name="Total 2 5 2 3 2" xfId="17559"/>
    <cellStyle name="Total 2 5 2 3 2 2" xfId="17560"/>
    <cellStyle name="Total 2 5 2 3 3" xfId="17561"/>
    <cellStyle name="Total 2 5 2 3 3 2" xfId="17562"/>
    <cellStyle name="Total 2 5 2 3 4" xfId="17563"/>
    <cellStyle name="Total 2 5 2 3 4 2" xfId="17564"/>
    <cellStyle name="Total 2 5 2 3 5" xfId="17565"/>
    <cellStyle name="Total 2 5 2 3 5 2" xfId="17566"/>
    <cellStyle name="Total 2 5 2 3 6" xfId="17567"/>
    <cellStyle name="Total 2 5 2 3 6 2" xfId="17568"/>
    <cellStyle name="Total 2 5 2 3 7" xfId="17569"/>
    <cellStyle name="Total 2 5 2 3 7 2" xfId="17570"/>
    <cellStyle name="Total 2 5 2 3 8" xfId="17571"/>
    <cellStyle name="Total 2 5 2 4" xfId="17572"/>
    <cellStyle name="Total 2 5 2 4 2" xfId="17573"/>
    <cellStyle name="Total 2 5 2 4 2 2" xfId="17574"/>
    <cellStyle name="Total 2 5 2 4 3" xfId="17575"/>
    <cellStyle name="Total 2 5 2 4 3 2" xfId="17576"/>
    <cellStyle name="Total 2 5 2 4 4" xfId="17577"/>
    <cellStyle name="Total 2 5 2 4 4 2" xfId="17578"/>
    <cellStyle name="Total 2 5 2 4 5" xfId="17579"/>
    <cellStyle name="Total 2 5 2 4 5 2" xfId="17580"/>
    <cellStyle name="Total 2 5 2 4 6" xfId="17581"/>
    <cellStyle name="Total 2 5 2 4 6 2" xfId="17582"/>
    <cellStyle name="Total 2 5 2 4 7" xfId="17583"/>
    <cellStyle name="Total 2 5 2 4 7 2" xfId="17584"/>
    <cellStyle name="Total 2 5 2 4 8" xfId="17585"/>
    <cellStyle name="Total 2 5 2 5" xfId="17586"/>
    <cellStyle name="Total 2 5 2 5 2" xfId="17587"/>
    <cellStyle name="Total 2 5 2 6" xfId="17588"/>
    <cellStyle name="Total 2 5 2 6 2" xfId="17589"/>
    <cellStyle name="Total 2 5 2 7" xfId="17590"/>
    <cellStyle name="Total 2 5 2 7 2" xfId="17591"/>
    <cellStyle name="Total 2 5 2 8" xfId="17592"/>
    <cellStyle name="Total 2 5 2 8 2" xfId="17593"/>
    <cellStyle name="Total 2 5 2 9" xfId="17594"/>
    <cellStyle name="Total 2 5 2 9 2" xfId="17595"/>
    <cellStyle name="Total 2 5 3" xfId="17596"/>
    <cellStyle name="Total 2 5 3 2" xfId="17597"/>
    <cellStyle name="Total 2 5 3 2 2" xfId="17598"/>
    <cellStyle name="Total 2 5 3 2 2 2" xfId="17599"/>
    <cellStyle name="Total 2 5 3 2 3" xfId="17600"/>
    <cellStyle name="Total 2 5 3 2 3 2" xfId="17601"/>
    <cellStyle name="Total 2 5 3 2 4" xfId="17602"/>
    <cellStyle name="Total 2 5 3 2 4 2" xfId="17603"/>
    <cellStyle name="Total 2 5 3 2 5" xfId="17604"/>
    <cellStyle name="Total 2 5 3 2 5 2" xfId="17605"/>
    <cellStyle name="Total 2 5 3 2 6" xfId="17606"/>
    <cellStyle name="Total 2 5 3 2 6 2" xfId="17607"/>
    <cellStyle name="Total 2 5 3 2 7" xfId="17608"/>
    <cellStyle name="Total 2 5 3 2 7 2" xfId="17609"/>
    <cellStyle name="Total 2 5 3 2 8" xfId="17610"/>
    <cellStyle name="Total 2 5 3 3" xfId="17611"/>
    <cellStyle name="Total 2 5 3 3 2" xfId="17612"/>
    <cellStyle name="Total 2 5 3 4" xfId="17613"/>
    <cellStyle name="Total 2 5 3 4 2" xfId="17614"/>
    <cellStyle name="Total 2 5 3 5" xfId="17615"/>
    <cellStyle name="Total 2 5 3 5 2" xfId="17616"/>
    <cellStyle name="Total 2 5 3 6" xfId="17617"/>
    <cellStyle name="Total 2 5 3 6 2" xfId="17618"/>
    <cellStyle name="Total 2 5 3 7" xfId="17619"/>
    <cellStyle name="Total 2 5 3 7 2" xfId="17620"/>
    <cellStyle name="Total 2 5 3 8" xfId="17621"/>
    <cellStyle name="Total 2 5 3 8 2" xfId="17622"/>
    <cellStyle name="Total 2 5 3 9" xfId="17623"/>
    <cellStyle name="Total 2 5 4" xfId="17624"/>
    <cellStyle name="Total 2 5 4 2" xfId="17625"/>
    <cellStyle name="Total 2 5 4 2 2" xfId="17626"/>
    <cellStyle name="Total 2 5 4 3" xfId="17627"/>
    <cellStyle name="Total 2 5 4 3 2" xfId="17628"/>
    <cellStyle name="Total 2 5 4 4" xfId="17629"/>
    <cellStyle name="Total 2 5 4 4 2" xfId="17630"/>
    <cellStyle name="Total 2 5 4 5" xfId="17631"/>
    <cellStyle name="Total 2 5 4 5 2" xfId="17632"/>
    <cellStyle name="Total 2 5 4 6" xfId="17633"/>
    <cellStyle name="Total 2 5 4 6 2" xfId="17634"/>
    <cellStyle name="Total 2 5 4 7" xfId="17635"/>
    <cellStyle name="Total 2 5 4 7 2" xfId="17636"/>
    <cellStyle name="Total 2 5 4 8" xfId="17637"/>
    <cellStyle name="Total 2 5 5" xfId="17638"/>
    <cellStyle name="Total 2 5 5 2" xfId="17639"/>
    <cellStyle name="Total 2 5 6" xfId="17640"/>
    <cellStyle name="Total 2 5 6 2" xfId="17641"/>
    <cellStyle name="Total 2 5 7" xfId="17642"/>
    <cellStyle name="Total 2 5 7 2" xfId="17643"/>
    <cellStyle name="Total 2 5 8" xfId="17644"/>
    <cellStyle name="Total 2 5 8 2" xfId="17645"/>
    <cellStyle name="Total 2 5 9" xfId="17646"/>
    <cellStyle name="Total 2 5 9 2" xfId="17647"/>
    <cellStyle name="Total 2 6" xfId="17648"/>
    <cellStyle name="Total 2 6 10" xfId="17649"/>
    <cellStyle name="Total 2 6 10 2" xfId="17650"/>
    <cellStyle name="Total 2 6 11" xfId="17651"/>
    <cellStyle name="Total 2 6 11 2" xfId="17652"/>
    <cellStyle name="Total 2 6 12" xfId="17653"/>
    <cellStyle name="Total 2 6 2" xfId="17654"/>
    <cellStyle name="Total 2 6 2 2" xfId="17655"/>
    <cellStyle name="Total 2 6 2 2 2" xfId="17656"/>
    <cellStyle name="Total 2 6 2 2 2 2" xfId="17657"/>
    <cellStyle name="Total 2 6 2 2 3" xfId="17658"/>
    <cellStyle name="Total 2 6 2 2 3 2" xfId="17659"/>
    <cellStyle name="Total 2 6 2 2 4" xfId="17660"/>
    <cellStyle name="Total 2 6 2 2 4 2" xfId="17661"/>
    <cellStyle name="Total 2 6 2 2 5" xfId="17662"/>
    <cellStyle name="Total 2 6 2 2 5 2" xfId="17663"/>
    <cellStyle name="Total 2 6 2 2 6" xfId="17664"/>
    <cellStyle name="Total 2 6 2 2 6 2" xfId="17665"/>
    <cellStyle name="Total 2 6 2 2 7" xfId="17666"/>
    <cellStyle name="Total 2 6 2 2 7 2" xfId="17667"/>
    <cellStyle name="Total 2 6 2 2 8" xfId="17668"/>
    <cellStyle name="Total 2 6 2 3" xfId="17669"/>
    <cellStyle name="Total 2 6 2 3 2" xfId="17670"/>
    <cellStyle name="Total 2 6 2 4" xfId="17671"/>
    <cellStyle name="Total 2 6 2 4 2" xfId="17672"/>
    <cellStyle name="Total 2 6 2 5" xfId="17673"/>
    <cellStyle name="Total 2 6 2 5 2" xfId="17674"/>
    <cellStyle name="Total 2 6 2 6" xfId="17675"/>
    <cellStyle name="Total 2 6 2 6 2" xfId="17676"/>
    <cellStyle name="Total 2 6 2 7" xfId="17677"/>
    <cellStyle name="Total 2 6 2 7 2" xfId="17678"/>
    <cellStyle name="Total 2 6 2 8" xfId="17679"/>
    <cellStyle name="Total 2 6 2 8 2" xfId="17680"/>
    <cellStyle name="Total 2 6 2 9" xfId="17681"/>
    <cellStyle name="Total 2 6 3" xfId="17682"/>
    <cellStyle name="Total 2 6 3 2" xfId="17683"/>
    <cellStyle name="Total 2 6 3 2 2" xfId="17684"/>
    <cellStyle name="Total 2 6 3 2 2 2" xfId="17685"/>
    <cellStyle name="Total 2 6 3 2 3" xfId="17686"/>
    <cellStyle name="Total 2 6 3 2 3 2" xfId="17687"/>
    <cellStyle name="Total 2 6 3 2 4" xfId="17688"/>
    <cellStyle name="Total 2 6 3 2 4 2" xfId="17689"/>
    <cellStyle name="Total 2 6 3 2 5" xfId="17690"/>
    <cellStyle name="Total 2 6 3 2 5 2" xfId="17691"/>
    <cellStyle name="Total 2 6 3 2 6" xfId="17692"/>
    <cellStyle name="Total 2 6 3 2 6 2" xfId="17693"/>
    <cellStyle name="Total 2 6 3 2 7" xfId="17694"/>
    <cellStyle name="Total 2 6 3 2 7 2" xfId="17695"/>
    <cellStyle name="Total 2 6 3 2 8" xfId="17696"/>
    <cellStyle name="Total 2 6 3 3" xfId="17697"/>
    <cellStyle name="Total 2 6 3 3 2" xfId="17698"/>
    <cellStyle name="Total 2 6 3 4" xfId="17699"/>
    <cellStyle name="Total 2 6 3 4 2" xfId="17700"/>
    <cellStyle name="Total 2 6 3 5" xfId="17701"/>
    <cellStyle name="Total 2 6 3 5 2" xfId="17702"/>
    <cellStyle name="Total 2 6 3 6" xfId="17703"/>
    <cellStyle name="Total 2 6 3 6 2" xfId="17704"/>
    <cellStyle name="Total 2 6 3 7" xfId="17705"/>
    <cellStyle name="Total 2 6 3 7 2" xfId="17706"/>
    <cellStyle name="Total 2 6 3 8" xfId="17707"/>
    <cellStyle name="Total 2 6 3 8 2" xfId="17708"/>
    <cellStyle name="Total 2 6 3 9" xfId="17709"/>
    <cellStyle name="Total 2 6 4" xfId="17710"/>
    <cellStyle name="Total 2 6 4 2" xfId="17711"/>
    <cellStyle name="Total 2 6 4 2 2" xfId="17712"/>
    <cellStyle name="Total 2 6 4 2 2 2" xfId="17713"/>
    <cellStyle name="Total 2 6 4 2 3" xfId="17714"/>
    <cellStyle name="Total 2 6 4 2 3 2" xfId="17715"/>
    <cellStyle name="Total 2 6 4 2 4" xfId="17716"/>
    <cellStyle name="Total 2 6 4 2 4 2" xfId="17717"/>
    <cellStyle name="Total 2 6 4 2 5" xfId="17718"/>
    <cellStyle name="Total 2 6 4 2 5 2" xfId="17719"/>
    <cellStyle name="Total 2 6 4 2 6" xfId="17720"/>
    <cellStyle name="Total 2 6 4 2 6 2" xfId="17721"/>
    <cellStyle name="Total 2 6 4 2 7" xfId="17722"/>
    <cellStyle name="Total 2 6 4 2 7 2" xfId="17723"/>
    <cellStyle name="Total 2 6 4 2 8" xfId="17724"/>
    <cellStyle name="Total 2 6 4 3" xfId="17725"/>
    <cellStyle name="Total 2 6 4 3 2" xfId="17726"/>
    <cellStyle name="Total 2 6 4 4" xfId="17727"/>
    <cellStyle name="Total 2 6 4 4 2" xfId="17728"/>
    <cellStyle name="Total 2 6 4 5" xfId="17729"/>
    <cellStyle name="Total 2 6 4 5 2" xfId="17730"/>
    <cellStyle name="Total 2 6 4 6" xfId="17731"/>
    <cellStyle name="Total 2 6 4 6 2" xfId="17732"/>
    <cellStyle name="Total 2 6 4 7" xfId="17733"/>
    <cellStyle name="Total 2 6 4 7 2" xfId="17734"/>
    <cellStyle name="Total 2 6 4 8" xfId="17735"/>
    <cellStyle name="Total 2 6 4 8 2" xfId="17736"/>
    <cellStyle name="Total 2 6 4 9" xfId="17737"/>
    <cellStyle name="Total 2 6 5" xfId="17738"/>
    <cellStyle name="Total 2 6 5 2" xfId="17739"/>
    <cellStyle name="Total 2 6 5 2 2" xfId="17740"/>
    <cellStyle name="Total 2 6 5 3" xfId="17741"/>
    <cellStyle name="Total 2 6 5 3 2" xfId="17742"/>
    <cellStyle name="Total 2 6 5 4" xfId="17743"/>
    <cellStyle name="Total 2 6 5 4 2" xfId="17744"/>
    <cellStyle name="Total 2 6 5 5" xfId="17745"/>
    <cellStyle name="Total 2 6 5 5 2" xfId="17746"/>
    <cellStyle name="Total 2 6 5 6" xfId="17747"/>
    <cellStyle name="Total 2 6 5 6 2" xfId="17748"/>
    <cellStyle name="Total 2 6 5 7" xfId="17749"/>
    <cellStyle name="Total 2 6 5 7 2" xfId="17750"/>
    <cellStyle name="Total 2 6 5 8" xfId="17751"/>
    <cellStyle name="Total 2 6 6" xfId="17752"/>
    <cellStyle name="Total 2 6 6 2" xfId="17753"/>
    <cellStyle name="Total 2 6 7" xfId="17754"/>
    <cellStyle name="Total 2 6 7 2" xfId="17755"/>
    <cellStyle name="Total 2 6 8" xfId="17756"/>
    <cellStyle name="Total 2 6 8 2" xfId="17757"/>
    <cellStyle name="Total 2 6 9" xfId="17758"/>
    <cellStyle name="Total 2 6 9 2" xfId="17759"/>
    <cellStyle name="Total 2 7" xfId="17760"/>
    <cellStyle name="Total 2 7 2" xfId="17761"/>
    <cellStyle name="Total 2 7 2 2" xfId="17762"/>
    <cellStyle name="Total 2 7 2 2 2" xfId="17763"/>
    <cellStyle name="Total 2 7 2 3" xfId="17764"/>
    <cellStyle name="Total 2 7 2 3 2" xfId="17765"/>
    <cellStyle name="Total 2 7 2 4" xfId="17766"/>
    <cellStyle name="Total 2 7 2 4 2" xfId="17767"/>
    <cellStyle name="Total 2 7 2 5" xfId="17768"/>
    <cellStyle name="Total 2 7 2 5 2" xfId="17769"/>
    <cellStyle name="Total 2 7 2 6" xfId="17770"/>
    <cellStyle name="Total 2 7 2 6 2" xfId="17771"/>
    <cellStyle name="Total 2 7 2 7" xfId="17772"/>
    <cellStyle name="Total 2 7 2 7 2" xfId="17773"/>
    <cellStyle name="Total 2 7 2 8" xfId="17774"/>
    <cellStyle name="Total 2 7 3" xfId="17775"/>
    <cellStyle name="Total 2 7 3 2" xfId="17776"/>
    <cellStyle name="Total 2 7 4" xfId="17777"/>
    <cellStyle name="Total 2 7 4 2" xfId="17778"/>
    <cellStyle name="Total 2 7 5" xfId="17779"/>
    <cellStyle name="Total 2 7 5 2" xfId="17780"/>
    <cellStyle name="Total 2 7 6" xfId="17781"/>
    <cellStyle name="Total 2 7 6 2" xfId="17782"/>
    <cellStyle name="Total 2 7 7" xfId="17783"/>
    <cellStyle name="Total 2 7 7 2" xfId="17784"/>
    <cellStyle name="Total 2 7 8" xfId="17785"/>
    <cellStyle name="Total 2 7 8 2" xfId="17786"/>
    <cellStyle name="Total 2 7 9" xfId="17787"/>
    <cellStyle name="Total 2 8" xfId="17788"/>
    <cellStyle name="Total 2 8 2" xfId="17789"/>
    <cellStyle name="Total 2 9" xfId="17790"/>
    <cellStyle name="Total 2 9 2" xfId="17791"/>
    <cellStyle name="Warning Text 2" xfId="177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10</xdr:row>
      <xdr:rowOff>123825</xdr:rowOff>
    </xdr:from>
    <xdr:to>
      <xdr:col>13</xdr:col>
      <xdr:colOff>247650</xdr:colOff>
      <xdr:row>36</xdr:row>
      <xdr:rowOff>9525</xdr:rowOff>
    </xdr:to>
    <xdr:sp macro="" textlink="">
      <xdr:nvSpPr>
        <xdr:cNvPr id="2" name="Down Arrow 1"/>
        <xdr:cNvSpPr/>
      </xdr:nvSpPr>
      <xdr:spPr>
        <a:xfrm>
          <a:off x="12030075" y="2257425"/>
          <a:ext cx="1066800" cy="48387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327660</xdr:colOff>
          <xdr:row>71</xdr:row>
          <xdr:rowOff>38100</xdr:rowOff>
        </xdr:from>
        <xdr:to>
          <xdr:col>0</xdr:col>
          <xdr:colOff>2156460</xdr:colOff>
          <xdr:row>73</xdr:row>
          <xdr:rowOff>22860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Print Summary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312420</xdr:colOff>
          <xdr:row>78</xdr:row>
          <xdr:rowOff>175260</xdr:rowOff>
        </xdr:from>
        <xdr:to>
          <xdr:col>0</xdr:col>
          <xdr:colOff>2141220</xdr:colOff>
          <xdr:row>80</xdr:row>
          <xdr:rowOff>144780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Print Programs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35968\Documents\COmed\EE%20Division\Commercial\ComEd%202015%20Commercial%20Data%20Entry%20Sheet%20plus%20non-TRM%20measures%202015-11-16%20-%20Lighting_CG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SM%20-%20EE%20Planning\%23Planning%20Team\2017-19%20EEDR%20Plan\Measure%20List\DSMore%20Batch%20Tool%20(VBA)%20-%20Plan%204%20Measures_v2b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ojects%20-%20Utilities\Commonwealth%20Edison%20(ComEd)\2012%20DSM%20Potential%20Study\Program%20Model\Commercial%20Program%20Model\EEPM_COMED%20v2.1%202013-03-19%20Com%20Achievable%20Potent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-HVAC End-use (method 1)"/>
      <sheetName val="Entry Methodology"/>
      <sheetName val="Com Typical Properties"/>
      <sheetName val="Measures Tab"/>
      <sheetName val="IL-Data Validation Lists"/>
    </sheetNames>
    <sheetDataSet>
      <sheetData sheetId="0"/>
      <sheetData sheetId="1"/>
      <sheetData sheetId="2">
        <row r="64">
          <cell r="B64">
            <v>3540</v>
          </cell>
        </row>
        <row r="65">
          <cell r="B65">
            <v>5802</v>
          </cell>
        </row>
        <row r="66">
          <cell r="B66">
            <v>5311</v>
          </cell>
        </row>
        <row r="67">
          <cell r="B67">
            <v>2422</v>
          </cell>
        </row>
        <row r="68">
          <cell r="B68">
            <v>6038</v>
          </cell>
        </row>
        <row r="69">
          <cell r="B69">
            <v>4683</v>
          </cell>
        </row>
        <row r="70">
          <cell r="B70">
            <v>4439</v>
          </cell>
        </row>
        <row r="71">
          <cell r="B71">
            <v>3673</v>
          </cell>
        </row>
        <row r="72">
          <cell r="B72">
            <v>4719</v>
          </cell>
        </row>
        <row r="73">
          <cell r="B73">
            <v>4746</v>
          </cell>
        </row>
        <row r="74">
          <cell r="B74">
            <v>2588</v>
          </cell>
        </row>
        <row r="75">
          <cell r="B75">
            <v>3650</v>
          </cell>
        </row>
        <row r="76">
          <cell r="B76">
            <v>4542</v>
          </cell>
        </row>
        <row r="77">
          <cell r="B77">
            <v>2118</v>
          </cell>
        </row>
        <row r="78">
          <cell r="B78">
            <v>4207</v>
          </cell>
        </row>
        <row r="79">
          <cell r="B79">
            <v>3612</v>
          </cell>
        </row>
        <row r="80">
          <cell r="B80">
            <v>3088</v>
          </cell>
        </row>
        <row r="81">
          <cell r="B81">
            <v>4784</v>
          </cell>
        </row>
        <row r="82">
          <cell r="B82">
            <v>2935</v>
          </cell>
        </row>
        <row r="83">
          <cell r="B83">
            <v>4293</v>
          </cell>
        </row>
        <row r="84">
          <cell r="B84">
            <v>1.32</v>
          </cell>
        </row>
        <row r="85">
          <cell r="B85">
            <v>1.1399999999999999</v>
          </cell>
        </row>
        <row r="86">
          <cell r="B86">
            <v>1.2</v>
          </cell>
        </row>
        <row r="87">
          <cell r="B87">
            <v>1.31</v>
          </cell>
        </row>
        <row r="88">
          <cell r="B88">
            <v>1.4724999999999999</v>
          </cell>
        </row>
        <row r="89">
          <cell r="B89">
            <v>1.31</v>
          </cell>
        </row>
        <row r="90">
          <cell r="B90">
            <v>1.4100000000000001</v>
          </cell>
        </row>
        <row r="91">
          <cell r="B91">
            <v>1.36</v>
          </cell>
        </row>
        <row r="92">
          <cell r="B92">
            <v>1.24</v>
          </cell>
        </row>
        <row r="93">
          <cell r="B93">
            <v>1.0900000000000001</v>
          </cell>
        </row>
        <row r="94">
          <cell r="B94">
            <v>1.46</v>
          </cell>
        </row>
        <row r="95">
          <cell r="B95">
            <v>1.35</v>
          </cell>
        </row>
        <row r="96">
          <cell r="B96">
            <v>1.56</v>
          </cell>
        </row>
        <row r="97">
          <cell r="B97">
            <v>1.4</v>
          </cell>
        </row>
        <row r="98">
          <cell r="B98">
            <v>1.5075000000000001</v>
          </cell>
        </row>
        <row r="99">
          <cell r="B99">
            <v>1.53</v>
          </cell>
        </row>
        <row r="100">
          <cell r="B100">
            <v>1.6183333333333332</v>
          </cell>
        </row>
        <row r="101">
          <cell r="B101">
            <v>1.33</v>
          </cell>
        </row>
        <row r="102">
          <cell r="B102">
            <v>1.4950000000000001</v>
          </cell>
        </row>
        <row r="103">
          <cell r="B103">
            <v>1.46</v>
          </cell>
        </row>
        <row r="104">
          <cell r="B104">
            <v>0.56000000000000005</v>
          </cell>
        </row>
        <row r="105">
          <cell r="B105">
            <v>0.69</v>
          </cell>
        </row>
        <row r="106">
          <cell r="B106">
            <v>0.21</v>
          </cell>
        </row>
        <row r="107">
          <cell r="B107">
            <v>0.22</v>
          </cell>
        </row>
        <row r="108">
          <cell r="B108">
            <v>0.75</v>
          </cell>
        </row>
        <row r="109">
          <cell r="B109">
            <v>0.66</v>
          </cell>
        </row>
        <row r="110">
          <cell r="B110">
            <v>0.66</v>
          </cell>
        </row>
        <row r="111">
          <cell r="B111">
            <v>0.8</v>
          </cell>
        </row>
        <row r="112">
          <cell r="B112">
            <v>0.83</v>
          </cell>
        </row>
        <row r="113">
          <cell r="B113">
            <v>0.7</v>
          </cell>
        </row>
        <row r="114">
          <cell r="B114">
            <v>9.6000000000000002E-2</v>
          </cell>
        </row>
        <row r="115">
          <cell r="B115">
            <v>2.4E-2</v>
          </cell>
        </row>
        <row r="116">
          <cell r="B116">
            <v>7.0000000000000001E-3</v>
          </cell>
        </row>
        <row r="117">
          <cell r="B117">
            <v>2.8000000000000001E-2</v>
          </cell>
        </row>
        <row r="118">
          <cell r="B118">
            <v>9.2500000000000013E-3</v>
          </cell>
        </row>
        <row r="119">
          <cell r="B119">
            <v>2.3E-2</v>
          </cell>
        </row>
        <row r="120">
          <cell r="B120">
            <v>1.8666666666666668E-2</v>
          </cell>
        </row>
        <row r="121">
          <cell r="B121">
            <v>2.5000000000000001E-2</v>
          </cell>
        </row>
        <row r="122">
          <cell r="B122">
            <v>2.0999999999999998E-2</v>
          </cell>
        </row>
        <row r="123">
          <cell r="B123">
            <v>2.3E-2</v>
          </cell>
        </row>
        <row r="124">
          <cell r="B124">
            <v>2.194</v>
          </cell>
        </row>
        <row r="125">
          <cell r="B125">
            <v>0.55300000000000005</v>
          </cell>
        </row>
        <row r="126">
          <cell r="B126">
            <v>0.16400000000000001</v>
          </cell>
        </row>
        <row r="127">
          <cell r="B127">
            <v>0.63400000000000001</v>
          </cell>
        </row>
        <row r="128">
          <cell r="B128">
            <v>0.20900000000000002</v>
          </cell>
        </row>
        <row r="129">
          <cell r="B129">
            <v>0.52400000000000002</v>
          </cell>
        </row>
        <row r="130">
          <cell r="B130">
            <v>0.42683333333333334</v>
          </cell>
        </row>
        <row r="131">
          <cell r="B131">
            <v>0.56699999999999995</v>
          </cell>
        </row>
        <row r="132">
          <cell r="B132">
            <v>0.48250000000000004</v>
          </cell>
        </row>
        <row r="133">
          <cell r="B133">
            <v>0.53500000000000003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Tables"/>
      <sheetName val="Appendix B"/>
      <sheetName val="Summary"/>
      <sheetName val="Input"/>
      <sheetName val="Measure Input"/>
      <sheetName val="Loadshape Pre-Adjust"/>
      <sheetName val="Mode 1 Inputs"/>
      <sheetName val="Mode 2 Inputs"/>
      <sheetName val="Mode 3 Inputs"/>
      <sheetName val="Non-Energy Inputs"/>
      <sheetName val="NTG and Degradation Inputs"/>
      <sheetName val="Cost Inputs"/>
      <sheetName val="Measures Tab"/>
      <sheetName val="Results Summary"/>
      <sheetName val="config"/>
      <sheetName val="Sheet1"/>
      <sheetName val="Evaluation Errors"/>
      <sheetName val="Mode 2 Hours"/>
      <sheetName val="Sheet3"/>
      <sheetName val="DSMore Batch Tool (VBA) - Plan "/>
    </sheetNames>
    <definedNames>
      <definedName name="print_unbalancedprogs"/>
      <definedName name="print_unbalancedsummary"/>
    </definedNames>
    <sheetDataSet>
      <sheetData sheetId="0" refreshError="1"/>
      <sheetData sheetId="1" refreshError="1"/>
      <sheetData sheetId="2"/>
      <sheetData sheetId="3" refreshError="1"/>
      <sheetData sheetId="4">
        <row r="4">
          <cell r="BV4">
            <v>15678.008817443817</v>
          </cell>
          <cell r="BW4">
            <v>1413.7116848867877</v>
          </cell>
        </row>
        <row r="5">
          <cell r="BV5">
            <v>6005.3728807881134</v>
          </cell>
          <cell r="BW5">
            <v>673.19095985739</v>
          </cell>
        </row>
        <row r="6">
          <cell r="BV6">
            <v>496761.38602713472</v>
          </cell>
          <cell r="BW6">
            <v>34666.518767148227</v>
          </cell>
        </row>
        <row r="7">
          <cell r="BV7">
            <v>4839062.9480345882</v>
          </cell>
          <cell r="BW7">
            <v>205839.2231232019</v>
          </cell>
        </row>
        <row r="8">
          <cell r="BV8">
            <v>375255.25595902582</v>
          </cell>
          <cell r="BW8">
            <v>10645.182682867651</v>
          </cell>
        </row>
        <row r="9">
          <cell r="BV9">
            <v>694605.37625818746</v>
          </cell>
          <cell r="BW9">
            <v>109230.373806105</v>
          </cell>
        </row>
        <row r="10">
          <cell r="BV10">
            <v>458568.99192711135</v>
          </cell>
          <cell r="BW10">
            <v>64920.022262870545</v>
          </cell>
        </row>
        <row r="11">
          <cell r="BV11">
            <v>6487017.179872781</v>
          </cell>
          <cell r="BW11">
            <v>764741.11436330504</v>
          </cell>
        </row>
        <row r="12">
          <cell r="BV12">
            <v>13930100.658924567</v>
          </cell>
          <cell r="BW12">
            <v>1149289.0492148232</v>
          </cell>
        </row>
        <row r="13">
          <cell r="BV13">
            <v>19851.274692418006</v>
          </cell>
          <cell r="BW13">
            <v>20781.623695046674</v>
          </cell>
        </row>
        <row r="14">
          <cell r="BV14">
            <v>35511863.931304961</v>
          </cell>
          <cell r="BW14">
            <v>4650698.8557571908</v>
          </cell>
        </row>
        <row r="15">
          <cell r="BV15">
            <v>2892592.6265394646</v>
          </cell>
          <cell r="BW15">
            <v>381903.26760938519</v>
          </cell>
        </row>
        <row r="16">
          <cell r="BV16">
            <v>230375.24466805186</v>
          </cell>
          <cell r="BW16">
            <v>28110.781333319468</v>
          </cell>
        </row>
        <row r="17">
          <cell r="BV17">
            <v>79935968.458029687</v>
          </cell>
          <cell r="BW17">
            <v>6751310.2054881733</v>
          </cell>
        </row>
        <row r="18">
          <cell r="BV18">
            <v>347336.22440767061</v>
          </cell>
          <cell r="BW18">
            <v>19314.59939157356</v>
          </cell>
        </row>
        <row r="19">
          <cell r="BV19">
            <v>1283208.1257676231</v>
          </cell>
          <cell r="BW19">
            <v>96029.633000486923</v>
          </cell>
        </row>
        <row r="20">
          <cell r="BV20">
            <v>22931795.658402581</v>
          </cell>
          <cell r="BW20">
            <v>1367238.6763523677</v>
          </cell>
        </row>
        <row r="21">
          <cell r="BV21">
            <v>16432155.960311171</v>
          </cell>
          <cell r="BW21">
            <v>801131.55528023385</v>
          </cell>
        </row>
        <row r="22">
          <cell r="BV22">
            <v>1747204.893963461</v>
          </cell>
          <cell r="BW22">
            <v>176722.05398867937</v>
          </cell>
        </row>
        <row r="23">
          <cell r="BV23">
            <v>32025.941928999193</v>
          </cell>
          <cell r="BW23">
            <v>8103.1895579755856</v>
          </cell>
        </row>
        <row r="24">
          <cell r="BV24">
            <v>1128281.8388835909</v>
          </cell>
          <cell r="BW24">
            <v>191368.6742588733</v>
          </cell>
        </row>
        <row r="25">
          <cell r="BV25">
            <v>74621.296053051701</v>
          </cell>
          <cell r="BW25">
            <v>11176.124849440594</v>
          </cell>
        </row>
        <row r="26">
          <cell r="BV26">
            <v>8884605.6049381476</v>
          </cell>
          <cell r="BW26">
            <v>1100736.4865482866</v>
          </cell>
        </row>
        <row r="27">
          <cell r="BV27">
            <v>1744.0466031755013</v>
          </cell>
          <cell r="BW27">
            <v>181.86327547390522</v>
          </cell>
        </row>
        <row r="28">
          <cell r="BV28">
            <v>1910.5048186845725</v>
          </cell>
          <cell r="BW28">
            <v>121.56226052923276</v>
          </cell>
        </row>
        <row r="29">
          <cell r="BV29">
            <v>957.40833890040176</v>
          </cell>
          <cell r="BW29">
            <v>171.00068675264475</v>
          </cell>
        </row>
        <row r="30">
          <cell r="BV30">
            <v>2493059.0307296594</v>
          </cell>
          <cell r="BW30">
            <v>1103394.8192045125</v>
          </cell>
        </row>
        <row r="31">
          <cell r="BV31">
            <v>884929.08444928029</v>
          </cell>
          <cell r="BW31">
            <v>287262.90837665723</v>
          </cell>
        </row>
        <row r="32">
          <cell r="BV32">
            <v>1849511.977823117</v>
          </cell>
          <cell r="BW32">
            <v>1042708.727943655</v>
          </cell>
        </row>
        <row r="33">
          <cell r="BV33">
            <v>12095284.303961348</v>
          </cell>
          <cell r="BW33">
            <v>4127153.0393236517</v>
          </cell>
        </row>
        <row r="34">
          <cell r="BV34">
            <v>968518.95671344618</v>
          </cell>
          <cell r="BW34">
            <v>250281.82987378188</v>
          </cell>
        </row>
        <row r="35">
          <cell r="BV35">
            <v>1797411.3022199627</v>
          </cell>
          <cell r="BW35">
            <v>491437.90301882784</v>
          </cell>
        </row>
        <row r="36">
          <cell r="BV36">
            <v>512443.36989719223</v>
          </cell>
          <cell r="BW36">
            <v>101243.62783523394</v>
          </cell>
        </row>
        <row r="37">
          <cell r="BV37">
            <v>3293.4157512007805</v>
          </cell>
          <cell r="BW37">
            <v>580.17406549439886</v>
          </cell>
        </row>
        <row r="38">
          <cell r="BV38">
            <v>6599283.8390816003</v>
          </cell>
          <cell r="BW38">
            <v>900429.03326190286</v>
          </cell>
        </row>
        <row r="39">
          <cell r="BV39">
            <v>5489711.0678108474</v>
          </cell>
          <cell r="BW39">
            <v>616871.58911291882</v>
          </cell>
        </row>
        <row r="40">
          <cell r="BV40">
            <v>934270.98666987999</v>
          </cell>
          <cell r="BW40">
            <v>84848.871912314236</v>
          </cell>
        </row>
        <row r="41">
          <cell r="BV41">
            <v>4079.9439170239139</v>
          </cell>
          <cell r="BW41">
            <v>258.50987803007979</v>
          </cell>
        </row>
        <row r="42">
          <cell r="BV42">
            <v>13447.127977712462</v>
          </cell>
          <cell r="BW42">
            <v>1011.2190776261607</v>
          </cell>
        </row>
        <row r="43">
          <cell r="BV43">
            <v>15973.457864749365</v>
          </cell>
          <cell r="BW43">
            <v>48659.516153454853</v>
          </cell>
        </row>
        <row r="44">
          <cell r="BV44">
            <v>62645.78206071465</v>
          </cell>
          <cell r="BW44">
            <v>80787.649715383101</v>
          </cell>
        </row>
        <row r="45">
          <cell r="BV45">
            <v>15610896.850804327</v>
          </cell>
          <cell r="BW45">
            <v>2758765.4866617732</v>
          </cell>
        </row>
        <row r="46">
          <cell r="BV46">
            <v>33256.737659571787</v>
          </cell>
          <cell r="BW46">
            <v>8321.1282039717007</v>
          </cell>
        </row>
        <row r="47">
          <cell r="BV47">
            <v>515774.00238557882</v>
          </cell>
          <cell r="BW47">
            <v>133754.93760266685</v>
          </cell>
        </row>
        <row r="48">
          <cell r="BV48">
            <v>114073.1176094625</v>
          </cell>
          <cell r="BW48">
            <v>22921.734611915101</v>
          </cell>
        </row>
        <row r="49">
          <cell r="BV49">
            <v>0</v>
          </cell>
          <cell r="BW49">
            <v>7226132.6644932544</v>
          </cell>
        </row>
        <row r="50">
          <cell r="BV50">
            <v>4987874.1107773902</v>
          </cell>
          <cell r="BW50">
            <v>0</v>
          </cell>
        </row>
        <row r="51">
          <cell r="BV51">
            <v>0</v>
          </cell>
          <cell r="BW51">
            <v>1818831.6270644895</v>
          </cell>
        </row>
        <row r="52">
          <cell r="BV52">
            <v>913802.06215277372</v>
          </cell>
          <cell r="BW52">
            <v>293922.42371405585</v>
          </cell>
        </row>
        <row r="53">
          <cell r="BV53">
            <v>30007.549939647739</v>
          </cell>
          <cell r="BW53">
            <v>12550.037276017854</v>
          </cell>
        </row>
        <row r="54">
          <cell r="BV54">
            <v>11462813.216884723</v>
          </cell>
          <cell r="BW54">
            <v>16313125.77853917</v>
          </cell>
        </row>
        <row r="55">
          <cell r="BV55">
            <v>2523.7049445780535</v>
          </cell>
          <cell r="BW55">
            <v>7268.2224579782942</v>
          </cell>
        </row>
        <row r="56">
          <cell r="BV56">
            <v>39722.700039658208</v>
          </cell>
          <cell r="BW56">
            <v>12329.696741760967</v>
          </cell>
        </row>
        <row r="57">
          <cell r="BV57">
            <v>14097980.558384156</v>
          </cell>
          <cell r="BW57">
            <v>8897689.970981434</v>
          </cell>
        </row>
        <row r="58">
          <cell r="BV58">
            <v>6988.9919027477308</v>
          </cell>
          <cell r="BW58">
            <v>827.08373119721034</v>
          </cell>
        </row>
        <row r="59">
          <cell r="BV59">
            <v>3138.2534795003257</v>
          </cell>
          <cell r="BW59">
            <v>429.68385240378183</v>
          </cell>
        </row>
        <row r="60">
          <cell r="BV60">
            <v>1042036.8119853112</v>
          </cell>
          <cell r="BW60">
            <v>164430.55004715873</v>
          </cell>
        </row>
        <row r="61">
          <cell r="BV61">
            <v>98982.645477604528</v>
          </cell>
          <cell r="BW61">
            <v>11636.852223310336</v>
          </cell>
        </row>
        <row r="62">
          <cell r="BV62">
            <v>39810.187447764438</v>
          </cell>
          <cell r="BW62">
            <v>9803.1309187110237</v>
          </cell>
        </row>
        <row r="63">
          <cell r="BV63">
            <v>18217924.916899256</v>
          </cell>
          <cell r="BW63">
            <v>5989043.0703537026</v>
          </cell>
        </row>
        <row r="64">
          <cell r="BV64">
            <v>5266498.8258429375</v>
          </cell>
          <cell r="BW64">
            <v>1160952.7515632934</v>
          </cell>
        </row>
        <row r="65">
          <cell r="BV65">
            <v>2734561.0173754566</v>
          </cell>
          <cell r="BW65">
            <v>331618.78022508835</v>
          </cell>
        </row>
        <row r="66">
          <cell r="BV66">
            <v>3453184.9591325419</v>
          </cell>
          <cell r="BW66">
            <v>274437.08585379942</v>
          </cell>
        </row>
        <row r="67">
          <cell r="BV67">
            <v>888900.42730164435</v>
          </cell>
          <cell r="BW67">
            <v>463794.7876150537</v>
          </cell>
        </row>
        <row r="68">
          <cell r="BV68">
            <v>154895.79087515624</v>
          </cell>
          <cell r="BW68">
            <v>86262.547363321966</v>
          </cell>
        </row>
        <row r="69">
          <cell r="BV69">
            <v>83890.578095641205</v>
          </cell>
          <cell r="BW69">
            <v>101366.85252303199</v>
          </cell>
        </row>
        <row r="70">
          <cell r="BV70">
            <v>38113298.206858613</v>
          </cell>
          <cell r="BW70">
            <v>12627364.4979578</v>
          </cell>
        </row>
        <row r="71">
          <cell r="BV71">
            <v>487926.77437737508</v>
          </cell>
          <cell r="BW71">
            <v>185645.93257713411</v>
          </cell>
        </row>
        <row r="72">
          <cell r="BV72">
            <v>50900141.613063276</v>
          </cell>
          <cell r="BW72">
            <v>41116439.559019327</v>
          </cell>
        </row>
        <row r="73">
          <cell r="BV73">
            <v>312097.9806882774</v>
          </cell>
          <cell r="BW73">
            <v>152908.3793815219</v>
          </cell>
        </row>
        <row r="74">
          <cell r="BV74">
            <v>31691.761133605796</v>
          </cell>
          <cell r="BW74">
            <v>22125.537555676074</v>
          </cell>
        </row>
        <row r="75">
          <cell r="BV75">
            <v>24683.764476443608</v>
          </cell>
          <cell r="BW75">
            <v>49438.484625282421</v>
          </cell>
        </row>
        <row r="76">
          <cell r="BV76">
            <v>4440.083274470443</v>
          </cell>
          <cell r="BW76">
            <v>741.0771656267691</v>
          </cell>
        </row>
        <row r="77">
          <cell r="BV77">
            <v>5064.6813643955138</v>
          </cell>
          <cell r="BW77">
            <v>3476.2249799896636</v>
          </cell>
        </row>
        <row r="78">
          <cell r="BV78">
            <v>16831.224558601873</v>
          </cell>
          <cell r="BW78">
            <v>3855.5714871633886</v>
          </cell>
        </row>
        <row r="79">
          <cell r="BV79">
            <v>254253.99651385791</v>
          </cell>
          <cell r="BW79">
            <v>84237.229207718861</v>
          </cell>
        </row>
        <row r="80">
          <cell r="BV80">
            <v>22989034.38089643</v>
          </cell>
          <cell r="BW80">
            <v>18570228.137283612</v>
          </cell>
        </row>
        <row r="81">
          <cell r="BV81">
            <v>35339.453971084789</v>
          </cell>
          <cell r="BW81">
            <v>6090.4111343553641</v>
          </cell>
        </row>
        <row r="82">
          <cell r="BV82">
            <v>11421.164344397048</v>
          </cell>
          <cell r="BW82">
            <v>1614.0887830552319</v>
          </cell>
        </row>
        <row r="83">
          <cell r="BV83">
            <v>6098.7026155628146</v>
          </cell>
          <cell r="BW83">
            <v>2287.149986659776</v>
          </cell>
        </row>
        <row r="84">
          <cell r="BV84">
            <v>46965.723761943853</v>
          </cell>
          <cell r="BW84">
            <v>36316.997618742724</v>
          </cell>
        </row>
        <row r="85">
          <cell r="BV85">
            <v>80503.860399232319</v>
          </cell>
          <cell r="BW85">
            <v>46685.678864176451</v>
          </cell>
        </row>
        <row r="86">
          <cell r="BV86">
            <v>3354.7557807181206</v>
          </cell>
          <cell r="BW86">
            <v>4068.1050974927143</v>
          </cell>
        </row>
        <row r="87">
          <cell r="BV87">
            <v>1803.2724668596024</v>
          </cell>
          <cell r="BW87">
            <v>2681.8648423682903</v>
          </cell>
        </row>
        <row r="88">
          <cell r="BV88">
            <v>2394648.5837661126</v>
          </cell>
          <cell r="BW88">
            <v>2350727.6532500517</v>
          </cell>
        </row>
        <row r="89">
          <cell r="BV89">
            <v>44502.378697935928</v>
          </cell>
          <cell r="BW89">
            <v>7968.3171036726308</v>
          </cell>
        </row>
        <row r="90">
          <cell r="BV90">
            <v>638.05860139846652</v>
          </cell>
          <cell r="BW90">
            <v>127.70784963658524</v>
          </cell>
        </row>
        <row r="91">
          <cell r="BV91">
            <v>951619.47874930629</v>
          </cell>
          <cell r="BW91">
            <v>1337289.4548861086</v>
          </cell>
        </row>
        <row r="92">
          <cell r="BV92">
            <v>3573516.0892365789</v>
          </cell>
          <cell r="BW92">
            <v>1976963.3592229751</v>
          </cell>
        </row>
        <row r="93">
          <cell r="BV93">
            <v>8563.9744094485777</v>
          </cell>
          <cell r="BW93">
            <v>8259.4169236505059</v>
          </cell>
        </row>
        <row r="94">
          <cell r="BV94">
            <v>4722.863483425489</v>
          </cell>
          <cell r="BW94">
            <v>8259.4169236505059</v>
          </cell>
        </row>
        <row r="95">
          <cell r="BV95">
            <v>86591.67160841485</v>
          </cell>
          <cell r="BW95">
            <v>25952.397690837788</v>
          </cell>
        </row>
        <row r="96">
          <cell r="BV96">
            <v>9401.6644569144082</v>
          </cell>
          <cell r="BW96">
            <v>19667.894889012176</v>
          </cell>
        </row>
        <row r="97">
          <cell r="BV97">
            <v>4577897.4675295139</v>
          </cell>
          <cell r="BW97">
            <v>859846.5823923659</v>
          </cell>
        </row>
        <row r="98">
          <cell r="BV98">
            <v>1303099.5984387929</v>
          </cell>
          <cell r="BW98">
            <v>336738.55414140224</v>
          </cell>
        </row>
        <row r="99">
          <cell r="BV99">
            <v>5190.7141879811879</v>
          </cell>
          <cell r="BW99">
            <v>2250.2123105966321</v>
          </cell>
        </row>
        <row r="100">
          <cell r="BV100">
            <v>12049.794619023181</v>
          </cell>
          <cell r="BW100">
            <v>2250.2123105966321</v>
          </cell>
        </row>
        <row r="101">
          <cell r="BV101">
            <v>3494.9365187725894</v>
          </cell>
          <cell r="BW101">
            <v>1838.9930347668278</v>
          </cell>
        </row>
        <row r="102">
          <cell r="BV102">
            <v>643.10525343238214</v>
          </cell>
          <cell r="BW102">
            <v>354.14405504854949</v>
          </cell>
        </row>
        <row r="103">
          <cell r="BV103">
            <v>8678.5601967758157</v>
          </cell>
          <cell r="BW103">
            <v>858.19674955785285</v>
          </cell>
        </row>
        <row r="104">
          <cell r="BV104">
            <v>7069.2152687782245</v>
          </cell>
          <cell r="BW104">
            <v>2656.3232724409731</v>
          </cell>
        </row>
        <row r="105">
          <cell r="BV105">
            <v>2934.223556214512</v>
          </cell>
          <cell r="BW105">
            <v>2656.3232724409731</v>
          </cell>
        </row>
        <row r="106">
          <cell r="BV106">
            <v>3928042.0720665404</v>
          </cell>
          <cell r="BW106">
            <v>8249.4114283071485</v>
          </cell>
        </row>
        <row r="107">
          <cell r="BV107">
            <v>61529.279955419588</v>
          </cell>
          <cell r="BW107">
            <v>78686.828173942558</v>
          </cell>
        </row>
        <row r="108">
          <cell r="BV108">
            <v>13783.323595489255</v>
          </cell>
          <cell r="BW108">
            <v>14869.961231182922</v>
          </cell>
        </row>
        <row r="109">
          <cell r="BV109">
            <v>13783.323595489255</v>
          </cell>
          <cell r="BW109">
            <v>5185.9524428022896</v>
          </cell>
        </row>
        <row r="110">
          <cell r="BV110">
            <v>14177.201183737359</v>
          </cell>
          <cell r="BW110">
            <v>14869.961231182922</v>
          </cell>
        </row>
        <row r="111">
          <cell r="BV111">
            <v>14177.201183737359</v>
          </cell>
          <cell r="BW111">
            <v>5185.9524428022896</v>
          </cell>
        </row>
        <row r="112">
          <cell r="BV112">
            <v>604.3818836589611</v>
          </cell>
          <cell r="BW112">
            <v>566.1744223137556</v>
          </cell>
        </row>
        <row r="113">
          <cell r="BV113">
            <v>2582.2437193947426</v>
          </cell>
          <cell r="BW113">
            <v>2189.3924730310409</v>
          </cell>
        </row>
        <row r="114">
          <cell r="BV114">
            <v>10428.24867567032</v>
          </cell>
          <cell r="BW114">
            <v>9747.6321887500999</v>
          </cell>
        </row>
        <row r="115">
          <cell r="BV115">
            <v>632.13237328443483</v>
          </cell>
          <cell r="BW115">
            <v>7817.1805360239505</v>
          </cell>
        </row>
        <row r="116">
          <cell r="BV116">
            <v>343875.32179143763</v>
          </cell>
          <cell r="BW116">
            <v>96622.939420198745</v>
          </cell>
        </row>
        <row r="117">
          <cell r="BV117">
            <v>1873.0979761375697</v>
          </cell>
          <cell r="BW117">
            <v>1787.9098949121935</v>
          </cell>
        </row>
        <row r="118">
          <cell r="BV118">
            <v>23.870660198227245</v>
          </cell>
          <cell r="BW118">
            <v>25.541569927317049</v>
          </cell>
        </row>
        <row r="119">
          <cell r="BV119">
            <v>282.64617960212041</v>
          </cell>
          <cell r="BW119">
            <v>453.00927041626954</v>
          </cell>
        </row>
        <row r="120">
          <cell r="BV120">
            <v>75001.037651255567</v>
          </cell>
          <cell r="BW120">
            <v>32054.403775119819</v>
          </cell>
        </row>
        <row r="121">
          <cell r="BV121">
            <v>495312.03615338454</v>
          </cell>
          <cell r="BW121">
            <v>107937.57816466005</v>
          </cell>
        </row>
        <row r="122">
          <cell r="BV122">
            <v>6020.7567871113824</v>
          </cell>
          <cell r="BW122">
            <v>13165.60155679216</v>
          </cell>
        </row>
        <row r="123">
          <cell r="BV123">
            <v>394.70151853583263</v>
          </cell>
          <cell r="BW123">
            <v>1179.9167033786437</v>
          </cell>
        </row>
        <row r="124">
          <cell r="BV124">
            <v>135333.18534722202</v>
          </cell>
          <cell r="BW124">
            <v>2554.156992731705</v>
          </cell>
        </row>
        <row r="125">
          <cell r="BV125">
            <v>5610.0546726758766</v>
          </cell>
          <cell r="BW125">
            <v>0</v>
          </cell>
        </row>
        <row r="126">
          <cell r="BV126">
            <v>3192.6215898051873</v>
          </cell>
          <cell r="BW126">
            <v>6359.8509119019454</v>
          </cell>
        </row>
        <row r="127">
          <cell r="BV127">
            <v>4141.8942567911035</v>
          </cell>
          <cell r="BW127">
            <v>1601.456434442779</v>
          </cell>
        </row>
        <row r="128">
          <cell r="BV128">
            <v>28431.715206572058</v>
          </cell>
          <cell r="BW128">
            <v>0</v>
          </cell>
        </row>
        <row r="129">
          <cell r="BV129">
            <v>17958.348322388541</v>
          </cell>
          <cell r="BW129">
            <v>2298.7412934585345</v>
          </cell>
        </row>
        <row r="130">
          <cell r="BV130">
            <v>3590.629819017041</v>
          </cell>
          <cell r="BW130">
            <v>3064.988391278046</v>
          </cell>
        </row>
        <row r="131">
          <cell r="BV131">
            <v>5385.9447285255683</v>
          </cell>
          <cell r="BW131">
            <v>4597.4825869170691</v>
          </cell>
        </row>
        <row r="132">
          <cell r="BV132">
            <v>12717.497091099938</v>
          </cell>
          <cell r="BW132">
            <v>3831.2354890975575</v>
          </cell>
        </row>
        <row r="133">
          <cell r="BV133">
            <v>627.84141785306326</v>
          </cell>
          <cell r="BW133">
            <v>1371.5823050969257</v>
          </cell>
        </row>
        <row r="134">
          <cell r="BV134">
            <v>1658.6338990339057</v>
          </cell>
          <cell r="BW134">
            <v>4222.0215089855083</v>
          </cell>
        </row>
        <row r="135">
          <cell r="BV135">
            <v>2402.2392190833521</v>
          </cell>
          <cell r="BW135">
            <v>5603.8204420533602</v>
          </cell>
        </row>
        <row r="136">
          <cell r="BV136">
            <v>772.88315839559141</v>
          </cell>
          <cell r="BW136">
            <v>1277.0784963658525</v>
          </cell>
        </row>
        <row r="137">
          <cell r="BV137">
            <v>35286.144395643219</v>
          </cell>
          <cell r="BW137">
            <v>707.01391264738334</v>
          </cell>
        </row>
        <row r="138">
          <cell r="BV138">
            <v>35176.401520504005</v>
          </cell>
          <cell r="BW138">
            <v>707.01391264738334</v>
          </cell>
        </row>
        <row r="139">
          <cell r="BV139">
            <v>0</v>
          </cell>
          <cell r="BW139">
            <v>13629346.826630097</v>
          </cell>
        </row>
        <row r="140">
          <cell r="BV140">
            <v>2439413.8476716839</v>
          </cell>
          <cell r="BW140">
            <v>251694.28028385993</v>
          </cell>
        </row>
        <row r="141">
          <cell r="BV141">
            <v>963360.47155008197</v>
          </cell>
          <cell r="BW141">
            <v>28690.29756983315</v>
          </cell>
        </row>
        <row r="142">
          <cell r="BV142">
            <v>442655.18804399786</v>
          </cell>
          <cell r="BW142">
            <v>24263.958145425247</v>
          </cell>
        </row>
        <row r="143">
          <cell r="BV143">
            <v>184197.76767333399</v>
          </cell>
          <cell r="BW143">
            <v>31094.261169703554</v>
          </cell>
        </row>
        <row r="144">
          <cell r="BV144">
            <v>215001.58413089332</v>
          </cell>
          <cell r="BW144">
            <v>96138.048191532464</v>
          </cell>
        </row>
        <row r="145">
          <cell r="BV145">
            <v>355332.1841953792</v>
          </cell>
          <cell r="BW145">
            <v>19671.569838664007</v>
          </cell>
        </row>
        <row r="146">
          <cell r="BV146">
            <v>255294.8609771709</v>
          </cell>
          <cell r="BW146">
            <v>35183.093897969477</v>
          </cell>
        </row>
        <row r="147">
          <cell r="BV147">
            <v>0</v>
          </cell>
          <cell r="BW147">
            <v>0</v>
          </cell>
        </row>
        <row r="148">
          <cell r="BV148">
            <v>32160.498436983275</v>
          </cell>
          <cell r="BW148">
            <v>5137.3172333662242</v>
          </cell>
        </row>
        <row r="149">
          <cell r="BV149">
            <v>3859.6890353029353</v>
          </cell>
          <cell r="BW149">
            <v>2415.78343257602</v>
          </cell>
        </row>
        <row r="150">
          <cell r="BV150">
            <v>0</v>
          </cell>
          <cell r="BW150">
            <v>0</v>
          </cell>
        </row>
        <row r="151">
          <cell r="BV151">
            <v>74911.373717690643</v>
          </cell>
          <cell r="BW151">
            <v>10612.381966503941</v>
          </cell>
        </row>
        <row r="152">
          <cell r="BV152">
            <v>2841128.7948095021</v>
          </cell>
          <cell r="BW152">
            <v>356118.85727078706</v>
          </cell>
        </row>
        <row r="153">
          <cell r="BV153">
            <v>2934747.6313244756</v>
          </cell>
          <cell r="BW153">
            <v>149638.8272079351</v>
          </cell>
        </row>
        <row r="154">
          <cell r="BV154">
            <v>133776.11477571653</v>
          </cell>
          <cell r="BW154">
            <v>32134.331378975789</v>
          </cell>
        </row>
        <row r="155">
          <cell r="BV155">
            <v>689678.28482747765</v>
          </cell>
          <cell r="BW155">
            <v>36391.996830640528</v>
          </cell>
        </row>
        <row r="156">
          <cell r="BV156">
            <v>333622.3826033317</v>
          </cell>
          <cell r="BW156">
            <v>36010.457094452555</v>
          </cell>
        </row>
        <row r="157">
          <cell r="BV157">
            <v>468686.6639215016</v>
          </cell>
          <cell r="BW157">
            <v>23978.941272053486</v>
          </cell>
        </row>
        <row r="158">
          <cell r="BV158">
            <v>85761.553106768464</v>
          </cell>
          <cell r="BW158">
            <v>21490.996476349996</v>
          </cell>
        </row>
        <row r="159">
          <cell r="BV159">
            <v>34044.796366326453</v>
          </cell>
          <cell r="BW159">
            <v>15532.274246892262</v>
          </cell>
        </row>
        <row r="160">
          <cell r="BV160">
            <v>166569.47184415479</v>
          </cell>
          <cell r="BW160">
            <v>48386.371990606691</v>
          </cell>
        </row>
        <row r="161">
          <cell r="BV161">
            <v>63944.347901455316</v>
          </cell>
          <cell r="BW161">
            <v>39729.009847179717</v>
          </cell>
        </row>
        <row r="162">
          <cell r="BV162">
            <v>468576.08988571237</v>
          </cell>
          <cell r="BW162">
            <v>68188.76709044278</v>
          </cell>
        </row>
        <row r="163">
          <cell r="BV163">
            <v>0</v>
          </cell>
          <cell r="BW163">
            <v>0</v>
          </cell>
        </row>
        <row r="164">
          <cell r="BV164">
            <v>0</v>
          </cell>
          <cell r="BW164">
            <v>0</v>
          </cell>
        </row>
        <row r="165">
          <cell r="BV165">
            <v>0</v>
          </cell>
          <cell r="BW165">
            <v>0</v>
          </cell>
        </row>
        <row r="166">
          <cell r="BV166">
            <v>1202150.543941468</v>
          </cell>
          <cell r="BW166">
            <v>303081.35913507571</v>
          </cell>
        </row>
        <row r="167">
          <cell r="BV167">
            <v>277050.42700278258</v>
          </cell>
          <cell r="BW167">
            <v>87891.813081727203</v>
          </cell>
        </row>
        <row r="168">
          <cell r="BV168">
            <v>205429.34842864276</v>
          </cell>
          <cell r="BW168">
            <v>158214.53451086787</v>
          </cell>
        </row>
        <row r="169">
          <cell r="BV169">
            <v>53553.244124978992</v>
          </cell>
          <cell r="BW169">
            <v>23087.835009754832</v>
          </cell>
        </row>
        <row r="170">
          <cell r="BV170">
            <v>35710.345518767615</v>
          </cell>
          <cell r="BW170">
            <v>34638.494767353252</v>
          </cell>
        </row>
        <row r="171">
          <cell r="BV171">
            <v>14082.93599979688</v>
          </cell>
          <cell r="BW171">
            <v>28723.824998986664</v>
          </cell>
        </row>
        <row r="172">
          <cell r="BV172">
            <v>0</v>
          </cell>
          <cell r="BW172">
            <v>0</v>
          </cell>
        </row>
        <row r="173">
          <cell r="BV173">
            <v>690039.59772729035</v>
          </cell>
          <cell r="BW173">
            <v>32441.527061052795</v>
          </cell>
        </row>
        <row r="174">
          <cell r="BV174">
            <v>13437.495275928306</v>
          </cell>
          <cell r="BW174">
            <v>4906.2268387857366</v>
          </cell>
        </row>
        <row r="175">
          <cell r="BV175">
            <v>8854.8252166634156</v>
          </cell>
          <cell r="BW175">
            <v>19916.88118060329</v>
          </cell>
        </row>
        <row r="176">
          <cell r="BV176">
            <v>0</v>
          </cell>
          <cell r="BW176">
            <v>0</v>
          </cell>
        </row>
        <row r="177">
          <cell r="BV177">
            <v>15024.470448961096</v>
          </cell>
          <cell r="BW177">
            <v>33110.631735492258</v>
          </cell>
        </row>
        <row r="178">
          <cell r="BV178">
            <v>9623.9618085207039</v>
          </cell>
          <cell r="BW178">
            <v>3166.1161675946651</v>
          </cell>
        </row>
        <row r="179">
          <cell r="BV179">
            <v>158240.94350823908</v>
          </cell>
          <cell r="BW179">
            <v>57761.221887234853</v>
          </cell>
        </row>
        <row r="180">
          <cell r="BV180">
            <v>30880.052746550387</v>
          </cell>
          <cell r="BW180">
            <v>20521.237258382644</v>
          </cell>
        </row>
        <row r="181">
          <cell r="BV181">
            <v>18020.424638569795</v>
          </cell>
          <cell r="BW181">
            <v>10299.743326912827</v>
          </cell>
        </row>
        <row r="182">
          <cell r="BV182">
            <v>174367.99831576491</v>
          </cell>
          <cell r="BW182">
            <v>46861.798986385664</v>
          </cell>
        </row>
        <row r="183">
          <cell r="BV183">
            <v>125277.72194654847</v>
          </cell>
          <cell r="BW183">
            <v>57737.592266405918</v>
          </cell>
        </row>
        <row r="184">
          <cell r="BV184">
            <v>8158.4792746707608</v>
          </cell>
          <cell r="BW184">
            <v>16851.822620177096</v>
          </cell>
        </row>
        <row r="185">
          <cell r="BV185">
            <v>0</v>
          </cell>
          <cell r="BW185">
            <v>0</v>
          </cell>
        </row>
        <row r="186">
          <cell r="BV186">
            <v>17074.855082527814</v>
          </cell>
          <cell r="BW186">
            <v>55817.218383286992</v>
          </cell>
        </row>
        <row r="187">
          <cell r="BV187">
            <v>0</v>
          </cell>
          <cell r="BW187">
            <v>0</v>
          </cell>
        </row>
        <row r="188">
          <cell r="BV188">
            <v>366134.63219383371</v>
          </cell>
          <cell r="BW188">
            <v>93928.782184662879</v>
          </cell>
        </row>
        <row r="189">
          <cell r="BV189">
            <v>0</v>
          </cell>
          <cell r="BW189">
            <v>0</v>
          </cell>
        </row>
        <row r="190">
          <cell r="BV190">
            <v>11889.266838115254</v>
          </cell>
          <cell r="BW190">
            <v>8059.2775109945042</v>
          </cell>
        </row>
        <row r="191">
          <cell r="BV191">
            <v>0</v>
          </cell>
          <cell r="BW191">
            <v>0</v>
          </cell>
        </row>
        <row r="192">
          <cell r="BV192">
            <v>35079.490641225173</v>
          </cell>
          <cell r="BW192">
            <v>11237.659245686133</v>
          </cell>
        </row>
        <row r="193">
          <cell r="BV193">
            <v>0</v>
          </cell>
          <cell r="BW193">
            <v>0</v>
          </cell>
        </row>
        <row r="194">
          <cell r="BV194">
            <v>4167.7995636571204</v>
          </cell>
          <cell r="BW194">
            <v>18764.984444540554</v>
          </cell>
        </row>
        <row r="195">
          <cell r="BV195">
            <v>2550.4372338699413</v>
          </cell>
          <cell r="BW195">
            <v>2762.4190244467513</v>
          </cell>
        </row>
        <row r="196">
          <cell r="BV196">
            <v>7678.5687291018712</v>
          </cell>
          <cell r="BW196">
            <v>15188.638386105027</v>
          </cell>
        </row>
        <row r="197">
          <cell r="BV197">
            <v>66012.592472790566</v>
          </cell>
          <cell r="BW197">
            <v>47027.784106339139</v>
          </cell>
        </row>
        <row r="198">
          <cell r="BV198">
            <v>19625.935865080563</v>
          </cell>
          <cell r="BW198">
            <v>8293.923142414691</v>
          </cell>
        </row>
        <row r="199">
          <cell r="BV199">
            <v>0</v>
          </cell>
          <cell r="BW199">
            <v>0</v>
          </cell>
        </row>
        <row r="200">
          <cell r="BV200">
            <v>0</v>
          </cell>
          <cell r="BW200">
            <v>0</v>
          </cell>
        </row>
        <row r="201">
          <cell r="BV201">
            <v>0</v>
          </cell>
          <cell r="BW201">
            <v>5087849.5662557445</v>
          </cell>
        </row>
        <row r="202">
          <cell r="BV202">
            <v>9735864.290173756</v>
          </cell>
          <cell r="BW202">
            <v>1914780.5953712389</v>
          </cell>
        </row>
        <row r="203">
          <cell r="BV203">
            <v>17343666.505995207</v>
          </cell>
          <cell r="BW203">
            <v>2922370.001314559</v>
          </cell>
        </row>
        <row r="204">
          <cell r="BV204">
            <v>6626721.2793753743</v>
          </cell>
          <cell r="BW204">
            <v>1292358.0338506191</v>
          </cell>
        </row>
        <row r="205">
          <cell r="BV205">
            <v>23413405.396083571</v>
          </cell>
          <cell r="BW205">
            <v>3356792.8624679083</v>
          </cell>
        </row>
        <row r="206">
          <cell r="BV206">
            <v>16476654.560288057</v>
          </cell>
          <cell r="BW206">
            <v>5159459.9930701051</v>
          </cell>
        </row>
        <row r="207">
          <cell r="BV207">
            <v>12339195.646304872</v>
          </cell>
          <cell r="BW207">
            <v>3107094.6076420881</v>
          </cell>
        </row>
        <row r="208">
          <cell r="BV208">
            <v>2430248.1683361907</v>
          </cell>
          <cell r="BW208">
            <v>506546.93664132268</v>
          </cell>
        </row>
        <row r="209">
          <cell r="BV209">
            <v>21894053.299149696</v>
          </cell>
          <cell r="BW209">
            <v>4184694.3071439811</v>
          </cell>
        </row>
        <row r="210">
          <cell r="BV210">
            <v>22824286.778638668</v>
          </cell>
          <cell r="BW210">
            <v>7753645.4607549375</v>
          </cell>
        </row>
        <row r="211">
          <cell r="BV211">
            <v>0</v>
          </cell>
          <cell r="BW211">
            <v>6442619.9471583143</v>
          </cell>
        </row>
        <row r="212">
          <cell r="BV212">
            <v>31946927.207474582</v>
          </cell>
          <cell r="BW212">
            <v>5193470.2116965521</v>
          </cell>
        </row>
        <row r="213">
          <cell r="BV213">
            <v>5427595.97261375</v>
          </cell>
          <cell r="BW213">
            <v>2247599.1441570707</v>
          </cell>
        </row>
        <row r="214">
          <cell r="BV214">
            <v>5728810.7280284259</v>
          </cell>
          <cell r="BW214">
            <v>3742970.4260057886</v>
          </cell>
        </row>
        <row r="215">
          <cell r="BV215">
            <v>3033737.0580740818</v>
          </cell>
          <cell r="BW215">
            <v>317274.25450775016</v>
          </cell>
        </row>
        <row r="216">
          <cell r="BV216">
            <v>442324.79662023939</v>
          </cell>
          <cell r="BW216">
            <v>31739.252021476124</v>
          </cell>
        </row>
        <row r="217">
          <cell r="BV217">
            <v>0</v>
          </cell>
          <cell r="BW217">
            <v>7326648.2892982382</v>
          </cell>
        </row>
        <row r="218">
          <cell r="BV218">
            <v>0</v>
          </cell>
          <cell r="BW218">
            <v>24303636.817796972</v>
          </cell>
        </row>
        <row r="219">
          <cell r="BV219">
            <v>710574.45031646139</v>
          </cell>
          <cell r="BW219">
            <v>0</v>
          </cell>
        </row>
        <row r="220">
          <cell r="BV220">
            <v>16191416.432656161</v>
          </cell>
          <cell r="BW220">
            <v>0</v>
          </cell>
        </row>
        <row r="221">
          <cell r="BV221">
            <v>7831576.4453100879</v>
          </cell>
          <cell r="BW221">
            <v>0</v>
          </cell>
        </row>
        <row r="222">
          <cell r="BV222">
            <v>8822924.9701525364</v>
          </cell>
          <cell r="BW222">
            <v>0</v>
          </cell>
        </row>
        <row r="223">
          <cell r="BV223">
            <v>4175255.8383200634</v>
          </cell>
          <cell r="BW223">
            <v>0</v>
          </cell>
        </row>
        <row r="224">
          <cell r="BV224">
            <v>1447357.5963793616</v>
          </cell>
          <cell r="BW224">
            <v>0</v>
          </cell>
        </row>
        <row r="225">
          <cell r="BV225">
            <v>181172.40940192746</v>
          </cell>
          <cell r="BW225">
            <v>0</v>
          </cell>
        </row>
        <row r="226">
          <cell r="BV226">
            <v>3191270.3449217039</v>
          </cell>
          <cell r="BW226">
            <v>0</v>
          </cell>
        </row>
        <row r="227">
          <cell r="BV227">
            <v>1182103.933732559</v>
          </cell>
          <cell r="BW227">
            <v>0</v>
          </cell>
        </row>
        <row r="228">
          <cell r="BV228">
            <v>41109568.935092315</v>
          </cell>
          <cell r="BW228">
            <v>0</v>
          </cell>
        </row>
        <row r="229">
          <cell r="BV229">
            <v>2213207.4222547133</v>
          </cell>
          <cell r="BW229">
            <v>0</v>
          </cell>
        </row>
        <row r="230">
          <cell r="BV230">
            <v>3192687.1961223828</v>
          </cell>
          <cell r="BW230">
            <v>0</v>
          </cell>
        </row>
        <row r="231">
          <cell r="BV231">
            <v>6754062.7384170825</v>
          </cell>
          <cell r="BW231">
            <v>0</v>
          </cell>
        </row>
        <row r="232">
          <cell r="BV232">
            <v>3661169.9461154863</v>
          </cell>
          <cell r="BW232">
            <v>0</v>
          </cell>
        </row>
        <row r="233">
          <cell r="BV233">
            <v>3867522.9678627574</v>
          </cell>
          <cell r="BW233">
            <v>0</v>
          </cell>
        </row>
        <row r="234">
          <cell r="BV234">
            <v>12413007.68119755</v>
          </cell>
          <cell r="BW234">
            <v>0</v>
          </cell>
        </row>
        <row r="235">
          <cell r="BV235">
            <v>197503.87177543304</v>
          </cell>
          <cell r="BW235">
            <v>0</v>
          </cell>
        </row>
        <row r="236">
          <cell r="BV236">
            <v>18706296.206555907</v>
          </cell>
          <cell r="BW236">
            <v>0</v>
          </cell>
        </row>
        <row r="237">
          <cell r="BV237">
            <v>754773.06957453839</v>
          </cell>
          <cell r="BW237">
            <v>0</v>
          </cell>
        </row>
        <row r="238">
          <cell r="BV238">
            <v>1855325.5946373302</v>
          </cell>
          <cell r="BW238">
            <v>0</v>
          </cell>
        </row>
        <row r="239">
          <cell r="BV239">
            <v>2009180.8725893267</v>
          </cell>
          <cell r="BW239">
            <v>0</v>
          </cell>
        </row>
        <row r="240">
          <cell r="BV240">
            <v>847601.11078862648</v>
          </cell>
          <cell r="BW240">
            <v>0</v>
          </cell>
        </row>
        <row r="241">
          <cell r="BV241">
            <v>642727.44403755665</v>
          </cell>
          <cell r="BW241">
            <v>0</v>
          </cell>
        </row>
        <row r="242">
          <cell r="BV242">
            <v>0</v>
          </cell>
          <cell r="BW242">
            <v>2090486.5999466393</v>
          </cell>
        </row>
        <row r="243">
          <cell r="BV243">
            <v>0</v>
          </cell>
          <cell r="BW243">
            <v>0</v>
          </cell>
        </row>
        <row r="244">
          <cell r="BV244">
            <v>0</v>
          </cell>
          <cell r="BW244">
            <v>0</v>
          </cell>
        </row>
        <row r="245">
          <cell r="BV245">
            <v>0</v>
          </cell>
          <cell r="BW245">
            <v>0</v>
          </cell>
        </row>
        <row r="246">
          <cell r="BV246">
            <v>0</v>
          </cell>
          <cell r="BW246">
            <v>0</v>
          </cell>
        </row>
        <row r="247">
          <cell r="BV247">
            <v>0</v>
          </cell>
          <cell r="BW247">
            <v>0</v>
          </cell>
        </row>
        <row r="248">
          <cell r="BV248">
            <v>0</v>
          </cell>
          <cell r="BW248">
            <v>0</v>
          </cell>
        </row>
        <row r="249">
          <cell r="BV249">
            <v>0</v>
          </cell>
          <cell r="BW249">
            <v>0</v>
          </cell>
        </row>
        <row r="250">
          <cell r="BV250">
            <v>0</v>
          </cell>
          <cell r="BW250">
            <v>0</v>
          </cell>
        </row>
        <row r="251">
          <cell r="BV251">
            <v>0</v>
          </cell>
          <cell r="BW251">
            <v>0</v>
          </cell>
        </row>
        <row r="252">
          <cell r="BV252">
            <v>0</v>
          </cell>
          <cell r="BW252">
            <v>0</v>
          </cell>
        </row>
        <row r="253">
          <cell r="BV253">
            <v>0</v>
          </cell>
          <cell r="BW253">
            <v>0</v>
          </cell>
        </row>
        <row r="254">
          <cell r="BV254">
            <v>0</v>
          </cell>
          <cell r="BW254">
            <v>0</v>
          </cell>
        </row>
        <row r="255">
          <cell r="BV255">
            <v>415560.38670594012</v>
          </cell>
          <cell r="BW255">
            <v>52731</v>
          </cell>
        </row>
        <row r="256">
          <cell r="BV256">
            <v>1817541.718831419</v>
          </cell>
          <cell r="BW256">
            <v>159396.1875</v>
          </cell>
        </row>
        <row r="257">
          <cell r="BV257">
            <v>269298.27898631158</v>
          </cell>
          <cell r="BW257">
            <v>21779.4375</v>
          </cell>
        </row>
        <row r="258">
          <cell r="BV258">
            <v>444624.04016147606</v>
          </cell>
          <cell r="BW258">
            <v>33776.4375</v>
          </cell>
        </row>
        <row r="259">
          <cell r="BV259">
            <v>33222.310251473464</v>
          </cell>
          <cell r="BW259">
            <v>3801.375</v>
          </cell>
        </row>
        <row r="260">
          <cell r="BV260">
            <v>592467.25196111738</v>
          </cell>
          <cell r="BW260">
            <v>53707.5</v>
          </cell>
        </row>
        <row r="261">
          <cell r="BV261">
            <v>734017.23524857941</v>
          </cell>
          <cell r="BW261">
            <v>61833.375</v>
          </cell>
        </row>
        <row r="262">
          <cell r="BV262">
            <v>475240.63844679779</v>
          </cell>
          <cell r="BW262">
            <v>38781</v>
          </cell>
        </row>
        <row r="263">
          <cell r="BV263">
            <v>154041.7642111608</v>
          </cell>
          <cell r="BW263">
            <v>6696</v>
          </cell>
        </row>
        <row r="264">
          <cell r="BV264">
            <v>515871.07176665071</v>
          </cell>
          <cell r="BW264">
            <v>60155.709948622141</v>
          </cell>
        </row>
        <row r="265">
          <cell r="BV265">
            <v>2183292.42291121</v>
          </cell>
          <cell r="BW265">
            <v>181819.12657636619</v>
          </cell>
        </row>
        <row r="266">
          <cell r="BV266">
            <v>322802.39598756452</v>
          </cell>
          <cell r="BW266">
            <v>24840.903783278842</v>
          </cell>
        </row>
        <row r="267">
          <cell r="BV267">
            <v>535590.34761591826</v>
          </cell>
          <cell r="BW267">
            <v>38523.762260625874</v>
          </cell>
        </row>
        <row r="268">
          <cell r="BV268">
            <v>32715.881196354123</v>
          </cell>
          <cell r="BW268">
            <v>4332.9051844932274</v>
          </cell>
        </row>
        <row r="269">
          <cell r="BV269">
            <v>608921.50840588729</v>
          </cell>
          <cell r="BW269">
            <v>61263.369920597848</v>
          </cell>
        </row>
        <row r="270">
          <cell r="BV270">
            <v>764225.22028414533</v>
          </cell>
          <cell r="BW270">
            <v>70515.588510042042</v>
          </cell>
        </row>
        <row r="271">
          <cell r="BV271">
            <v>526958.51148627896</v>
          </cell>
          <cell r="BW271">
            <v>76727.652011175072</v>
          </cell>
        </row>
        <row r="272">
          <cell r="BV272">
            <v>170772.93841914044</v>
          </cell>
          <cell r="BW272">
            <v>10635.242743788434</v>
          </cell>
        </row>
        <row r="273">
          <cell r="BV273">
            <v>587750.77470002952</v>
          </cell>
          <cell r="BW273">
            <v>56072.299869913724</v>
          </cell>
        </row>
        <row r="274">
          <cell r="BV274">
            <v>2615424.2151842657</v>
          </cell>
          <cell r="BW274">
            <v>169495.0741522304</v>
          </cell>
        </row>
        <row r="275">
          <cell r="BV275">
            <v>388414.92966092878</v>
          </cell>
          <cell r="BW275">
            <v>23159.305400816469</v>
          </cell>
        </row>
        <row r="276">
          <cell r="BV276">
            <v>686266.97770792549</v>
          </cell>
          <cell r="BW276">
            <v>35910.618098506486</v>
          </cell>
        </row>
        <row r="277">
          <cell r="BV277">
            <v>53284.757145380536</v>
          </cell>
          <cell r="BW277">
            <v>4032.3363542814486</v>
          </cell>
        </row>
        <row r="278">
          <cell r="BV278">
            <v>890743.94132013805</v>
          </cell>
          <cell r="BW278">
            <v>57122.228958387008</v>
          </cell>
        </row>
        <row r="279">
          <cell r="BV279">
            <v>1087952.2239851425</v>
          </cell>
          <cell r="BW279">
            <v>65749.907120189207</v>
          </cell>
        </row>
        <row r="280">
          <cell r="BV280">
            <v>711543.00306012412</v>
          </cell>
          <cell r="BW280">
            <v>41236.345358878207</v>
          </cell>
        </row>
        <row r="281">
          <cell r="BV281">
            <v>203677.81699987483</v>
          </cell>
          <cell r="BW281">
            <v>7121.2581652970484</v>
          </cell>
        </row>
        <row r="282">
          <cell r="BV282">
            <v>162981.02468030588</v>
          </cell>
          <cell r="BW282">
            <v>20678.085000000003</v>
          </cell>
        </row>
        <row r="283">
          <cell r="BV283">
            <v>712145.53017437574</v>
          </cell>
          <cell r="BW283">
            <v>62457.986250000002</v>
          </cell>
        </row>
        <row r="284">
          <cell r="BV284">
            <v>105564.92536263412</v>
          </cell>
          <cell r="BW284">
            <v>8531.1225000000013</v>
          </cell>
        </row>
        <row r="285">
          <cell r="BV285">
            <v>173903.52035211498</v>
          </cell>
          <cell r="BW285">
            <v>13220.415000000001</v>
          </cell>
        </row>
        <row r="286">
          <cell r="BV286">
            <v>13106.048998287693</v>
          </cell>
          <cell r="BW286">
            <v>1497.1837500000001</v>
          </cell>
        </row>
        <row r="287">
          <cell r="BV287">
            <v>231985.55385230755</v>
          </cell>
          <cell r="BW287">
            <v>21045.318750000002</v>
          </cell>
        </row>
        <row r="288">
          <cell r="BV288">
            <v>287728.13226044143</v>
          </cell>
          <cell r="BW288">
            <v>24237.427500000002</v>
          </cell>
        </row>
        <row r="289">
          <cell r="BV289">
            <v>186335.35823993152</v>
          </cell>
          <cell r="BW289">
            <v>15197.827500000001</v>
          </cell>
        </row>
        <row r="290">
          <cell r="BV290">
            <v>60172.564144984673</v>
          </cell>
          <cell r="BW290">
            <v>2627.13375</v>
          </cell>
        </row>
        <row r="291">
          <cell r="BV291">
            <v>238524.03643135878</v>
          </cell>
          <cell r="BW291">
            <v>27808.780943484355</v>
          </cell>
        </row>
        <row r="292">
          <cell r="BV292">
            <v>1009298.414461731</v>
          </cell>
          <cell r="BW292">
            <v>84051.844932274631</v>
          </cell>
        </row>
        <row r="293">
          <cell r="BV293">
            <v>148920.63353554747</v>
          </cell>
          <cell r="BW293">
            <v>11467.538533395609</v>
          </cell>
        </row>
        <row r="294">
          <cell r="BV294">
            <v>247195.54505350074</v>
          </cell>
          <cell r="BW294">
            <v>17800.747314339096</v>
          </cell>
        </row>
        <row r="295">
          <cell r="BV295">
            <v>15251.012287022228</v>
          </cell>
          <cell r="BW295">
            <v>2006.8192433442318</v>
          </cell>
        </row>
        <row r="296">
          <cell r="BV296">
            <v>281638.33722122374</v>
          </cell>
          <cell r="BW296">
            <v>28330.032695002337</v>
          </cell>
        </row>
        <row r="297">
          <cell r="BV297">
            <v>353343.85473645711</v>
          </cell>
          <cell r="BW297">
            <v>32604.297057449792</v>
          </cell>
        </row>
        <row r="298">
          <cell r="BV298">
            <v>243689.20855182855</v>
          </cell>
          <cell r="BW298">
            <v>35482.30151915906</v>
          </cell>
        </row>
        <row r="299">
          <cell r="BV299">
            <v>78482.882337307092</v>
          </cell>
          <cell r="BW299">
            <v>4895.1720893213724</v>
          </cell>
        </row>
        <row r="300">
          <cell r="BV300">
            <v>283510.81861547817</v>
          </cell>
          <cell r="BW300">
            <v>27048.607937247936</v>
          </cell>
        </row>
        <row r="301">
          <cell r="BV301">
            <v>1261226.1116669546</v>
          </cell>
          <cell r="BW301">
            <v>81754.478355786297</v>
          </cell>
        </row>
        <row r="302">
          <cell r="BV302">
            <v>187317.05543437693</v>
          </cell>
          <cell r="BW302">
            <v>11174.897428619985</v>
          </cell>
        </row>
        <row r="303">
          <cell r="BV303">
            <v>331501.84516399796</v>
          </cell>
          <cell r="BW303">
            <v>17334.481414329912</v>
          </cell>
        </row>
        <row r="304">
          <cell r="BV304">
            <v>25640.785393265825</v>
          </cell>
          <cell r="BW304">
            <v>1947.694540935945</v>
          </cell>
        </row>
        <row r="305">
          <cell r="BV305">
            <v>429948.86032820737</v>
          </cell>
          <cell r="BW305">
            <v>27559.877754243622</v>
          </cell>
        </row>
        <row r="306">
          <cell r="BV306">
            <v>524593.34446669067</v>
          </cell>
          <cell r="BW306">
            <v>31723.074835494208</v>
          </cell>
        </row>
        <row r="307">
          <cell r="BV307">
            <v>343431.08782385325</v>
          </cell>
          <cell r="BW307">
            <v>19890.83049930834</v>
          </cell>
        </row>
        <row r="308">
          <cell r="BV308">
            <v>98357.236414469502</v>
          </cell>
          <cell r="BW308">
            <v>3432.8116283996033</v>
          </cell>
        </row>
        <row r="309">
          <cell r="BV309">
            <v>4489207.8757831715</v>
          </cell>
          <cell r="BW309">
            <v>988655.22980199533</v>
          </cell>
        </row>
        <row r="310">
          <cell r="BV310">
            <v>200734.83766331992</v>
          </cell>
          <cell r="BW310">
            <v>240178.32841367394</v>
          </cell>
        </row>
        <row r="311">
          <cell r="BV311">
            <v>752020.39294041181</v>
          </cell>
          <cell r="BW311">
            <v>2789610.9727386031</v>
          </cell>
        </row>
        <row r="312">
          <cell r="BV312">
            <v>80409.28954474043</v>
          </cell>
          <cell r="BW312">
            <v>89933.271097046367</v>
          </cell>
        </row>
        <row r="313">
          <cell r="BV313">
            <v>7277.4421588505547</v>
          </cell>
          <cell r="BW313">
            <v>10821.766704589409</v>
          </cell>
        </row>
        <row r="314">
          <cell r="BV314">
            <v>45588.431512335286</v>
          </cell>
          <cell r="BW314">
            <v>70618.230700142522</v>
          </cell>
        </row>
        <row r="315">
          <cell r="BV315">
            <v>905394.9997957591</v>
          </cell>
          <cell r="BW315">
            <v>183368.82471665385</v>
          </cell>
        </row>
        <row r="316">
          <cell r="BV316">
            <v>899999.95087144605</v>
          </cell>
          <cell r="BW316">
            <v>1523063.4621273985</v>
          </cell>
        </row>
        <row r="317">
          <cell r="BV317">
            <v>28562070.392164715</v>
          </cell>
          <cell r="BW317">
            <v>8764295.010136608</v>
          </cell>
        </row>
        <row r="318">
          <cell r="BV318">
            <v>22649.816814460017</v>
          </cell>
          <cell r="BW318">
            <v>13698.982455412781</v>
          </cell>
        </row>
        <row r="319">
          <cell r="BV319">
            <v>21321.209520605149</v>
          </cell>
          <cell r="BW319">
            <v>6489.242821094178</v>
          </cell>
        </row>
        <row r="320">
          <cell r="BV320">
            <v>22108.294522965858</v>
          </cell>
          <cell r="BW320">
            <v>48096.740909286258</v>
          </cell>
        </row>
        <row r="321">
          <cell r="BV321">
            <v>0</v>
          </cell>
          <cell r="BW321">
            <v>5696738.9069960592</v>
          </cell>
        </row>
        <row r="322">
          <cell r="BV322">
            <v>13853296.332946111</v>
          </cell>
          <cell r="BW322">
            <v>3946622.8056731923</v>
          </cell>
        </row>
        <row r="323">
          <cell r="BV323">
            <v>1595220.5323516524</v>
          </cell>
          <cell r="BW323">
            <v>662951.57291950856</v>
          </cell>
        </row>
        <row r="324">
          <cell r="BV324">
            <v>101025.92081515458</v>
          </cell>
          <cell r="BW324">
            <v>10147.51135999713</v>
          </cell>
        </row>
        <row r="325">
          <cell r="BV325">
            <v>0</v>
          </cell>
          <cell r="BW325">
            <v>8698982.5249564722</v>
          </cell>
        </row>
        <row r="326">
          <cell r="BV326">
            <v>2877456.7136037704</v>
          </cell>
          <cell r="BW326">
            <v>4729833.5010192106</v>
          </cell>
        </row>
        <row r="327">
          <cell r="BV327">
            <v>2164507.4521061555</v>
          </cell>
          <cell r="BW327">
            <v>4749673.4066442912</v>
          </cell>
        </row>
        <row r="328">
          <cell r="BV328">
            <v>3138301.2157853618</v>
          </cell>
          <cell r="BW328">
            <v>2626803.5047606691</v>
          </cell>
        </row>
        <row r="329">
          <cell r="BV329">
            <v>1970798.6105392952</v>
          </cell>
          <cell r="BW329">
            <v>2662515.3348858142</v>
          </cell>
        </row>
        <row r="330">
          <cell r="BV330">
            <v>7012338.8317664899</v>
          </cell>
          <cell r="BW330">
            <v>916414.68839657924</v>
          </cell>
        </row>
        <row r="331">
          <cell r="BV331">
            <v>7913.2207661218508</v>
          </cell>
          <cell r="BW331">
            <v>10278.404888959813</v>
          </cell>
        </row>
        <row r="332">
          <cell r="BV332">
            <v>22293.289379480568</v>
          </cell>
          <cell r="BW332">
            <v>34261.349629866047</v>
          </cell>
        </row>
        <row r="333">
          <cell r="BV333">
            <v>65222.281843193115</v>
          </cell>
          <cell r="BW333">
            <v>151850.30288507053</v>
          </cell>
        </row>
        <row r="334">
          <cell r="BV334">
            <v>48227.269748283259</v>
          </cell>
          <cell r="BW334">
            <v>101233.53525671369</v>
          </cell>
        </row>
        <row r="335">
          <cell r="BV335">
            <v>442169.95668704156</v>
          </cell>
          <cell r="BW335">
            <v>566854.44643087382</v>
          </cell>
        </row>
        <row r="336">
          <cell r="BV336">
            <v>93484.234072487554</v>
          </cell>
          <cell r="BW336">
            <v>225074.55961225869</v>
          </cell>
        </row>
        <row r="337">
          <cell r="BV337">
            <v>247257.7925218959</v>
          </cell>
          <cell r="BW337">
            <v>377902.96428724914</v>
          </cell>
        </row>
        <row r="338">
          <cell r="BV338">
            <v>2786254.3262672457</v>
          </cell>
          <cell r="BW338">
            <v>909329.00781619339</v>
          </cell>
        </row>
        <row r="339">
          <cell r="BV339">
            <v>297833.19948586437</v>
          </cell>
          <cell r="BW339">
            <v>235861.46628404618</v>
          </cell>
        </row>
        <row r="340">
          <cell r="BV340">
            <v>357673.92443421413</v>
          </cell>
          <cell r="BW340">
            <v>235861.46628404618</v>
          </cell>
        </row>
        <row r="341">
          <cell r="BV341">
            <v>247683.89309771301</v>
          </cell>
          <cell r="BW341">
            <v>235861.46628404618</v>
          </cell>
        </row>
        <row r="342">
          <cell r="BV342">
            <v>313585.1338676188</v>
          </cell>
          <cell r="BW342">
            <v>235861.46628404618</v>
          </cell>
        </row>
        <row r="343">
          <cell r="BV343">
            <v>20518.896985595329</v>
          </cell>
          <cell r="BW343">
            <v>16847.247591717587</v>
          </cell>
        </row>
        <row r="344">
          <cell r="BV344">
            <v>1421421.434913916</v>
          </cell>
          <cell r="BW344">
            <v>1410046.2253479094</v>
          </cell>
        </row>
        <row r="345">
          <cell r="BV345">
            <v>202794.89861252782</v>
          </cell>
          <cell r="BW345">
            <v>133775.79689217499</v>
          </cell>
        </row>
        <row r="346">
          <cell r="BV346">
            <v>488659.0889926384</v>
          </cell>
          <cell r="BW346">
            <v>756347.77473652782</v>
          </cell>
        </row>
        <row r="347">
          <cell r="BV347">
            <v>1809467.9341513196</v>
          </cell>
          <cell r="BW347">
            <v>2606158.332377864</v>
          </cell>
        </row>
        <row r="348">
          <cell r="BV348">
            <v>13778.65432007398</v>
          </cell>
          <cell r="BW348">
            <v>54909.59261459361</v>
          </cell>
        </row>
        <row r="349">
          <cell r="BV349">
            <v>1425578.8891660348</v>
          </cell>
          <cell r="BW349">
            <v>528412.98030729848</v>
          </cell>
        </row>
        <row r="350">
          <cell r="BV350">
            <v>54345.914890795349</v>
          </cell>
          <cell r="BW350">
            <v>106476.34946535478</v>
          </cell>
        </row>
        <row r="351">
          <cell r="BV351">
            <v>85995.215463412824</v>
          </cell>
          <cell r="BW351">
            <v>97971.848709336045</v>
          </cell>
        </row>
        <row r="352">
          <cell r="BV352">
            <v>9868.3151583779891</v>
          </cell>
          <cell r="BW352">
            <v>10205.400907222504</v>
          </cell>
        </row>
        <row r="353">
          <cell r="BV353">
            <v>5007.3067875635934</v>
          </cell>
          <cell r="BW353">
            <v>3430.1486382608973</v>
          </cell>
        </row>
        <row r="354">
          <cell r="BV354">
            <v>8070.3234651998209</v>
          </cell>
          <cell r="BW354">
            <v>12960.859152172581</v>
          </cell>
        </row>
        <row r="355">
          <cell r="BV355">
            <v>8658.1422982247786</v>
          </cell>
          <cell r="BW355">
            <v>12960.859152172581</v>
          </cell>
        </row>
        <row r="356">
          <cell r="BV356">
            <v>14787.683844243416</v>
          </cell>
          <cell r="BW356">
            <v>5669.6671706791694</v>
          </cell>
        </row>
        <row r="357">
          <cell r="BV357">
            <v>2017693.0841816093</v>
          </cell>
          <cell r="BW357">
            <v>1624019.4643693413</v>
          </cell>
        </row>
        <row r="358">
          <cell r="BV358">
            <v>1796405.4409001262</v>
          </cell>
          <cell r="BW358">
            <v>2166232.4145700727</v>
          </cell>
        </row>
        <row r="359">
          <cell r="BV359">
            <v>1629434.2763913444</v>
          </cell>
          <cell r="BW359">
            <v>1624019.4643693413</v>
          </cell>
        </row>
        <row r="360">
          <cell r="BV360">
            <v>2323229.0199494129</v>
          </cell>
          <cell r="BW360">
            <v>812009.73218467063</v>
          </cell>
        </row>
        <row r="361">
          <cell r="BV361">
            <v>2152354.4726805137</v>
          </cell>
          <cell r="BW361">
            <v>1083116.2072850363</v>
          </cell>
        </row>
        <row r="362">
          <cell r="BV362">
            <v>1723373.4956911502</v>
          </cell>
          <cell r="BW362">
            <v>812009.73218467063</v>
          </cell>
        </row>
        <row r="363">
          <cell r="BV363">
            <v>0</v>
          </cell>
          <cell r="BW363">
            <v>4118928.4125287458</v>
          </cell>
        </row>
        <row r="364">
          <cell r="BV364">
            <v>1443572.8613566682</v>
          </cell>
          <cell r="BW364">
            <v>1599013.8705561711</v>
          </cell>
        </row>
        <row r="365">
          <cell r="BV365">
            <v>37411837.8668283</v>
          </cell>
          <cell r="BW365">
            <v>0</v>
          </cell>
        </row>
        <row r="366">
          <cell r="BV366">
            <v>1107884.9364809757</v>
          </cell>
          <cell r="BW366">
            <v>0</v>
          </cell>
        </row>
        <row r="367">
          <cell r="BV367">
            <v>2470349.8443693668</v>
          </cell>
          <cell r="BW367">
            <v>1279212.7004582975</v>
          </cell>
        </row>
        <row r="368">
          <cell r="BV368">
            <v>43995121.730162501</v>
          </cell>
          <cell r="BW368">
            <v>0</v>
          </cell>
        </row>
        <row r="369">
          <cell r="BV369">
            <v>898181.59408160881</v>
          </cell>
          <cell r="BW369">
            <v>0</v>
          </cell>
        </row>
        <row r="370">
          <cell r="BV370">
            <v>3112760.0886530466</v>
          </cell>
          <cell r="BW370">
            <v>9053715.325810181</v>
          </cell>
        </row>
        <row r="371">
          <cell r="BV371">
            <v>3615941.5047630472</v>
          </cell>
          <cell r="BW371">
            <v>0</v>
          </cell>
        </row>
        <row r="372">
          <cell r="BV372">
            <v>1497876.645143027</v>
          </cell>
          <cell r="BW372">
            <v>0</v>
          </cell>
        </row>
        <row r="373">
          <cell r="BV373">
            <v>7413628.1444308283</v>
          </cell>
          <cell r="BW373">
            <v>16328384.007892951</v>
          </cell>
        </row>
        <row r="374">
          <cell r="BV374">
            <v>0</v>
          </cell>
          <cell r="BW374">
            <v>14063614.198652791</v>
          </cell>
        </row>
        <row r="375">
          <cell r="BV375">
            <v>16047.673398202474</v>
          </cell>
          <cell r="BW375">
            <v>0</v>
          </cell>
        </row>
        <row r="376">
          <cell r="BV376">
            <v>568604.99476822815</v>
          </cell>
          <cell r="BW376">
            <v>0</v>
          </cell>
        </row>
        <row r="377">
          <cell r="BV377">
            <v>26603.091198515383</v>
          </cell>
          <cell r="BW377">
            <v>7523.0847368933009</v>
          </cell>
        </row>
        <row r="378">
          <cell r="BV378">
            <v>33927.432918184844</v>
          </cell>
          <cell r="BW378">
            <v>9705.3800483170489</v>
          </cell>
        </row>
        <row r="379">
          <cell r="BV379">
            <v>109142.95414467988</v>
          </cell>
          <cell r="BW379">
            <v>0</v>
          </cell>
        </row>
        <row r="380">
          <cell r="BV380">
            <v>25742.198540447105</v>
          </cell>
          <cell r="BW380">
            <v>0</v>
          </cell>
        </row>
        <row r="381">
          <cell r="BV381">
            <v>488187.6086543753</v>
          </cell>
          <cell r="BW381">
            <v>0</v>
          </cell>
        </row>
        <row r="382">
          <cell r="BV382">
            <v>170586.02483991813</v>
          </cell>
          <cell r="BW382">
            <v>0</v>
          </cell>
        </row>
        <row r="383">
          <cell r="BV383">
            <v>3532.8188109292114</v>
          </cell>
          <cell r="BW383">
            <v>0</v>
          </cell>
        </row>
        <row r="384">
          <cell r="BV384">
            <v>10939.119493193792</v>
          </cell>
          <cell r="BW384">
            <v>0</v>
          </cell>
        </row>
        <row r="385">
          <cell r="BV385">
            <v>7574.9196322302023</v>
          </cell>
          <cell r="BW385">
            <v>500.69728949364088</v>
          </cell>
        </row>
        <row r="386">
          <cell r="BV386">
            <v>12081.537561273672</v>
          </cell>
          <cell r="BW386">
            <v>809.51058780409005</v>
          </cell>
        </row>
        <row r="387">
          <cell r="BV387">
            <v>477656.11610561836</v>
          </cell>
          <cell r="BW387">
            <v>175411.64331622043</v>
          </cell>
        </row>
        <row r="388">
          <cell r="BV388">
            <v>11713.230497922805</v>
          </cell>
          <cell r="BW388">
            <v>2829.2200534874269</v>
          </cell>
        </row>
        <row r="389">
          <cell r="BV389">
            <v>65119.564761115187</v>
          </cell>
          <cell r="BW389">
            <v>77646.372579043833</v>
          </cell>
        </row>
        <row r="390">
          <cell r="BV390">
            <v>52537.162915843277</v>
          </cell>
          <cell r="BW390">
            <v>11316.880213949707</v>
          </cell>
        </row>
        <row r="391">
          <cell r="BV391">
            <v>101359.16136890644</v>
          </cell>
          <cell r="BW391">
            <v>12071.338894879689</v>
          </cell>
        </row>
        <row r="392">
          <cell r="BV392">
            <v>279725.24505739822</v>
          </cell>
          <cell r="BW392">
            <v>18861.467023249512</v>
          </cell>
        </row>
        <row r="393">
          <cell r="BV393">
            <v>72005.854139014788</v>
          </cell>
          <cell r="BW393">
            <v>13438.795254065277</v>
          </cell>
        </row>
        <row r="394">
          <cell r="BV394">
            <v>0</v>
          </cell>
          <cell r="BW394">
            <v>2131225.5616522334</v>
          </cell>
        </row>
        <row r="395">
          <cell r="BV395">
            <v>4893053.9719907409</v>
          </cell>
          <cell r="BW395">
            <v>751710.29573516408</v>
          </cell>
        </row>
        <row r="396">
          <cell r="BV396">
            <v>697279.69062168803</v>
          </cell>
          <cell r="BW396">
            <v>95465.63127862176</v>
          </cell>
        </row>
        <row r="397">
          <cell r="BV397">
            <v>0</v>
          </cell>
          <cell r="BW397">
            <v>1087582.8190782187</v>
          </cell>
        </row>
        <row r="398">
          <cell r="BV398">
            <v>199180.43664785713</v>
          </cell>
          <cell r="BW398">
            <v>0</v>
          </cell>
        </row>
        <row r="399">
          <cell r="BV399">
            <v>1185410.6102420355</v>
          </cell>
          <cell r="BW399">
            <v>0</v>
          </cell>
        </row>
        <row r="400">
          <cell r="BV400">
            <v>343417.32204982219</v>
          </cell>
          <cell r="BW400">
            <v>93509.139795711089</v>
          </cell>
        </row>
        <row r="401">
          <cell r="BV401">
            <v>229094.24595546571</v>
          </cell>
          <cell r="BW401">
            <v>63367.44750590864</v>
          </cell>
        </row>
        <row r="402">
          <cell r="BV402">
            <v>635069.75562815205</v>
          </cell>
          <cell r="BW402">
            <v>0</v>
          </cell>
        </row>
        <row r="403">
          <cell r="BV403">
            <v>554790.03279601131</v>
          </cell>
          <cell r="BW403">
            <v>0</v>
          </cell>
        </row>
        <row r="404">
          <cell r="BV404">
            <v>44402.585360878969</v>
          </cell>
          <cell r="BW404">
            <v>0</v>
          </cell>
        </row>
        <row r="405">
          <cell r="BV405">
            <v>228910.08681081005</v>
          </cell>
          <cell r="BW405">
            <v>0</v>
          </cell>
        </row>
        <row r="406">
          <cell r="BV406">
            <v>17727.347502954017</v>
          </cell>
          <cell r="BW406">
            <v>0</v>
          </cell>
        </row>
        <row r="407">
          <cell r="BV407">
            <v>14075.003907044322</v>
          </cell>
          <cell r="BW407">
            <v>0</v>
          </cell>
        </row>
        <row r="408">
          <cell r="BV408">
            <v>554987.19648452045</v>
          </cell>
          <cell r="BW408">
            <v>0</v>
          </cell>
        </row>
        <row r="409">
          <cell r="BV409">
            <v>361870.95288791769</v>
          </cell>
          <cell r="BW409">
            <v>0</v>
          </cell>
        </row>
        <row r="410">
          <cell r="BV410">
            <v>561201.48602265073</v>
          </cell>
          <cell r="BW410">
            <v>0</v>
          </cell>
        </row>
        <row r="411">
          <cell r="BV411">
            <v>1361964.9568843909</v>
          </cell>
          <cell r="BW411">
            <v>0</v>
          </cell>
        </row>
        <row r="412">
          <cell r="BV412">
            <v>58278.038232941064</v>
          </cell>
          <cell r="BW412">
            <v>4219.2026859336011</v>
          </cell>
        </row>
        <row r="413">
          <cell r="BV413">
            <v>14071.925306365696</v>
          </cell>
          <cell r="BW413">
            <v>997.73121063308599</v>
          </cell>
        </row>
        <row r="414">
          <cell r="BV414">
            <v>564711.31950601342</v>
          </cell>
          <cell r="BW414">
            <v>118655.3190058817</v>
          </cell>
        </row>
        <row r="415">
          <cell r="BV415">
            <v>155189.20638439967</v>
          </cell>
          <cell r="BW415">
            <v>26474.892241312547</v>
          </cell>
        </row>
        <row r="416">
          <cell r="BV416">
            <v>309793.23644713144</v>
          </cell>
          <cell r="BW416">
            <v>368131.26310224889</v>
          </cell>
        </row>
        <row r="417">
          <cell r="BV417">
            <v>500195.27022976393</v>
          </cell>
          <cell r="BW417">
            <v>234783.94453963789</v>
          </cell>
        </row>
        <row r="418">
          <cell r="BV418">
            <v>5401735.7452338953</v>
          </cell>
          <cell r="BW418">
            <v>1933870.3520292086</v>
          </cell>
        </row>
        <row r="419">
          <cell r="BV419">
            <v>38968.690153652948</v>
          </cell>
          <cell r="BW419">
            <v>10852.616059797365</v>
          </cell>
        </row>
        <row r="420">
          <cell r="BV420">
            <v>43343.034935655567</v>
          </cell>
          <cell r="BW420">
            <v>4462.9062354803718</v>
          </cell>
        </row>
        <row r="421">
          <cell r="BV421">
            <v>196333.57197771574</v>
          </cell>
          <cell r="BW421">
            <v>15239.850738533571</v>
          </cell>
        </row>
        <row r="422">
          <cell r="BV422">
            <v>104846.37012170146</v>
          </cell>
          <cell r="BW422">
            <v>19513.060192967489</v>
          </cell>
        </row>
        <row r="423">
          <cell r="BV423">
            <v>0</v>
          </cell>
          <cell r="BW423">
            <v>251040.40051022268</v>
          </cell>
        </row>
        <row r="424">
          <cell r="BV424">
            <v>0</v>
          </cell>
          <cell r="BW424">
            <v>65598.015605029897</v>
          </cell>
        </row>
        <row r="425">
          <cell r="BV425">
            <v>0</v>
          </cell>
          <cell r="BW425">
            <v>289148.95488011144</v>
          </cell>
        </row>
        <row r="426">
          <cell r="BV426">
            <v>0</v>
          </cell>
          <cell r="BW426">
            <v>124932.0374355268</v>
          </cell>
        </row>
        <row r="427">
          <cell r="BV427">
            <v>0</v>
          </cell>
          <cell r="BW427">
            <v>49779.138285134373</v>
          </cell>
        </row>
        <row r="428">
          <cell r="BV428">
            <v>0</v>
          </cell>
          <cell r="BW428">
            <v>2186.3496801073152</v>
          </cell>
        </row>
        <row r="429">
          <cell r="BV429">
            <v>0</v>
          </cell>
          <cell r="BW429">
            <v>974.13126671482087</v>
          </cell>
        </row>
        <row r="430">
          <cell r="BV430">
            <v>0</v>
          </cell>
          <cell r="BW430">
            <v>5490692.4403728237</v>
          </cell>
        </row>
        <row r="431">
          <cell r="BV431">
            <v>253260.77465565753</v>
          </cell>
          <cell r="BW431">
            <v>335204.32273385924</v>
          </cell>
        </row>
        <row r="432">
          <cell r="BV432">
            <v>293880.26718433737</v>
          </cell>
          <cell r="BW432">
            <v>0</v>
          </cell>
        </row>
        <row r="433">
          <cell r="BV433">
            <v>36139.913639711682</v>
          </cell>
          <cell r="BW433">
            <v>0</v>
          </cell>
        </row>
        <row r="434">
          <cell r="BV434">
            <v>53797.33185672923</v>
          </cell>
          <cell r="BW434">
            <v>607788.65750871808</v>
          </cell>
        </row>
        <row r="435">
          <cell r="BV435">
            <v>118043.32238981152</v>
          </cell>
          <cell r="BW435">
            <v>27568.495026843149</v>
          </cell>
        </row>
        <row r="436">
          <cell r="BV436">
            <v>31224.201807194873</v>
          </cell>
          <cell r="BW436">
            <v>15465.253307741281</v>
          </cell>
        </row>
        <row r="437">
          <cell r="BV437">
            <v>174300.93374971609</v>
          </cell>
          <cell r="BW437">
            <v>22441.427354168052</v>
          </cell>
        </row>
        <row r="438">
          <cell r="BV438">
            <v>518470.64234832383</v>
          </cell>
          <cell r="BW438">
            <v>317037.69280869624</v>
          </cell>
        </row>
        <row r="439">
          <cell r="BV439">
            <v>0</v>
          </cell>
          <cell r="BW439">
            <v>125750.36988307507</v>
          </cell>
        </row>
        <row r="440">
          <cell r="BV440">
            <v>30376799.437308658</v>
          </cell>
          <cell r="BW440">
            <v>23752080</v>
          </cell>
        </row>
        <row r="441">
          <cell r="BV441">
            <v>5159766.1592965852</v>
          </cell>
          <cell r="BW441">
            <v>7896952.8257823456</v>
          </cell>
        </row>
        <row r="442">
          <cell r="BV442">
            <v>4768034.6276302896</v>
          </cell>
          <cell r="BW442">
            <v>7382416.7773988908</v>
          </cell>
        </row>
        <row r="443">
          <cell r="BV443">
            <v>1510856.2800786537</v>
          </cell>
          <cell r="BW443">
            <v>1389669.3708056428</v>
          </cell>
        </row>
        <row r="444">
          <cell r="BV444">
            <v>685546.26911706943</v>
          </cell>
          <cell r="BW444">
            <v>57199818.122504123</v>
          </cell>
        </row>
        <row r="445">
          <cell r="BV445">
            <v>291376.66364766919</v>
          </cell>
          <cell r="BW445">
            <v>14789361.678758768</v>
          </cell>
        </row>
        <row r="446">
          <cell r="BV446">
            <v>7777.2823137244204</v>
          </cell>
          <cell r="BW446">
            <v>650812.72001596459</v>
          </cell>
        </row>
        <row r="447">
          <cell r="BV447">
            <v>17771.989656760357</v>
          </cell>
          <cell r="BW447">
            <v>1495926.3039631699</v>
          </cell>
        </row>
        <row r="448">
          <cell r="BV448">
            <v>7536.2433546959764</v>
          </cell>
          <cell r="BW448">
            <v>682516.90937646502</v>
          </cell>
        </row>
        <row r="449">
          <cell r="BV449">
            <v>1274.3035829602084</v>
          </cell>
          <cell r="BW449">
            <v>505.86035632251361</v>
          </cell>
        </row>
        <row r="450">
          <cell r="BV450">
            <v>414.86283058051271</v>
          </cell>
          <cell r="BW450">
            <v>170772.46596104914</v>
          </cell>
        </row>
        <row r="451">
          <cell r="BV451">
            <v>7388.631270549703</v>
          </cell>
          <cell r="BW451">
            <v>3041407.4141885447</v>
          </cell>
        </row>
        <row r="452">
          <cell r="BV452">
            <v>1583.93185830781</v>
          </cell>
          <cell r="BW452">
            <v>651998.14624550682</v>
          </cell>
        </row>
        <row r="453">
          <cell r="BV453">
            <v>11263.336629061581</v>
          </cell>
          <cell r="BW453">
            <v>4636363.2344639841</v>
          </cell>
        </row>
        <row r="454">
          <cell r="BV454">
            <v>438.3092258787986</v>
          </cell>
          <cell r="BW454">
            <v>180423.71698000011</v>
          </cell>
        </row>
        <row r="455">
          <cell r="BV455">
            <v>9633.5634792179408</v>
          </cell>
          <cell r="BW455">
            <v>3965494.8888533539</v>
          </cell>
        </row>
        <row r="456">
          <cell r="BV456">
            <v>7842.724533562935</v>
          </cell>
          <cell r="BW456">
            <v>3228325.4601256009</v>
          </cell>
        </row>
        <row r="457">
          <cell r="BV457">
            <v>1021.5054844401177</v>
          </cell>
          <cell r="BW457">
            <v>420486.37028055487</v>
          </cell>
        </row>
        <row r="458">
          <cell r="BV458">
            <v>7715.1568885271954</v>
          </cell>
          <cell r="BW458">
            <v>3175814.6752828006</v>
          </cell>
        </row>
        <row r="459">
          <cell r="BV459">
            <v>5977.6273405364718</v>
          </cell>
          <cell r="BW459">
            <v>2460591.1339792632</v>
          </cell>
        </row>
        <row r="460">
          <cell r="BV460">
            <v>15337504.373724695</v>
          </cell>
          <cell r="BW460">
            <v>22121498.746228959</v>
          </cell>
        </row>
        <row r="461">
          <cell r="BV461">
            <v>2618002.9520734833</v>
          </cell>
          <cell r="BW461">
            <v>3734112.2324247602</v>
          </cell>
        </row>
        <row r="462">
          <cell r="BV462">
            <v>12270008.833758015</v>
          </cell>
          <cell r="BW462">
            <v>18454656.909527343</v>
          </cell>
        </row>
        <row r="463">
          <cell r="BV463">
            <v>30793.794245286881</v>
          </cell>
          <cell r="BW463">
            <v>38117.209669147167</v>
          </cell>
        </row>
        <row r="464">
          <cell r="BV464">
            <v>291601.85692450323</v>
          </cell>
          <cell r="BW464">
            <v>174759.69845969824</v>
          </cell>
        </row>
        <row r="465">
          <cell r="BV465">
            <v>324562.67278107919</v>
          </cell>
          <cell r="BW465">
            <v>368173.58026002417</v>
          </cell>
        </row>
        <row r="466">
          <cell r="BV466">
            <v>13866367.060398202</v>
          </cell>
          <cell r="BW466">
            <v>14927111.34833432</v>
          </cell>
        </row>
        <row r="467">
          <cell r="BV467">
            <v>364018.93476539885</v>
          </cell>
          <cell r="BW467">
            <v>337775.13178651995</v>
          </cell>
        </row>
        <row r="468">
          <cell r="BV468">
            <v>-1030455.4863219587</v>
          </cell>
          <cell r="BW468">
            <v>3870012.4190440914</v>
          </cell>
        </row>
        <row r="469">
          <cell r="BV469">
            <v>10693805.311215864</v>
          </cell>
          <cell r="BW469">
            <v>11511856.105937637</v>
          </cell>
        </row>
        <row r="470">
          <cell r="BV470">
            <v>1289342.1239653381</v>
          </cell>
          <cell r="BW470">
            <v>860116.48442278488</v>
          </cell>
        </row>
        <row r="471">
          <cell r="BV471">
            <v>15389706.06744843</v>
          </cell>
          <cell r="BW471">
            <v>18405235.146105334</v>
          </cell>
        </row>
        <row r="472">
          <cell r="BV472">
            <v>7108324.7620943189</v>
          </cell>
          <cell r="BW472">
            <v>9244335.7250843868</v>
          </cell>
        </row>
        <row r="473">
          <cell r="BV473">
            <v>14502486.666132919</v>
          </cell>
          <cell r="BW473">
            <v>12488700.485216206</v>
          </cell>
        </row>
        <row r="474">
          <cell r="BV474">
            <v>21609359.516417619</v>
          </cell>
          <cell r="BW474">
            <v>19673813.682704918</v>
          </cell>
        </row>
        <row r="475">
          <cell r="BV475">
            <v>48190.233755366142</v>
          </cell>
          <cell r="BW475">
            <v>45395.005160070039</v>
          </cell>
        </row>
        <row r="476">
          <cell r="BV476">
            <v>10725.441940208639</v>
          </cell>
          <cell r="BW476">
            <v>10103.340646914699</v>
          </cell>
        </row>
        <row r="477">
          <cell r="BV477">
            <v>112592.25433254779</v>
          </cell>
          <cell r="BW477">
            <v>106061.49845169409</v>
          </cell>
        </row>
        <row r="478">
          <cell r="BV478">
            <v>221831.26377950903</v>
          </cell>
          <cell r="BW478">
            <v>208964.27872119169</v>
          </cell>
        </row>
        <row r="479">
          <cell r="BV479">
            <v>217545.98667282931</v>
          </cell>
          <cell r="BW479">
            <v>67366.827953993998</v>
          </cell>
        </row>
        <row r="480">
          <cell r="BV480">
            <v>30161.716375944015</v>
          </cell>
          <cell r="BW480">
            <v>19806.788028170013</v>
          </cell>
        </row>
        <row r="481">
          <cell r="BV481">
            <v>1490.7206203252615</v>
          </cell>
          <cell r="BW481">
            <v>1815.4918856740176</v>
          </cell>
        </row>
        <row r="482">
          <cell r="BV482">
            <v>457833.04898947681</v>
          </cell>
          <cell r="BW482">
            <v>922331.5139406193</v>
          </cell>
        </row>
        <row r="483">
          <cell r="BV483">
            <v>46518.778096738839</v>
          </cell>
          <cell r="BW483">
            <v>93714.782045215616</v>
          </cell>
        </row>
        <row r="484">
          <cell r="BV484">
            <v>572022.31859765714</v>
          </cell>
          <cell r="BW484">
            <v>1152372.5676093586</v>
          </cell>
        </row>
        <row r="485">
          <cell r="BV485">
            <v>72304.294964186876</v>
          </cell>
          <cell r="BW485">
            <v>74798.653226284456</v>
          </cell>
        </row>
        <row r="486">
          <cell r="BV486">
            <v>422354.37422846962</v>
          </cell>
          <cell r="BW486">
            <v>436925.07266429125</v>
          </cell>
        </row>
        <row r="487">
          <cell r="BV487">
            <v>6026.5911773184689</v>
          </cell>
          <cell r="BW487">
            <v>6234.4481851300243</v>
          </cell>
        </row>
        <row r="488">
          <cell r="BV488">
            <v>269457.88362716709</v>
          </cell>
          <cell r="BW488">
            <v>278753.88688217301</v>
          </cell>
        </row>
        <row r="489">
          <cell r="BV489">
            <v>65555.977904080166</v>
          </cell>
          <cell r="BW489">
            <v>436002.99047497479</v>
          </cell>
        </row>
        <row r="490">
          <cell r="BV490">
            <v>2243.9928694744381</v>
          </cell>
          <cell r="BW490">
            <v>14924.437665758775</v>
          </cell>
        </row>
        <row r="491">
          <cell r="BV491">
            <v>42126.824410918023</v>
          </cell>
          <cell r="BW491">
            <v>280179.16092869948</v>
          </cell>
        </row>
        <row r="492">
          <cell r="BV492">
            <v>11764.201825310669</v>
          </cell>
          <cell r="BW492">
            <v>621088.07966300542</v>
          </cell>
        </row>
        <row r="493">
          <cell r="BV493">
            <v>141001.69330278289</v>
          </cell>
          <cell r="BW493">
            <v>10285323.300842177</v>
          </cell>
        </row>
        <row r="494">
          <cell r="BV494">
            <v>26738.416220994986</v>
          </cell>
          <cell r="BW494">
            <v>1197538.3012774307</v>
          </cell>
        </row>
        <row r="495">
          <cell r="BV495">
            <v>11993.212646288883</v>
          </cell>
          <cell r="BW495">
            <v>1462710.4424620888</v>
          </cell>
        </row>
        <row r="496">
          <cell r="BV496">
            <v>35474.496144447105</v>
          </cell>
          <cell r="BW496">
            <v>4326524.0957077527</v>
          </cell>
        </row>
        <row r="497">
          <cell r="BV497">
            <v>9090.6391159730338</v>
          </cell>
          <cell r="BW497">
            <v>1108709.3761078648</v>
          </cell>
        </row>
        <row r="498">
          <cell r="BV498">
            <v>44826.945236759784</v>
          </cell>
          <cell r="BW498">
            <v>5467162.4048733898</v>
          </cell>
        </row>
        <row r="499">
          <cell r="BV499">
            <v>17144.30590011071</v>
          </cell>
          <cell r="BW499">
            <v>1041944.8966276938</v>
          </cell>
        </row>
        <row r="500">
          <cell r="BV500">
            <v>15812.170785430641</v>
          </cell>
          <cell r="BW500">
            <v>1402036.2204093919</v>
          </cell>
        </row>
        <row r="501">
          <cell r="BV501">
            <v>474.09678271179632</v>
          </cell>
          <cell r="BW501">
            <v>42038.138428933249</v>
          </cell>
        </row>
        <row r="502">
          <cell r="BV502">
            <v>540079.68516247312</v>
          </cell>
          <cell r="BW502">
            <v>276732.85050375434</v>
          </cell>
        </row>
        <row r="503">
          <cell r="BV503">
            <v>331679.56806550978</v>
          </cell>
          <cell r="BW503">
            <v>169953.0117509595</v>
          </cell>
        </row>
        <row r="504">
          <cell r="BV504">
            <v>1002756.2545915666</v>
          </cell>
          <cell r="BW504">
            <v>137718.54714247599</v>
          </cell>
        </row>
        <row r="505">
          <cell r="BV505">
            <v>14613.839420544515</v>
          </cell>
          <cell r="BW505">
            <v>2007.7909262914982</v>
          </cell>
        </row>
        <row r="506">
          <cell r="BV506">
            <v>387577.67705267383</v>
          </cell>
          <cell r="BW506">
            <v>45077.044410729679</v>
          </cell>
        </row>
        <row r="507">
          <cell r="BV507">
            <v>105994.59960019859</v>
          </cell>
          <cell r="BW507">
            <v>12326.334380953605</v>
          </cell>
        </row>
        <row r="508">
          <cell r="BV508">
            <v>3137.8890843899862</v>
          </cell>
          <cell r="BW508">
            <v>1045.8009840569596</v>
          </cell>
        </row>
        <row r="509">
          <cell r="BV509">
            <v>53511.342217509926</v>
          </cell>
          <cell r="BW509">
            <v>5935.0958730822194</v>
          </cell>
        </row>
        <row r="510">
          <cell r="BV510">
            <v>118835.26277791901</v>
          </cell>
          <cell r="BW510">
            <v>65942.785727722861</v>
          </cell>
        </row>
        <row r="511">
          <cell r="BV511">
            <v>9476.5586990954653</v>
          </cell>
          <cell r="BW511">
            <v>9540.7201146233929</v>
          </cell>
        </row>
        <row r="512">
          <cell r="BV512">
            <v>1215728.4741990028</v>
          </cell>
          <cell r="BW512">
            <v>166002.60478764455</v>
          </cell>
        </row>
        <row r="513">
          <cell r="BV513">
            <v>7837112.4093824141</v>
          </cell>
          <cell r="BW513">
            <v>814390.50280060142</v>
          </cell>
        </row>
        <row r="514">
          <cell r="BV514">
            <v>15529080.877178073</v>
          </cell>
          <cell r="BW514">
            <v>2086825.3283858872</v>
          </cell>
        </row>
        <row r="515">
          <cell r="BV515">
            <v>50443947.523420066</v>
          </cell>
          <cell r="BW515">
            <v>4569816.0771940295</v>
          </cell>
        </row>
        <row r="516">
          <cell r="BV516">
            <v>8335888.3821128402</v>
          </cell>
          <cell r="BW516">
            <v>874256.24767739512</v>
          </cell>
        </row>
        <row r="517">
          <cell r="BV517">
            <v>916836.49505822198</v>
          </cell>
          <cell r="BW517">
            <v>110508.62925708083</v>
          </cell>
        </row>
        <row r="518">
          <cell r="BV518">
            <v>729497.40021753858</v>
          </cell>
          <cell r="BW518">
            <v>79468.020943043448</v>
          </cell>
        </row>
        <row r="519">
          <cell r="BV519">
            <v>21133.194921900234</v>
          </cell>
          <cell r="BW519">
            <v>1438.3024517506014</v>
          </cell>
        </row>
        <row r="520">
          <cell r="BV520">
            <v>7017492.1750355866</v>
          </cell>
          <cell r="BW520">
            <v>754756.01978715148</v>
          </cell>
        </row>
        <row r="521">
          <cell r="BV521">
            <v>2810967.0015877252</v>
          </cell>
          <cell r="BW521">
            <v>217993.67986455865</v>
          </cell>
        </row>
        <row r="522">
          <cell r="BV522">
            <v>618625.92029645457</v>
          </cell>
          <cell r="BW522">
            <v>54308.084328876554</v>
          </cell>
        </row>
        <row r="523">
          <cell r="BV523">
            <v>2597694.3147823885</v>
          </cell>
          <cell r="BW523">
            <v>282980.60325975559</v>
          </cell>
        </row>
        <row r="524">
          <cell r="BV524">
            <v>400666.94273203297</v>
          </cell>
          <cell r="BW524">
            <v>29392.051854363581</v>
          </cell>
        </row>
        <row r="525">
          <cell r="BV525">
            <v>1301036.564808721</v>
          </cell>
          <cell r="BW525">
            <v>113335.69091188142</v>
          </cell>
        </row>
        <row r="526">
          <cell r="BV526">
            <v>728947.2492867012</v>
          </cell>
          <cell r="BW526">
            <v>67671.285307722632</v>
          </cell>
        </row>
        <row r="527">
          <cell r="BV527">
            <v>3314450.4396080337</v>
          </cell>
          <cell r="BW527">
            <v>225576.73801125417</v>
          </cell>
        </row>
        <row r="528">
          <cell r="BV528">
            <v>1164721.2461812068</v>
          </cell>
          <cell r="BW528">
            <v>125269.87181530934</v>
          </cell>
        </row>
        <row r="529">
          <cell r="BV529">
            <v>21480077.968231738</v>
          </cell>
          <cell r="BW529">
            <v>1665804.4304833773</v>
          </cell>
        </row>
        <row r="530">
          <cell r="BV530">
            <v>7095745.829700348</v>
          </cell>
          <cell r="BW530">
            <v>622923.180998408</v>
          </cell>
        </row>
        <row r="531">
          <cell r="BV531">
            <v>481716.26010574284</v>
          </cell>
          <cell r="BW531">
            <v>65776.320073246665</v>
          </cell>
        </row>
        <row r="532">
          <cell r="BV532">
            <v>13101818.910081448</v>
          </cell>
          <cell r="BW532">
            <v>1112624.1566374374</v>
          </cell>
        </row>
        <row r="533">
          <cell r="BV533">
            <v>236477.01875641834</v>
          </cell>
          <cell r="BW533">
            <v>31778.204107691494</v>
          </cell>
        </row>
        <row r="534">
          <cell r="BV534">
            <v>4510762.7217914024</v>
          </cell>
          <cell r="BW534">
            <v>473082.44498242921</v>
          </cell>
        </row>
        <row r="535">
          <cell r="BV535">
            <v>182562.44576698361</v>
          </cell>
          <cell r="BW535">
            <v>113136.61315007991</v>
          </cell>
        </row>
        <row r="536">
          <cell r="BV536">
            <v>170887.28548199483</v>
          </cell>
          <cell r="BW536">
            <v>46084.564883946543</v>
          </cell>
        </row>
        <row r="537">
          <cell r="BV537">
            <v>57766.204918382202</v>
          </cell>
          <cell r="BW537">
            <v>25117.081501759727</v>
          </cell>
        </row>
        <row r="538">
          <cell r="BV538">
            <v>44124.761310773923</v>
          </cell>
          <cell r="BW538">
            <v>21971.595267832734</v>
          </cell>
        </row>
        <row r="539">
          <cell r="BV539">
            <v>100832.62033964851</v>
          </cell>
          <cell r="BW539">
            <v>60826.083842129847</v>
          </cell>
        </row>
        <row r="540">
          <cell r="BV540">
            <v>232035.23604693857</v>
          </cell>
          <cell r="BW540">
            <v>105719.86527673983</v>
          </cell>
        </row>
        <row r="541">
          <cell r="BV541">
            <v>428537.84090685524</v>
          </cell>
          <cell r="BW541">
            <v>113409.53593787948</v>
          </cell>
        </row>
        <row r="542">
          <cell r="BV542">
            <v>246413.72452392842</v>
          </cell>
          <cell r="BW542">
            <v>105719.86527673983</v>
          </cell>
        </row>
        <row r="543">
          <cell r="BV543">
            <v>302734.81194235437</v>
          </cell>
          <cell r="BW543">
            <v>56941.276309310822</v>
          </cell>
        </row>
        <row r="544">
          <cell r="BV544">
            <v>154864.61320660173</v>
          </cell>
          <cell r="BW544">
            <v>29137.917463389647</v>
          </cell>
        </row>
        <row r="545">
          <cell r="BV545">
            <v>227262.19394053565</v>
          </cell>
          <cell r="BW545">
            <v>85051.584185470769</v>
          </cell>
        </row>
        <row r="546">
          <cell r="BV546">
            <v>477498.89797892701</v>
          </cell>
          <cell r="BW546">
            <v>198030.55957286531</v>
          </cell>
        </row>
        <row r="547">
          <cell r="BV547">
            <v>41699.448388100776</v>
          </cell>
          <cell r="BW547">
            <v>14793.30305645107</v>
          </cell>
        </row>
        <row r="548">
          <cell r="BV548">
            <v>90067.65358234552</v>
          </cell>
          <cell r="BW548">
            <v>62173.431752970457</v>
          </cell>
        </row>
        <row r="549">
          <cell r="BV549">
            <v>412171.59560519678</v>
          </cell>
          <cell r="BW549">
            <v>215934.13023461841</v>
          </cell>
        </row>
        <row r="550">
          <cell r="BV550">
            <v>847042.2090616296</v>
          </cell>
          <cell r="BW550">
            <v>679595.27409113711</v>
          </cell>
        </row>
        <row r="551">
          <cell r="BV551">
            <v>246356.11528218724</v>
          </cell>
          <cell r="BW551">
            <v>160497.18549116151</v>
          </cell>
        </row>
        <row r="552">
          <cell r="BV552">
            <v>63416.185885717925</v>
          </cell>
          <cell r="BW552">
            <v>98784.169823904667</v>
          </cell>
        </row>
        <row r="553">
          <cell r="BV553">
            <v>139155.08392432844</v>
          </cell>
          <cell r="BW553">
            <v>38957.283410455027</v>
          </cell>
        </row>
        <row r="554">
          <cell r="BV554">
            <v>86212.132611615234</v>
          </cell>
          <cell r="BW554">
            <v>59499.627460241652</v>
          </cell>
        </row>
        <row r="555">
          <cell r="BV555">
            <v>808116.39827838761</v>
          </cell>
          <cell r="BW555">
            <v>102165.67991672645</v>
          </cell>
        </row>
        <row r="556">
          <cell r="BV556">
            <v>897633.43911118957</v>
          </cell>
          <cell r="BW556">
            <v>210745.84488658304</v>
          </cell>
        </row>
        <row r="557">
          <cell r="BV557">
            <v>27797.405347409858</v>
          </cell>
          <cell r="BW557">
            <v>437.0687619508447</v>
          </cell>
        </row>
        <row r="558">
          <cell r="BV558">
            <v>60203.487403967163</v>
          </cell>
          <cell r="BW558">
            <v>21362.754031572807</v>
          </cell>
        </row>
        <row r="559">
          <cell r="BV559">
            <v>4682076.3565217396</v>
          </cell>
          <cell r="BW559">
            <v>1723496.2829869492</v>
          </cell>
        </row>
        <row r="560">
          <cell r="BV560">
            <v>87907.903922092606</v>
          </cell>
          <cell r="BW560">
            <v>8513.7149159500423</v>
          </cell>
        </row>
        <row r="561">
          <cell r="BV561">
            <v>190495.55331439714</v>
          </cell>
          <cell r="BW561">
            <v>14294.670355598235</v>
          </cell>
        </row>
        <row r="562">
          <cell r="BV562">
            <v>779025.90267040231</v>
          </cell>
          <cell r="BW562">
            <v>67995.735679078498</v>
          </cell>
        </row>
        <row r="563">
          <cell r="BV563">
            <v>718699.16787911893</v>
          </cell>
          <cell r="BW563">
            <v>70308.117854937766</v>
          </cell>
        </row>
        <row r="564">
          <cell r="BV564">
            <v>247058.65935096415</v>
          </cell>
          <cell r="BW564">
            <v>22533.765271548276</v>
          </cell>
        </row>
        <row r="565">
          <cell r="BV565">
            <v>88282.184944482593</v>
          </cell>
          <cell r="BW565">
            <v>8513.7149159500423</v>
          </cell>
        </row>
        <row r="566">
          <cell r="BV566">
            <v>579844.98821708618</v>
          </cell>
          <cell r="BW566">
            <v>57572.525752145397</v>
          </cell>
        </row>
        <row r="567">
          <cell r="BV567">
            <v>193469.79374307228</v>
          </cell>
          <cell r="BW567">
            <v>11331.313985552853</v>
          </cell>
        </row>
        <row r="568">
          <cell r="BV568">
            <v>213994.33665926181</v>
          </cell>
          <cell r="BW568">
            <v>14294.670355598235</v>
          </cell>
        </row>
        <row r="569">
          <cell r="BV569">
            <v>62188.250484025324</v>
          </cell>
          <cell r="BW569">
            <v>8239.0949159500433</v>
          </cell>
        </row>
        <row r="570">
          <cell r="BV570">
            <v>172323.75454875559</v>
          </cell>
          <cell r="BW570">
            <v>25368.854476717435</v>
          </cell>
        </row>
        <row r="571">
          <cell r="BV571">
            <v>1585479.5687287473</v>
          </cell>
          <cell r="BW571">
            <v>252558.29111525364</v>
          </cell>
        </row>
        <row r="572">
          <cell r="BV572">
            <v>150621.68227281285</v>
          </cell>
          <cell r="BW572">
            <v>22533.765271548276</v>
          </cell>
        </row>
        <row r="573">
          <cell r="BV573">
            <v>87907.903922092606</v>
          </cell>
          <cell r="BW573">
            <v>8513.7149159500423</v>
          </cell>
        </row>
        <row r="574">
          <cell r="BV574">
            <v>309860.58321837604</v>
          </cell>
          <cell r="BW574">
            <v>27047.752593956953</v>
          </cell>
        </row>
        <row r="575">
          <cell r="BV575">
            <v>691089.77146086667</v>
          </cell>
          <cell r="BW575">
            <v>67610.338649768615</v>
          </cell>
        </row>
        <row r="576">
          <cell r="BV576">
            <v>37490.697414815637</v>
          </cell>
          <cell r="BW576">
            <v>3348.7533993552624</v>
          </cell>
        </row>
        <row r="577">
          <cell r="BV577">
            <v>34385.065001110765</v>
          </cell>
          <cell r="BW577">
            <v>2835.0892051691571</v>
          </cell>
        </row>
        <row r="578">
          <cell r="BV578">
            <v>120985.48570840889</v>
          </cell>
          <cell r="BW578">
            <v>10560.519926933095</v>
          </cell>
        </row>
        <row r="579">
          <cell r="BV579">
            <v>1051813.4465804501</v>
          </cell>
          <cell r="BW579">
            <v>101346.55520731231</v>
          </cell>
        </row>
        <row r="580">
          <cell r="BV580">
            <v>85798.294194746763</v>
          </cell>
          <cell r="BW580">
            <v>11331.313985552853</v>
          </cell>
        </row>
        <row r="581">
          <cell r="BV581">
            <v>159266.45651188359</v>
          </cell>
          <cell r="BW581">
            <v>25368.854476717435</v>
          </cell>
        </row>
        <row r="582">
          <cell r="BV582">
            <v>536998.92589962529</v>
          </cell>
          <cell r="BW582">
            <v>73399.74138985938</v>
          </cell>
        </row>
        <row r="583">
          <cell r="BV583">
            <v>164418.93066730845</v>
          </cell>
          <cell r="BW583">
            <v>19955.805930812778</v>
          </cell>
        </row>
        <row r="584">
          <cell r="BV584">
            <v>1543338.3933549216</v>
          </cell>
          <cell r="BW584">
            <v>213665.56034155772</v>
          </cell>
        </row>
        <row r="585">
          <cell r="BV585">
            <v>289265.36093941121</v>
          </cell>
          <cell r="BW585">
            <v>39543.704967882019</v>
          </cell>
        </row>
        <row r="586">
          <cell r="BV586">
            <v>58312.476227676409</v>
          </cell>
          <cell r="BW586">
            <v>7074.4565275778314</v>
          </cell>
        </row>
        <row r="587">
          <cell r="BV587">
            <v>488377.56249347731</v>
          </cell>
          <cell r="BW587">
            <v>67610.338649768615</v>
          </cell>
        </row>
        <row r="588">
          <cell r="BV588">
            <v>185648.05767580352</v>
          </cell>
          <cell r="BW588">
            <v>22533.765271548276</v>
          </cell>
        </row>
        <row r="589">
          <cell r="BV589">
            <v>70080.150716575794</v>
          </cell>
          <cell r="BW589">
            <v>8513.7149159500423</v>
          </cell>
        </row>
        <row r="590">
          <cell r="BV590">
            <v>44576.117046405809</v>
          </cell>
          <cell r="BW590">
            <v>5413.0485459046595</v>
          </cell>
        </row>
        <row r="591">
          <cell r="BV591">
            <v>167273.57508022588</v>
          </cell>
          <cell r="BW591">
            <v>28341.253681886592</v>
          </cell>
        </row>
        <row r="592">
          <cell r="BV592">
            <v>453018.07553916489</v>
          </cell>
          <cell r="BW592">
            <v>92225.889203432627</v>
          </cell>
        </row>
        <row r="593">
          <cell r="BV593">
            <v>1363042.8800655573</v>
          </cell>
          <cell r="BW593">
            <v>281019.3646615739</v>
          </cell>
        </row>
        <row r="594">
          <cell r="BV594">
            <v>34163.566660790893</v>
          </cell>
          <cell r="BW594">
            <v>6954.6366631441779</v>
          </cell>
        </row>
        <row r="595">
          <cell r="BV595">
            <v>517861.63244361198</v>
          </cell>
          <cell r="BW595">
            <v>106768.64658834075</v>
          </cell>
        </row>
        <row r="596">
          <cell r="BV596">
            <v>124662.22230404096</v>
          </cell>
          <cell r="BW596">
            <v>22533.765271548276</v>
          </cell>
        </row>
        <row r="597">
          <cell r="BV597">
            <v>56179.767728790473</v>
          </cell>
          <cell r="BW597">
            <v>11331.313985552853</v>
          </cell>
        </row>
        <row r="598">
          <cell r="BV598">
            <v>226874.80949597829</v>
          </cell>
          <cell r="BW598">
            <v>26157.13867090354</v>
          </cell>
        </row>
        <row r="599">
          <cell r="BV599">
            <v>1502477.7638443676</v>
          </cell>
          <cell r="BW599">
            <v>126069.4514395858</v>
          </cell>
        </row>
        <row r="600">
          <cell r="BV600">
            <v>23344.235644231027</v>
          </cell>
          <cell r="BW600">
            <v>3348.7533993552624</v>
          </cell>
        </row>
        <row r="601">
          <cell r="BV601">
            <v>97775.29449628423</v>
          </cell>
          <cell r="BW601">
            <v>15964.525637713979</v>
          </cell>
        </row>
        <row r="602">
          <cell r="BV602">
            <v>80709.708347044507</v>
          </cell>
          <cell r="BW602">
            <v>11331.313985552853</v>
          </cell>
        </row>
        <row r="603">
          <cell r="BV603">
            <v>553310.97000356275</v>
          </cell>
          <cell r="BW603">
            <v>112567.09216355528</v>
          </cell>
        </row>
        <row r="604">
          <cell r="BV604">
            <v>86234.757569507026</v>
          </cell>
          <cell r="BW604">
            <v>17138.206861209965</v>
          </cell>
        </row>
        <row r="605">
          <cell r="BV605">
            <v>320462.5389852731</v>
          </cell>
          <cell r="BW605">
            <v>45204.84054309655</v>
          </cell>
        </row>
        <row r="606">
          <cell r="BV606">
            <v>396307.59154476767</v>
          </cell>
          <cell r="BW606">
            <v>84354.701181226119</v>
          </cell>
        </row>
        <row r="607">
          <cell r="BV607">
            <v>596662.85097660567</v>
          </cell>
          <cell r="BW607">
            <v>112567.09216355528</v>
          </cell>
        </row>
        <row r="608">
          <cell r="BV608">
            <v>397079.55832373025</v>
          </cell>
          <cell r="BW608">
            <v>67610.338649768615</v>
          </cell>
        </row>
        <row r="609">
          <cell r="BV609">
            <v>196344.54656889138</v>
          </cell>
          <cell r="BW609">
            <v>33745.259392667474</v>
          </cell>
        </row>
        <row r="610">
          <cell r="BV610">
            <v>118438.13305327027</v>
          </cell>
          <cell r="BW610">
            <v>22533.765271548276</v>
          </cell>
        </row>
        <row r="611">
          <cell r="BV611">
            <v>363133.00028434634</v>
          </cell>
          <cell r="BW611">
            <v>67610.338649768615</v>
          </cell>
        </row>
        <row r="612">
          <cell r="BV612">
            <v>28738.981518514098</v>
          </cell>
          <cell r="BW612">
            <v>3467.4121781433678</v>
          </cell>
        </row>
        <row r="613">
          <cell r="BV613">
            <v>217481.94755960899</v>
          </cell>
          <cell r="BW613">
            <v>33731.34973009552</v>
          </cell>
        </row>
        <row r="614">
          <cell r="BV614">
            <v>780068.18881721806</v>
          </cell>
          <cell r="BW614">
            <v>120988.7944101101</v>
          </cell>
        </row>
        <row r="615">
          <cell r="BV615">
            <v>55114.323866264465</v>
          </cell>
          <cell r="BW615">
            <v>8548.0692076190462</v>
          </cell>
        </row>
        <row r="616">
          <cell r="BV616">
            <v>333477.8179779253</v>
          </cell>
          <cell r="BW616">
            <v>40430.30301167068</v>
          </cell>
        </row>
        <row r="617">
          <cell r="BV617">
            <v>910646.20832248102</v>
          </cell>
          <cell r="BW617">
            <v>141239.77145330125</v>
          </cell>
        </row>
        <row r="618">
          <cell r="BV618">
            <v>1087710.6499857365</v>
          </cell>
          <cell r="BW618">
            <v>100809.46844163057</v>
          </cell>
        </row>
        <row r="619">
          <cell r="BV619">
            <v>217719.62011139694</v>
          </cell>
          <cell r="BW619">
            <v>20179.325968479548</v>
          </cell>
        </row>
        <row r="620">
          <cell r="BV620">
            <v>1692109.3704258206</v>
          </cell>
          <cell r="BW620">
            <v>159575.38902025815</v>
          </cell>
        </row>
        <row r="621">
          <cell r="BV621">
            <v>1641713.4979227828</v>
          </cell>
          <cell r="BW621">
            <v>137782.81820044629</v>
          </cell>
        </row>
        <row r="622">
          <cell r="BV622">
            <v>450686.05829984334</v>
          </cell>
          <cell r="BW622">
            <v>45439.308966434772</v>
          </cell>
        </row>
        <row r="623">
          <cell r="BV623">
            <v>161426.49157358619</v>
          </cell>
          <cell r="BW623">
            <v>166222.10868999633</v>
          </cell>
        </row>
        <row r="624">
          <cell r="BV624">
            <v>535828.02156205173</v>
          </cell>
          <cell r="BW624">
            <v>123644.5512509254</v>
          </cell>
        </row>
        <row r="625">
          <cell r="BV625">
            <v>1211301.8236701365</v>
          </cell>
          <cell r="BW625">
            <v>202336.2493856721</v>
          </cell>
        </row>
        <row r="626">
          <cell r="BV626">
            <v>363506.15315313765</v>
          </cell>
          <cell r="BW626">
            <v>60720.164033852008</v>
          </cell>
        </row>
        <row r="627">
          <cell r="BV627">
            <v>1709342.893489613</v>
          </cell>
          <cell r="BW627">
            <v>157382.55069047422</v>
          </cell>
        </row>
        <row r="628">
          <cell r="BV628">
            <v>1454532.2969240232</v>
          </cell>
          <cell r="BW628">
            <v>227087.60638909397</v>
          </cell>
        </row>
        <row r="629">
          <cell r="BV629">
            <v>386041.90897384635</v>
          </cell>
          <cell r="BW629">
            <v>75329.450358470058</v>
          </cell>
        </row>
        <row r="630">
          <cell r="BV630">
            <v>156996.75498863967</v>
          </cell>
          <cell r="BW630">
            <v>28328.302798978639</v>
          </cell>
        </row>
        <row r="631">
          <cell r="BV631">
            <v>506488.95950224408</v>
          </cell>
          <cell r="BW631">
            <v>92349.97911227736</v>
          </cell>
        </row>
        <row r="632">
          <cell r="BV632">
            <v>276536.86774756876</v>
          </cell>
          <cell r="BW632">
            <v>39770.088846636507</v>
          </cell>
        </row>
        <row r="633">
          <cell r="BV633">
            <v>1012057.9657556289</v>
          </cell>
          <cell r="BW633">
            <v>147013.38310341304</v>
          </cell>
        </row>
        <row r="634">
          <cell r="BV634">
            <v>102343.82457722165</v>
          </cell>
          <cell r="BW634">
            <v>14717.747898600443</v>
          </cell>
        </row>
        <row r="635">
          <cell r="BV635">
            <v>99385.563377948565</v>
          </cell>
          <cell r="BW635">
            <v>61389.844956560861</v>
          </cell>
        </row>
        <row r="636">
          <cell r="BV636">
            <v>299923.39398388157</v>
          </cell>
          <cell r="BW636">
            <v>148491.8892125561</v>
          </cell>
        </row>
        <row r="637">
          <cell r="BV637">
            <v>61520.24630746671</v>
          </cell>
          <cell r="BW637">
            <v>37460.863612297086</v>
          </cell>
        </row>
        <row r="638">
          <cell r="BV638">
            <v>34908.92683486858</v>
          </cell>
          <cell r="BW638">
            <v>11620.010933966218</v>
          </cell>
        </row>
        <row r="639">
          <cell r="BV639">
            <v>26181.695126151422</v>
          </cell>
          <cell r="BW639">
            <v>8715.0082004746619</v>
          </cell>
        </row>
        <row r="640">
          <cell r="BV640">
            <v>10701861.175526375</v>
          </cell>
          <cell r="BW640">
            <v>1434467.2035958176</v>
          </cell>
        </row>
        <row r="641">
          <cell r="BV641">
            <v>3411462.1181358267</v>
          </cell>
          <cell r="BW641">
            <v>551909.82486456342</v>
          </cell>
        </row>
        <row r="642">
          <cell r="BV642">
            <v>650152.85121098289</v>
          </cell>
          <cell r="BW642">
            <v>265288.35308333265</v>
          </cell>
        </row>
        <row r="643">
          <cell r="BV643">
            <v>103636.28314546282</v>
          </cell>
          <cell r="BW643">
            <v>102494.29735675947</v>
          </cell>
        </row>
        <row r="644">
          <cell r="BV644">
            <v>2787860.2965430617</v>
          </cell>
          <cell r="BW644">
            <v>2757324.9182646754</v>
          </cell>
        </row>
        <row r="645">
          <cell r="BV645">
            <v>1816041.1638105486</v>
          </cell>
          <cell r="BW645">
            <v>804903.29048273712</v>
          </cell>
        </row>
        <row r="646">
          <cell r="BV646">
            <v>49112.663274148355</v>
          </cell>
          <cell r="BW646">
            <v>21767.618802538724</v>
          </cell>
        </row>
        <row r="647">
          <cell r="BV647">
            <v>15827.370604050811</v>
          </cell>
          <cell r="BW647">
            <v>11388.255261862163</v>
          </cell>
        </row>
        <row r="648">
          <cell r="BV648">
            <v>210454.69594724866</v>
          </cell>
          <cell r="BW648">
            <v>151437.17190302277</v>
          </cell>
        </row>
        <row r="649">
          <cell r="BV649">
            <v>123050.88856772412</v>
          </cell>
          <cell r="BW649">
            <v>53557.202828182053</v>
          </cell>
        </row>
        <row r="650">
          <cell r="BV650">
            <v>10133.048706088593</v>
          </cell>
          <cell r="BW650">
            <v>2913.7917463389649</v>
          </cell>
        </row>
        <row r="651">
          <cell r="BV651">
            <v>58985.81751435715</v>
          </cell>
          <cell r="BW651">
            <v>16957.416780234911</v>
          </cell>
        </row>
        <row r="652">
          <cell r="BV652">
            <v>98264.553101244834</v>
          </cell>
          <cell r="BW652">
            <v>10248.404579177361</v>
          </cell>
        </row>
        <row r="653">
          <cell r="BV653">
            <v>8028.6250497060073</v>
          </cell>
          <cell r="BW653">
            <v>837.27343193457682</v>
          </cell>
        </row>
        <row r="654">
          <cell r="BV654">
            <v>27623.027201528927</v>
          </cell>
          <cell r="BW654">
            <v>2880.941310711687</v>
          </cell>
        </row>
        <row r="655">
          <cell r="BV655">
            <v>282533.03975851159</v>
          </cell>
          <cell r="BW655">
            <v>50091.066001386163</v>
          </cell>
        </row>
        <row r="656">
          <cell r="BV656">
            <v>17254.334010088533</v>
          </cell>
          <cell r="BW656">
            <v>7746.6739559774787</v>
          </cell>
        </row>
        <row r="657">
          <cell r="BV657">
            <v>8772.6794961486376</v>
          </cell>
          <cell r="BW657">
            <v>0</v>
          </cell>
        </row>
        <row r="658">
          <cell r="BV658">
            <v>11028.668571166934</v>
          </cell>
          <cell r="BW658">
            <v>0</v>
          </cell>
        </row>
        <row r="659">
          <cell r="BV659">
            <v>9412.7829180103672</v>
          </cell>
          <cell r="BW659">
            <v>0</v>
          </cell>
        </row>
        <row r="660">
          <cell r="BV660">
            <v>14376.079534995726</v>
          </cell>
          <cell r="BW660">
            <v>0</v>
          </cell>
        </row>
        <row r="661">
          <cell r="BV661">
            <v>13890.938842829974</v>
          </cell>
          <cell r="BW661">
            <v>5388.9905780712897</v>
          </cell>
        </row>
        <row r="662">
          <cell r="BV662">
            <v>14204.306915839252</v>
          </cell>
          <cell r="BW662">
            <v>4041.7429335534671</v>
          </cell>
        </row>
        <row r="663">
          <cell r="BV663">
            <v>4631.6637401836078</v>
          </cell>
          <cell r="BW663">
            <v>0</v>
          </cell>
        </row>
        <row r="664">
          <cell r="BV664">
            <v>6551.8456571924262</v>
          </cell>
          <cell r="BW664">
            <v>0</v>
          </cell>
        </row>
        <row r="665">
          <cell r="BV665">
            <v>7612.1113342844637</v>
          </cell>
          <cell r="BW665">
            <v>0</v>
          </cell>
        </row>
        <row r="666">
          <cell r="BV666">
            <v>10205.312855257398</v>
          </cell>
          <cell r="BW666">
            <v>0</v>
          </cell>
        </row>
        <row r="667">
          <cell r="BV667">
            <v>19348.146137557902</v>
          </cell>
          <cell r="BW667">
            <v>30398.818700692707</v>
          </cell>
        </row>
        <row r="668">
          <cell r="BV668">
            <v>169374.54113431289</v>
          </cell>
          <cell r="BW668">
            <v>132396.55211609986</v>
          </cell>
        </row>
        <row r="669">
          <cell r="BV669">
            <v>0</v>
          </cell>
          <cell r="BW669">
            <v>2631343.0556988716</v>
          </cell>
        </row>
        <row r="670">
          <cell r="BV670">
            <v>3276.0930072066317</v>
          </cell>
          <cell r="BW670">
            <v>0</v>
          </cell>
        </row>
        <row r="671">
          <cell r="BV671">
            <v>1448.1505281924622</v>
          </cell>
          <cell r="BW671">
            <v>0</v>
          </cell>
        </row>
        <row r="672">
          <cell r="BV672">
            <v>1889.3557845904115</v>
          </cell>
          <cell r="BW672">
            <v>456.29593660262992</v>
          </cell>
        </row>
        <row r="673">
          <cell r="BV673">
            <v>3011.0295128214566</v>
          </cell>
          <cell r="BW673">
            <v>736.97252921050961</v>
          </cell>
        </row>
        <row r="674">
          <cell r="BV674">
            <v>10664.570570948112</v>
          </cell>
          <cell r="BW674">
            <v>0</v>
          </cell>
        </row>
        <row r="675">
          <cell r="BV675">
            <v>10047.231983497752</v>
          </cell>
          <cell r="BW675">
            <v>0</v>
          </cell>
        </row>
        <row r="676">
          <cell r="BV676">
            <v>5142.3382420057324</v>
          </cell>
          <cell r="BW676">
            <v>0</v>
          </cell>
        </row>
        <row r="677">
          <cell r="BV677">
            <v>17040.578241597261</v>
          </cell>
          <cell r="BW677">
            <v>0</v>
          </cell>
        </row>
        <row r="678">
          <cell r="BV678">
            <v>1386.003715485559</v>
          </cell>
          <cell r="BW678">
            <v>0</v>
          </cell>
        </row>
        <row r="679">
          <cell r="BV679">
            <v>2131.0919021610071</v>
          </cell>
          <cell r="BW679">
            <v>0</v>
          </cell>
        </row>
        <row r="680">
          <cell r="BV680">
            <v>2928.2760711424044</v>
          </cell>
          <cell r="BW680">
            <v>231.22137699037125</v>
          </cell>
        </row>
        <row r="681">
          <cell r="BV681">
            <v>4666.7309492434606</v>
          </cell>
          <cell r="BW681">
            <v>371.5596732943111</v>
          </cell>
        </row>
        <row r="682">
          <cell r="BV682">
            <v>22463.974310926704</v>
          </cell>
          <cell r="BW682">
            <v>42101.488891181943</v>
          </cell>
        </row>
        <row r="683">
          <cell r="BV683">
            <v>947.25095285083034</v>
          </cell>
          <cell r="BW683">
            <v>1403.3829630393982</v>
          </cell>
        </row>
        <row r="684">
          <cell r="BV684">
            <v>74981.102169750782</v>
          </cell>
          <cell r="BW684">
            <v>58380.731262438967</v>
          </cell>
        </row>
        <row r="685">
          <cell r="BV685">
            <v>39107.491388589289</v>
          </cell>
          <cell r="BW685">
            <v>17963.3019269043</v>
          </cell>
        </row>
        <row r="686">
          <cell r="BV686">
            <v>159886.45304592722</v>
          </cell>
          <cell r="BW686">
            <v>17963.3019269043</v>
          </cell>
        </row>
        <row r="687">
          <cell r="BV687">
            <v>612022.35643233429</v>
          </cell>
          <cell r="BW687">
            <v>26944.95289035645</v>
          </cell>
        </row>
        <row r="688">
          <cell r="BV688">
            <v>206202.88128268337</v>
          </cell>
          <cell r="BW688">
            <v>25260.89333470917</v>
          </cell>
        </row>
        <row r="689">
          <cell r="BV689">
            <v>13230.887640285902</v>
          </cell>
          <cell r="BW689">
            <v>23341.065441271272</v>
          </cell>
        </row>
        <row r="690">
          <cell r="BV690">
            <v>8317.3980913317482</v>
          </cell>
          <cell r="BW690">
            <v>11670.532720635636</v>
          </cell>
        </row>
        <row r="691">
          <cell r="BV691">
            <v>11860.267609025228</v>
          </cell>
          <cell r="BW691">
            <v>20208.714667767337</v>
          </cell>
        </row>
        <row r="692">
          <cell r="BV692">
            <v>0</v>
          </cell>
          <cell r="BW692">
            <v>957548.34397315292</v>
          </cell>
        </row>
        <row r="693">
          <cell r="BV693">
            <v>2241.7740056415214</v>
          </cell>
          <cell r="BW693">
            <v>0</v>
          </cell>
        </row>
        <row r="694">
          <cell r="BV694">
            <v>2804.7454257563872</v>
          </cell>
          <cell r="BW694">
            <v>0</v>
          </cell>
        </row>
        <row r="695">
          <cell r="BV695">
            <v>3579.0855597948807</v>
          </cell>
          <cell r="BW695">
            <v>1143.8132501956311</v>
          </cell>
        </row>
        <row r="696">
          <cell r="BV696">
            <v>2285.4184845238769</v>
          </cell>
          <cell r="BW696">
            <v>736.97252921050961</v>
          </cell>
        </row>
        <row r="697">
          <cell r="BV697">
            <v>4581.2048015310393</v>
          </cell>
          <cell r="BW697">
            <v>0</v>
          </cell>
        </row>
        <row r="698">
          <cell r="BV698">
            <v>4230.962623073603</v>
          </cell>
          <cell r="BW698">
            <v>0</v>
          </cell>
        </row>
        <row r="699">
          <cell r="BV699">
            <v>2173.1793058759999</v>
          </cell>
          <cell r="BW699">
            <v>0</v>
          </cell>
        </row>
        <row r="700">
          <cell r="BV700">
            <v>5889.0724818434992</v>
          </cell>
          <cell r="BW700">
            <v>0</v>
          </cell>
        </row>
        <row r="701">
          <cell r="BV701">
            <v>15526.226111833781</v>
          </cell>
          <cell r="BW701">
            <v>0</v>
          </cell>
        </row>
        <row r="702">
          <cell r="BV702">
            <v>22790.186349841671</v>
          </cell>
          <cell r="BW702">
            <v>0</v>
          </cell>
        </row>
        <row r="703">
          <cell r="BV703">
            <v>7659.370364580278</v>
          </cell>
          <cell r="BW703">
            <v>0</v>
          </cell>
        </row>
        <row r="704">
          <cell r="BV704">
            <v>10898.620921518906</v>
          </cell>
          <cell r="BW704">
            <v>0</v>
          </cell>
        </row>
        <row r="705">
          <cell r="BV705">
            <v>16589.691642709226</v>
          </cell>
          <cell r="BW705">
            <v>0</v>
          </cell>
        </row>
        <row r="706">
          <cell r="BV706">
            <v>1576.5238972749339</v>
          </cell>
          <cell r="BW706">
            <v>0</v>
          </cell>
        </row>
        <row r="707">
          <cell r="BV707">
            <v>2670.2820221809475</v>
          </cell>
          <cell r="BW707">
            <v>231.22137699037125</v>
          </cell>
        </row>
        <row r="708">
          <cell r="BV708">
            <v>4410.6139788607252</v>
          </cell>
          <cell r="BW708">
            <v>371.5596732943111</v>
          </cell>
        </row>
        <row r="709">
          <cell r="BV709">
            <v>2776.9337580614547</v>
          </cell>
          <cell r="BW709">
            <v>2189.2774223414613</v>
          </cell>
        </row>
        <row r="710">
          <cell r="BV710">
            <v>9637.0684309608332</v>
          </cell>
          <cell r="BW710">
            <v>3536.5250668592835</v>
          </cell>
        </row>
        <row r="711">
          <cell r="BV711">
            <v>90914.837439364463</v>
          </cell>
          <cell r="BW711">
            <v>24559.201853189472</v>
          </cell>
        </row>
        <row r="712">
          <cell r="BV712">
            <v>4707.602821773261</v>
          </cell>
          <cell r="BW712">
            <v>842.02977782363905</v>
          </cell>
        </row>
        <row r="713">
          <cell r="BV713">
            <v>1944.1562489555608</v>
          </cell>
          <cell r="BW713">
            <v>280.67659260787968</v>
          </cell>
        </row>
        <row r="714">
          <cell r="BV714">
            <v>26991.917991175658</v>
          </cell>
          <cell r="BW714">
            <v>15717.88918604126</v>
          </cell>
        </row>
        <row r="715">
          <cell r="BV715">
            <v>218151.85363712569</v>
          </cell>
          <cell r="BW715">
            <v>15717.88918604126</v>
          </cell>
        </row>
        <row r="716">
          <cell r="BV716">
            <v>96711.590697077947</v>
          </cell>
          <cell r="BW716">
            <v>3805.9745957628484</v>
          </cell>
        </row>
        <row r="717">
          <cell r="BV717">
            <v>125496.56382647931</v>
          </cell>
          <cell r="BW717">
            <v>12630.446667354585</v>
          </cell>
        </row>
        <row r="718">
          <cell r="BV718">
            <v>4752.2974152734841</v>
          </cell>
          <cell r="BW718">
            <v>1403.3829630393982</v>
          </cell>
        </row>
        <row r="719">
          <cell r="BV719">
            <v>1101.9209134659661</v>
          </cell>
          <cell r="BW719">
            <v>1122.7063704315187</v>
          </cell>
        </row>
        <row r="720">
          <cell r="BV720">
            <v>28014.945299217994</v>
          </cell>
          <cell r="BW720">
            <v>42789.146543071256</v>
          </cell>
        </row>
        <row r="721">
          <cell r="BV721">
            <v>15421.698380893313</v>
          </cell>
          <cell r="BW721">
            <v>16840.595556472777</v>
          </cell>
        </row>
        <row r="722">
          <cell r="BV722">
            <v>0</v>
          </cell>
          <cell r="BW722">
            <v>1343407.6300300991</v>
          </cell>
        </row>
        <row r="723">
          <cell r="BV723">
            <v>2241.7740056415214</v>
          </cell>
          <cell r="BW723">
            <v>0</v>
          </cell>
        </row>
        <row r="724">
          <cell r="BV724">
            <v>2804.7454257563872</v>
          </cell>
          <cell r="BW724">
            <v>0</v>
          </cell>
        </row>
        <row r="725">
          <cell r="BV725">
            <v>3579.0855597948807</v>
          </cell>
          <cell r="BW725">
            <v>1143.8132501956311</v>
          </cell>
        </row>
        <row r="726">
          <cell r="BV726">
            <v>2285.4184845238769</v>
          </cell>
          <cell r="BW726">
            <v>736.97252921050961</v>
          </cell>
        </row>
        <row r="727">
          <cell r="BV727">
            <v>4581.2048015310393</v>
          </cell>
          <cell r="BW727">
            <v>0</v>
          </cell>
        </row>
        <row r="728">
          <cell r="BV728">
            <v>4230.962623073603</v>
          </cell>
          <cell r="BW728">
            <v>0</v>
          </cell>
        </row>
        <row r="729">
          <cell r="BV729">
            <v>2173.1793058759999</v>
          </cell>
          <cell r="BW729">
            <v>0</v>
          </cell>
        </row>
        <row r="730">
          <cell r="BV730">
            <v>5889.0724818434992</v>
          </cell>
          <cell r="BW730">
            <v>0</v>
          </cell>
        </row>
        <row r="731">
          <cell r="BV731">
            <v>15526.226111833781</v>
          </cell>
          <cell r="BW731">
            <v>0</v>
          </cell>
        </row>
        <row r="732">
          <cell r="BV732">
            <v>22790.186349841671</v>
          </cell>
          <cell r="BW732">
            <v>0</v>
          </cell>
        </row>
        <row r="733">
          <cell r="BV733">
            <v>7659.370364580278</v>
          </cell>
          <cell r="BW733">
            <v>0</v>
          </cell>
        </row>
        <row r="734">
          <cell r="BV734">
            <v>10898.620921518906</v>
          </cell>
          <cell r="BW734">
            <v>0</v>
          </cell>
        </row>
        <row r="735">
          <cell r="BV735">
            <v>16589.691642709226</v>
          </cell>
          <cell r="BW735">
            <v>0</v>
          </cell>
        </row>
        <row r="736">
          <cell r="BV736">
            <v>1576.5238972749339</v>
          </cell>
          <cell r="BW736">
            <v>0</v>
          </cell>
        </row>
        <row r="737">
          <cell r="BV737">
            <v>2670.2820221809475</v>
          </cell>
          <cell r="BW737">
            <v>231.22137699037125</v>
          </cell>
        </row>
        <row r="738">
          <cell r="BV738">
            <v>4410.6139788607252</v>
          </cell>
          <cell r="BW738">
            <v>371.5596732943111</v>
          </cell>
        </row>
        <row r="739">
          <cell r="BV739">
            <v>2776.9337580614547</v>
          </cell>
          <cell r="BW739">
            <v>2189.2774223414613</v>
          </cell>
        </row>
        <row r="740">
          <cell r="BV740">
            <v>9637.0684309608332</v>
          </cell>
          <cell r="BW740">
            <v>3536.5250668592835</v>
          </cell>
        </row>
        <row r="741">
          <cell r="BV741">
            <v>90914.837439364463</v>
          </cell>
          <cell r="BW741">
            <v>24559.201853189472</v>
          </cell>
        </row>
        <row r="742">
          <cell r="BV742">
            <v>4707.602821773261</v>
          </cell>
          <cell r="BW742">
            <v>842.02977782363905</v>
          </cell>
        </row>
        <row r="743">
          <cell r="BV743">
            <v>1944.1562489555608</v>
          </cell>
          <cell r="BW743">
            <v>280.67659260787968</v>
          </cell>
        </row>
        <row r="744">
          <cell r="BV744">
            <v>26991.917991175658</v>
          </cell>
          <cell r="BW744">
            <v>15717.88918604126</v>
          </cell>
        </row>
        <row r="745">
          <cell r="BV745">
            <v>218151.85363712569</v>
          </cell>
          <cell r="BW745">
            <v>15717.88918604126</v>
          </cell>
        </row>
        <row r="746">
          <cell r="BV746">
            <v>96711.590697077947</v>
          </cell>
          <cell r="BW746">
            <v>3805.9745957628484</v>
          </cell>
        </row>
        <row r="747">
          <cell r="BV747">
            <v>125496.56382647931</v>
          </cell>
          <cell r="BW747">
            <v>12630.446667354585</v>
          </cell>
        </row>
        <row r="748">
          <cell r="BV748">
            <v>4752.2974152734841</v>
          </cell>
          <cell r="BW748">
            <v>1403.3829630393982</v>
          </cell>
        </row>
        <row r="749">
          <cell r="BV749">
            <v>1101.9209134659661</v>
          </cell>
          <cell r="BW749">
            <v>1122.7063704315187</v>
          </cell>
        </row>
        <row r="750">
          <cell r="BV750">
            <v>28014.945299217994</v>
          </cell>
          <cell r="BW750">
            <v>42789.146543071256</v>
          </cell>
        </row>
        <row r="751">
          <cell r="BV751">
            <v>15421.698380893313</v>
          </cell>
          <cell r="BW751">
            <v>16840.595556472777</v>
          </cell>
        </row>
        <row r="752">
          <cell r="BV752">
            <v>0</v>
          </cell>
          <cell r="BW752">
            <v>1343407.6300300991</v>
          </cell>
        </row>
        <row r="753">
          <cell r="BV753">
            <v>0</v>
          </cell>
          <cell r="BW753">
            <v>15320779</v>
          </cell>
        </row>
        <row r="754">
          <cell r="BV754">
            <v>0</v>
          </cell>
          <cell r="BW754">
            <v>1230000</v>
          </cell>
        </row>
        <row r="755">
          <cell r="BV755">
            <v>882161.17283486912</v>
          </cell>
          <cell r="BW755">
            <v>701691.4815196991</v>
          </cell>
        </row>
        <row r="756">
          <cell r="BV756">
            <v>406601.52872231044</v>
          </cell>
          <cell r="BW756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4">
          <cell r="C4" t="str">
            <v>CI Midstream</v>
          </cell>
          <cell r="BA4">
            <v>15678.008817443817</v>
          </cell>
          <cell r="BB4">
            <v>-2377.848028507673</v>
          </cell>
          <cell r="BC4">
            <v>0</v>
          </cell>
          <cell r="BD4">
            <v>0</v>
          </cell>
        </row>
        <row r="5">
          <cell r="C5" t="str">
            <v>CI Midstream</v>
          </cell>
          <cell r="BA5">
            <v>6005.3728807881134</v>
          </cell>
          <cell r="BB5">
            <v>-963.47189713953583</v>
          </cell>
          <cell r="BC5">
            <v>0</v>
          </cell>
          <cell r="BD5">
            <v>0</v>
          </cell>
        </row>
        <row r="6">
          <cell r="C6" t="str">
            <v>CI Midstream</v>
          </cell>
          <cell r="BA6">
            <v>496761.38602713472</v>
          </cell>
          <cell r="BB6">
            <v>-79693.700824256855</v>
          </cell>
          <cell r="BC6">
            <v>0</v>
          </cell>
          <cell r="BD6">
            <v>0</v>
          </cell>
        </row>
        <row r="7">
          <cell r="C7" t="str">
            <v>CI Midstream</v>
          </cell>
          <cell r="BA7">
            <v>4839062.9480345882</v>
          </cell>
          <cell r="BB7">
            <v>-776314.08310504444</v>
          </cell>
          <cell r="BC7">
            <v>0</v>
          </cell>
          <cell r="BD7">
            <v>0</v>
          </cell>
        </row>
        <row r="8">
          <cell r="C8" t="str">
            <v>CI Midstream</v>
          </cell>
          <cell r="BA8">
            <v>375255.25595902582</v>
          </cell>
          <cell r="BB8">
            <v>-60200.888190805308</v>
          </cell>
          <cell r="BC8">
            <v>0</v>
          </cell>
          <cell r="BD8">
            <v>0</v>
          </cell>
        </row>
        <row r="9">
          <cell r="C9" t="str">
            <v>CI Midstream</v>
          </cell>
          <cell r="BA9">
            <v>694605.37625818746</v>
          </cell>
          <cell r="BB9">
            <v>-111433.0741187785</v>
          </cell>
          <cell r="BC9">
            <v>0</v>
          </cell>
          <cell r="BD9">
            <v>0</v>
          </cell>
        </row>
        <row r="10">
          <cell r="C10" t="str">
            <v>CI Midstream</v>
          </cell>
          <cell r="BA10">
            <v>458568.99192711135</v>
          </cell>
          <cell r="BB10">
            <v>-73566.87259213574</v>
          </cell>
          <cell r="BC10">
            <v>0</v>
          </cell>
          <cell r="BD10">
            <v>0</v>
          </cell>
        </row>
        <row r="11">
          <cell r="C11" t="str">
            <v>CI Midstream</v>
          </cell>
          <cell r="BA11">
            <v>6487017.179872781</v>
          </cell>
          <cell r="BB11">
            <v>-1040689.5970168703</v>
          </cell>
          <cell r="BC11">
            <v>0</v>
          </cell>
          <cell r="BD11">
            <v>0</v>
          </cell>
        </row>
        <row r="12">
          <cell r="C12" t="str">
            <v>CI Midstream</v>
          </cell>
          <cell r="BA12">
            <v>13930100.658924567</v>
          </cell>
          <cell r="BB12">
            <v>-2217841.4298388488</v>
          </cell>
          <cell r="BC12">
            <v>0</v>
          </cell>
          <cell r="BD12">
            <v>0</v>
          </cell>
        </row>
        <row r="13">
          <cell r="C13" t="str">
            <v>CI Midstream</v>
          </cell>
          <cell r="BA13">
            <v>19851.274692418006</v>
          </cell>
          <cell r="BB13">
            <v>-3010.7913508195948</v>
          </cell>
          <cell r="BC13">
            <v>0</v>
          </cell>
          <cell r="BD13">
            <v>0</v>
          </cell>
        </row>
        <row r="14">
          <cell r="C14" t="str">
            <v>CI Midstream</v>
          </cell>
          <cell r="BA14">
            <v>35511863.931304961</v>
          </cell>
          <cell r="BB14">
            <v>-5653920.9232255891</v>
          </cell>
          <cell r="BC14">
            <v>0</v>
          </cell>
          <cell r="BD14">
            <v>0</v>
          </cell>
        </row>
        <row r="15">
          <cell r="C15" t="str">
            <v>CI Midstream</v>
          </cell>
          <cell r="BA15">
            <v>2892592.6265394646</v>
          </cell>
          <cell r="BB15">
            <v>-457402.81853358826</v>
          </cell>
          <cell r="BC15">
            <v>0</v>
          </cell>
          <cell r="BD15">
            <v>0</v>
          </cell>
        </row>
        <row r="16">
          <cell r="C16" t="str">
            <v>CI Midstream</v>
          </cell>
          <cell r="BA16">
            <v>230375.24466805186</v>
          </cell>
          <cell r="BB16">
            <v>-36958.150101970445</v>
          </cell>
          <cell r="BC16">
            <v>0</v>
          </cell>
          <cell r="BD16">
            <v>0</v>
          </cell>
        </row>
        <row r="17">
          <cell r="C17" t="str">
            <v>CI Midstream</v>
          </cell>
          <cell r="BA17">
            <v>79935968.458029687</v>
          </cell>
          <cell r="BB17">
            <v>-12640182.468929552</v>
          </cell>
          <cell r="BC17">
            <v>0</v>
          </cell>
          <cell r="BD17">
            <v>0</v>
          </cell>
        </row>
        <row r="18">
          <cell r="C18" t="str">
            <v>CI Midstream</v>
          </cell>
          <cell r="BA18">
            <v>347336.22440767061</v>
          </cell>
          <cell r="BB18">
            <v>-53540.222190469147</v>
          </cell>
          <cell r="BC18">
            <v>0</v>
          </cell>
          <cell r="BD18">
            <v>0</v>
          </cell>
        </row>
        <row r="19">
          <cell r="C19" t="str">
            <v>CI Midstream</v>
          </cell>
          <cell r="BA19">
            <v>1283208.1257676231</v>
          </cell>
          <cell r="BB19">
            <v>-204301.99132203765</v>
          </cell>
          <cell r="BC19">
            <v>0</v>
          </cell>
          <cell r="BD19">
            <v>0</v>
          </cell>
        </row>
        <row r="20">
          <cell r="C20" t="str">
            <v>CI Midstream</v>
          </cell>
          <cell r="BA20">
            <v>22931795.658402581</v>
          </cell>
          <cell r="BB20">
            <v>-3626178.8938925536</v>
          </cell>
          <cell r="BC20">
            <v>0</v>
          </cell>
          <cell r="BD20">
            <v>0</v>
          </cell>
        </row>
        <row r="21">
          <cell r="C21" t="str">
            <v>CI Midstream</v>
          </cell>
          <cell r="BA21">
            <v>16432155.960311171</v>
          </cell>
          <cell r="BB21">
            <v>-2598397.2614784315</v>
          </cell>
          <cell r="BC21">
            <v>0</v>
          </cell>
          <cell r="BD21">
            <v>0</v>
          </cell>
        </row>
        <row r="22">
          <cell r="C22" t="str">
            <v>CI Midstream</v>
          </cell>
          <cell r="BA22">
            <v>1747204.893963461</v>
          </cell>
          <cell r="BB22">
            <v>-278176.70944985095</v>
          </cell>
          <cell r="BC22">
            <v>0</v>
          </cell>
          <cell r="BD22">
            <v>0</v>
          </cell>
        </row>
        <row r="23">
          <cell r="C23" t="str">
            <v>CI Midstream</v>
          </cell>
          <cell r="BA23">
            <v>32025.941928999193</v>
          </cell>
          <cell r="BB23">
            <v>-5137.8716901580992</v>
          </cell>
          <cell r="BC23">
            <v>0</v>
          </cell>
          <cell r="BD23">
            <v>0</v>
          </cell>
        </row>
        <row r="24">
          <cell r="C24" t="str">
            <v>CI Midstream</v>
          </cell>
          <cell r="BA24">
            <v>1128281.8388835909</v>
          </cell>
          <cell r="BB24">
            <v>-181006.2393708716</v>
          </cell>
          <cell r="BC24">
            <v>0</v>
          </cell>
          <cell r="BD24">
            <v>0</v>
          </cell>
        </row>
        <row r="25">
          <cell r="C25" t="str">
            <v>CI Midstream</v>
          </cell>
          <cell r="BA25">
            <v>74621.296053051701</v>
          </cell>
          <cell r="BB25">
            <v>-11971.094838706687</v>
          </cell>
          <cell r="BC25">
            <v>0</v>
          </cell>
          <cell r="BD25">
            <v>0</v>
          </cell>
        </row>
        <row r="26">
          <cell r="C26" t="str">
            <v>CI Midstream</v>
          </cell>
          <cell r="BA26">
            <v>8884605.6049381476</v>
          </cell>
          <cell r="BB26">
            <v>-1425326.5050457311</v>
          </cell>
          <cell r="BC26">
            <v>0</v>
          </cell>
          <cell r="BD26">
            <v>0</v>
          </cell>
        </row>
        <row r="27">
          <cell r="C27" t="str">
            <v>CI Midstream</v>
          </cell>
          <cell r="BA27">
            <v>1744.0466031755013</v>
          </cell>
          <cell r="BB27">
            <v>-279.85210261939483</v>
          </cell>
          <cell r="BC27">
            <v>0</v>
          </cell>
          <cell r="BD27">
            <v>0</v>
          </cell>
        </row>
        <row r="28">
          <cell r="C28" t="str">
            <v>CI Midstream</v>
          </cell>
          <cell r="BA28">
            <v>1910.5048186845725</v>
          </cell>
          <cell r="BB28">
            <v>-299.91108291572255</v>
          </cell>
          <cell r="BC28">
            <v>0</v>
          </cell>
          <cell r="BD28">
            <v>0</v>
          </cell>
        </row>
        <row r="29">
          <cell r="C29" t="str">
            <v>CI Midstream</v>
          </cell>
          <cell r="BA29">
            <v>957.40833890040176</v>
          </cell>
          <cell r="BB29">
            <v>-149.33289898479964</v>
          </cell>
          <cell r="BC29">
            <v>0</v>
          </cell>
          <cell r="BD29">
            <v>0</v>
          </cell>
        </row>
        <row r="30">
          <cell r="C30" t="str">
            <v>CI Midstream</v>
          </cell>
          <cell r="BA30">
            <v>2493059.0307296594</v>
          </cell>
          <cell r="BB30">
            <v>-612494.16738872649</v>
          </cell>
          <cell r="BC30">
            <v>0</v>
          </cell>
          <cell r="BD30">
            <v>0</v>
          </cell>
        </row>
        <row r="31">
          <cell r="C31" t="str">
            <v>CI Midstream</v>
          </cell>
          <cell r="BA31">
            <v>884929.08444928029</v>
          </cell>
          <cell r="BB31">
            <v>-217409.16728235898</v>
          </cell>
          <cell r="BC31">
            <v>0</v>
          </cell>
          <cell r="BD31">
            <v>0</v>
          </cell>
        </row>
        <row r="32">
          <cell r="C32" t="str">
            <v>CI Midstream</v>
          </cell>
          <cell r="BA32">
            <v>1849511.977823117</v>
          </cell>
          <cell r="BB32">
            <v>-293436.1451319668</v>
          </cell>
          <cell r="BC32">
            <v>0</v>
          </cell>
          <cell r="BD32">
            <v>0</v>
          </cell>
        </row>
        <row r="33">
          <cell r="C33" t="str">
            <v>CI Midstream</v>
          </cell>
          <cell r="BA33">
            <v>12095284.303961348</v>
          </cell>
          <cell r="BB33">
            <v>-1923072.512985026</v>
          </cell>
          <cell r="BC33">
            <v>0</v>
          </cell>
          <cell r="BD33">
            <v>0</v>
          </cell>
        </row>
        <row r="34">
          <cell r="C34" t="str">
            <v>CI Midstream</v>
          </cell>
          <cell r="BA34">
            <v>968518.95671344618</v>
          </cell>
          <cell r="BB34">
            <v>-154242.7426818737</v>
          </cell>
          <cell r="BC34">
            <v>0</v>
          </cell>
          <cell r="BD34">
            <v>0</v>
          </cell>
        </row>
        <row r="35">
          <cell r="C35" t="str">
            <v>CI Midstream</v>
          </cell>
          <cell r="BA35">
            <v>1797411.3022199627</v>
          </cell>
          <cell r="BB35">
            <v>-286939.8745569546</v>
          </cell>
          <cell r="BC35">
            <v>0</v>
          </cell>
          <cell r="BD35">
            <v>0</v>
          </cell>
        </row>
        <row r="36">
          <cell r="C36" t="str">
            <v>CI Midstream</v>
          </cell>
          <cell r="BA36">
            <v>512443.36989719223</v>
          </cell>
          <cell r="BB36">
            <v>-125896.91456210869</v>
          </cell>
          <cell r="BC36">
            <v>0</v>
          </cell>
          <cell r="BD36">
            <v>0</v>
          </cell>
        </row>
        <row r="37">
          <cell r="C37" t="str">
            <v>CI Midstream</v>
          </cell>
          <cell r="BA37">
            <v>3293.4157512007805</v>
          </cell>
          <cell r="BB37">
            <v>-515.68529529573402</v>
          </cell>
          <cell r="BC37">
            <v>0</v>
          </cell>
          <cell r="BD37">
            <v>0</v>
          </cell>
        </row>
        <row r="38">
          <cell r="C38" t="str">
            <v>CI Midstream</v>
          </cell>
          <cell r="BA38">
            <v>6599283.8390816003</v>
          </cell>
          <cell r="BB38">
            <v>-1015586.0050775883</v>
          </cell>
          <cell r="BC38">
            <v>0</v>
          </cell>
          <cell r="BD38">
            <v>0</v>
          </cell>
        </row>
        <row r="39">
          <cell r="C39" t="str">
            <v>CI Midstream</v>
          </cell>
          <cell r="BA39">
            <v>5489711.0678108474</v>
          </cell>
          <cell r="BB39">
            <v>-852817.75544529851</v>
          </cell>
          <cell r="BC39">
            <v>0</v>
          </cell>
          <cell r="BD39">
            <v>0</v>
          </cell>
        </row>
        <row r="40">
          <cell r="C40" t="str">
            <v>CI Midstream</v>
          </cell>
          <cell r="BA40">
            <v>934270.98666987999</v>
          </cell>
          <cell r="BB40">
            <v>-143779.21804826809</v>
          </cell>
          <cell r="BC40">
            <v>0</v>
          </cell>
          <cell r="BD40">
            <v>0</v>
          </cell>
        </row>
        <row r="41">
          <cell r="C41" t="str">
            <v>CI Midstream</v>
          </cell>
          <cell r="BA41">
            <v>4079.9439170239139</v>
          </cell>
          <cell r="BB41">
            <v>-618.11373009307931</v>
          </cell>
          <cell r="BC41">
            <v>0</v>
          </cell>
          <cell r="BD41">
            <v>0</v>
          </cell>
        </row>
        <row r="42">
          <cell r="C42" t="str">
            <v>CI Midstream</v>
          </cell>
          <cell r="BA42">
            <v>13447.127977712462</v>
          </cell>
          <cell r="BB42">
            <v>-2107.4354633842963</v>
          </cell>
          <cell r="BC42">
            <v>0</v>
          </cell>
          <cell r="BD42">
            <v>0</v>
          </cell>
        </row>
        <row r="43">
          <cell r="C43" t="str">
            <v>CI Midstream</v>
          </cell>
          <cell r="BA43">
            <v>15973.457864749365</v>
          </cell>
          <cell r="BB43">
            <v>-2543.7743367804005</v>
          </cell>
          <cell r="BC43">
            <v>0</v>
          </cell>
          <cell r="BD43">
            <v>0</v>
          </cell>
        </row>
        <row r="44">
          <cell r="C44" t="str">
            <v>CI Midstream</v>
          </cell>
          <cell r="BA44">
            <v>62645.78206071465</v>
          </cell>
          <cell r="BB44">
            <v>-9908.9535968413929</v>
          </cell>
          <cell r="BC44">
            <v>0</v>
          </cell>
          <cell r="BD44">
            <v>0</v>
          </cell>
        </row>
        <row r="45">
          <cell r="C45" t="str">
            <v>CI Midstream</v>
          </cell>
          <cell r="BA45">
            <v>15610896.850804327</v>
          </cell>
          <cell r="BB45">
            <v>-2429982.3149766014</v>
          </cell>
          <cell r="BC45">
            <v>0</v>
          </cell>
          <cell r="BD45">
            <v>0</v>
          </cell>
        </row>
        <row r="46">
          <cell r="C46" t="str">
            <v>CI Midstream</v>
          </cell>
          <cell r="BA46">
            <v>33256.737659571787</v>
          </cell>
          <cell r="BB46">
            <v>0</v>
          </cell>
          <cell r="BC46">
            <v>0</v>
          </cell>
          <cell r="BD46">
            <v>0</v>
          </cell>
        </row>
        <row r="47">
          <cell r="C47" t="str">
            <v>CI Midstream</v>
          </cell>
          <cell r="BA47">
            <v>515774.00238557882</v>
          </cell>
          <cell r="BB47">
            <v>0</v>
          </cell>
          <cell r="BC47">
            <v>0</v>
          </cell>
          <cell r="BD47">
            <v>0</v>
          </cell>
        </row>
        <row r="48">
          <cell r="C48" t="str">
            <v>CI Midstream</v>
          </cell>
          <cell r="BA48">
            <v>114073.1176094625</v>
          </cell>
          <cell r="BB48">
            <v>0</v>
          </cell>
          <cell r="BC48">
            <v>0</v>
          </cell>
          <cell r="BD48">
            <v>0</v>
          </cell>
        </row>
        <row r="49">
          <cell r="C49" t="str">
            <v>CI Midstream</v>
          </cell>
          <cell r="BA49">
            <v>0</v>
          </cell>
          <cell r="BB49">
            <v>0</v>
          </cell>
          <cell r="BC49">
            <v>0</v>
          </cell>
          <cell r="BD49">
            <v>33670543.646725364</v>
          </cell>
        </row>
        <row r="50">
          <cell r="C50" t="str">
            <v>Strategic Energy Management</v>
          </cell>
          <cell r="BA50">
            <v>4987874.1107773902</v>
          </cell>
          <cell r="BB50">
            <v>1281039.9768059568</v>
          </cell>
          <cell r="BC50">
            <v>0</v>
          </cell>
          <cell r="BD50">
            <v>0</v>
          </cell>
        </row>
        <row r="51">
          <cell r="C51" t="str">
            <v>Strategic Energy Management</v>
          </cell>
          <cell r="BA51">
            <v>0</v>
          </cell>
          <cell r="BB51">
            <v>0</v>
          </cell>
          <cell r="BC51">
            <v>0</v>
          </cell>
          <cell r="BD51">
            <v>2211778.8567155208</v>
          </cell>
        </row>
        <row r="52">
          <cell r="C52" t="str">
            <v>Small Business</v>
          </cell>
          <cell r="BA52">
            <v>913802.06215277372</v>
          </cell>
          <cell r="BB52">
            <v>-133674.09918915608</v>
          </cell>
          <cell r="BC52">
            <v>0</v>
          </cell>
          <cell r="BD52">
            <v>0</v>
          </cell>
        </row>
        <row r="53">
          <cell r="C53" t="str">
            <v>Small Business</v>
          </cell>
          <cell r="BA53">
            <v>30007.549939647739</v>
          </cell>
          <cell r="BB53">
            <v>-4392.8787414241651</v>
          </cell>
          <cell r="BC53">
            <v>0</v>
          </cell>
          <cell r="BD53">
            <v>0</v>
          </cell>
        </row>
        <row r="54">
          <cell r="C54" t="str">
            <v>Small Business</v>
          </cell>
          <cell r="BA54">
            <v>11462813.216884723</v>
          </cell>
          <cell r="BB54">
            <v>-1823526.330381406</v>
          </cell>
          <cell r="BC54">
            <v>0</v>
          </cell>
          <cell r="BD54">
            <v>0</v>
          </cell>
        </row>
        <row r="55">
          <cell r="C55" t="str">
            <v>Small Business</v>
          </cell>
          <cell r="BA55">
            <v>2523.7049445780535</v>
          </cell>
          <cell r="BB55">
            <v>-401.38379110130273</v>
          </cell>
          <cell r="BC55">
            <v>0</v>
          </cell>
          <cell r="BD55">
            <v>0</v>
          </cell>
        </row>
        <row r="56">
          <cell r="C56" t="str">
            <v>Small Business</v>
          </cell>
          <cell r="BA56">
            <v>39722.700039658208</v>
          </cell>
          <cell r="BB56">
            <v>-5813.5511848119331</v>
          </cell>
          <cell r="BC56">
            <v>0</v>
          </cell>
          <cell r="BD56">
            <v>0</v>
          </cell>
        </row>
        <row r="57">
          <cell r="C57" t="str">
            <v>Small Business</v>
          </cell>
          <cell r="BA57">
            <v>14097980.558384156</v>
          </cell>
          <cell r="BB57">
            <v>-4834443.2868290264</v>
          </cell>
          <cell r="BC57">
            <v>0</v>
          </cell>
          <cell r="BD57">
            <v>0</v>
          </cell>
        </row>
        <row r="58">
          <cell r="C58" t="str">
            <v>Small Business</v>
          </cell>
          <cell r="BA58">
            <v>6988.9919027477308</v>
          </cell>
          <cell r="BB58">
            <v>-638.70320368345858</v>
          </cell>
          <cell r="BC58">
            <v>0</v>
          </cell>
          <cell r="BD58">
            <v>0</v>
          </cell>
        </row>
        <row r="59">
          <cell r="C59" t="str">
            <v>Small Business</v>
          </cell>
          <cell r="BA59">
            <v>3138.2534795003257</v>
          </cell>
          <cell r="BB59">
            <v>-473.75850652376261</v>
          </cell>
          <cell r="BC59">
            <v>0</v>
          </cell>
          <cell r="BD59">
            <v>0</v>
          </cell>
        </row>
        <row r="60">
          <cell r="C60" t="str">
            <v>Small Business</v>
          </cell>
          <cell r="BA60">
            <v>1042036.8119853112</v>
          </cell>
          <cell r="BB60">
            <v>-157288.15923598793</v>
          </cell>
          <cell r="BC60">
            <v>0</v>
          </cell>
          <cell r="BD60">
            <v>0</v>
          </cell>
        </row>
        <row r="61">
          <cell r="C61" t="str">
            <v>Small Business</v>
          </cell>
          <cell r="BA61">
            <v>98982.645477604528</v>
          </cell>
          <cell r="BB61">
            <v>-14938.603350471214</v>
          </cell>
          <cell r="BC61">
            <v>0</v>
          </cell>
          <cell r="BD61">
            <v>0</v>
          </cell>
        </row>
        <row r="62">
          <cell r="C62" t="str">
            <v>Small Business</v>
          </cell>
          <cell r="BA62">
            <v>39810.187447764438</v>
          </cell>
          <cell r="BB62">
            <v>-3638.0595354720658</v>
          </cell>
          <cell r="BC62">
            <v>0</v>
          </cell>
          <cell r="BD62">
            <v>0</v>
          </cell>
        </row>
        <row r="63">
          <cell r="C63" t="str">
            <v>Small Business</v>
          </cell>
          <cell r="BA63">
            <v>18217924.916899256</v>
          </cell>
          <cell r="BB63">
            <v>-2749868.5151622877</v>
          </cell>
          <cell r="BC63">
            <v>0</v>
          </cell>
          <cell r="BD63">
            <v>0</v>
          </cell>
        </row>
        <row r="64">
          <cell r="C64" t="str">
            <v>Small Business</v>
          </cell>
          <cell r="BA64">
            <v>5266498.8258429375</v>
          </cell>
          <cell r="BB64">
            <v>-794832.14682907285</v>
          </cell>
          <cell r="BC64">
            <v>0</v>
          </cell>
          <cell r="BD64">
            <v>0</v>
          </cell>
        </row>
        <row r="65">
          <cell r="C65" t="str">
            <v>Small Business</v>
          </cell>
          <cell r="BA65">
            <v>2734561.0173754566</v>
          </cell>
          <cell r="BB65">
            <v>0</v>
          </cell>
          <cell r="BC65">
            <v>0</v>
          </cell>
          <cell r="BD65">
            <v>0</v>
          </cell>
        </row>
        <row r="66">
          <cell r="C66" t="str">
            <v>Small Business</v>
          </cell>
          <cell r="BA66">
            <v>3453184.9591325419</v>
          </cell>
          <cell r="BB66">
            <v>-208464.71130106485</v>
          </cell>
          <cell r="BC66">
            <v>0</v>
          </cell>
          <cell r="BD66">
            <v>0</v>
          </cell>
        </row>
        <row r="67">
          <cell r="C67" t="str">
            <v>Small Business</v>
          </cell>
          <cell r="BA67">
            <v>888900.42730164435</v>
          </cell>
          <cell r="BB67">
            <v>-53662.786013860488</v>
          </cell>
          <cell r="BC67">
            <v>0</v>
          </cell>
          <cell r="BD67">
            <v>0</v>
          </cell>
        </row>
        <row r="68">
          <cell r="C68" t="str">
            <v>Small Business</v>
          </cell>
          <cell r="BA68">
            <v>154895.79087515624</v>
          </cell>
          <cell r="BB68">
            <v>0</v>
          </cell>
          <cell r="BC68">
            <v>0</v>
          </cell>
          <cell r="BD68">
            <v>0</v>
          </cell>
        </row>
        <row r="69">
          <cell r="C69" t="str">
            <v>Small Business</v>
          </cell>
          <cell r="BA69">
            <v>83890.578095641205</v>
          </cell>
          <cell r="BB69">
            <v>0</v>
          </cell>
          <cell r="BC69">
            <v>0</v>
          </cell>
          <cell r="BD69">
            <v>0</v>
          </cell>
        </row>
        <row r="70">
          <cell r="C70" t="str">
            <v>Small Business</v>
          </cell>
          <cell r="BA70">
            <v>38113298.206858613</v>
          </cell>
          <cell r="BB70">
            <v>-5734770.2889596922</v>
          </cell>
          <cell r="BC70">
            <v>0</v>
          </cell>
          <cell r="BD70">
            <v>0</v>
          </cell>
        </row>
        <row r="71">
          <cell r="C71" t="str">
            <v>Small Business</v>
          </cell>
          <cell r="BA71">
            <v>487926.77437737508</v>
          </cell>
          <cell r="BB71">
            <v>-75118.139366022835</v>
          </cell>
          <cell r="BC71">
            <v>0</v>
          </cell>
          <cell r="BD71">
            <v>0</v>
          </cell>
        </row>
        <row r="72">
          <cell r="C72" t="str">
            <v>Small Business</v>
          </cell>
          <cell r="BA72">
            <v>50900141.613063276</v>
          </cell>
          <cell r="BB72">
            <v>-7836265.8797032917</v>
          </cell>
          <cell r="BC72">
            <v>0</v>
          </cell>
          <cell r="BD72">
            <v>0</v>
          </cell>
        </row>
        <row r="73">
          <cell r="C73" t="str">
            <v>Small Business</v>
          </cell>
          <cell r="BA73">
            <v>312097.9806882774</v>
          </cell>
          <cell r="BB73">
            <v>-37998.529603077746</v>
          </cell>
          <cell r="BC73">
            <v>0</v>
          </cell>
          <cell r="BD73">
            <v>0</v>
          </cell>
        </row>
        <row r="74">
          <cell r="C74" t="str">
            <v>Small Business</v>
          </cell>
          <cell r="BA74">
            <v>31691.761133605796</v>
          </cell>
          <cell r="BB74">
            <v>-3366.3487923883795</v>
          </cell>
          <cell r="BC74">
            <v>0</v>
          </cell>
          <cell r="BD74">
            <v>0</v>
          </cell>
        </row>
        <row r="75">
          <cell r="C75" t="str">
            <v>Small Business</v>
          </cell>
          <cell r="BA75">
            <v>24683.764476443608</v>
          </cell>
          <cell r="BB75">
            <v>0</v>
          </cell>
          <cell r="BC75">
            <v>0</v>
          </cell>
          <cell r="BD75">
            <v>0</v>
          </cell>
        </row>
        <row r="76">
          <cell r="C76" t="str">
            <v>Small Business</v>
          </cell>
          <cell r="BA76">
            <v>4440.083274470443</v>
          </cell>
          <cell r="BB76">
            <v>0</v>
          </cell>
          <cell r="BC76">
            <v>0</v>
          </cell>
          <cell r="BD76">
            <v>0</v>
          </cell>
        </row>
        <row r="77">
          <cell r="C77" t="str">
            <v>Small Business</v>
          </cell>
          <cell r="BA77">
            <v>5064.6813643955138</v>
          </cell>
          <cell r="BB77">
            <v>0</v>
          </cell>
          <cell r="BC77">
            <v>0</v>
          </cell>
          <cell r="BD77">
            <v>0</v>
          </cell>
        </row>
        <row r="78">
          <cell r="C78" t="str">
            <v>Small Business</v>
          </cell>
          <cell r="BA78">
            <v>16831.224558601873</v>
          </cell>
          <cell r="BB78">
            <v>0</v>
          </cell>
          <cell r="BC78">
            <v>0</v>
          </cell>
          <cell r="BD78">
            <v>0</v>
          </cell>
        </row>
        <row r="79">
          <cell r="C79" t="str">
            <v>Small Business</v>
          </cell>
          <cell r="BA79">
            <v>254253.99651385791</v>
          </cell>
          <cell r="BB79">
            <v>-38256.681973758794</v>
          </cell>
          <cell r="BC79">
            <v>0</v>
          </cell>
          <cell r="BD79">
            <v>0</v>
          </cell>
        </row>
        <row r="80">
          <cell r="C80" t="str">
            <v>Small Business</v>
          </cell>
          <cell r="BA80">
            <v>22989034.38089643</v>
          </cell>
          <cell r="BB80">
            <v>-3539247.2405583179</v>
          </cell>
          <cell r="BC80">
            <v>0</v>
          </cell>
          <cell r="BD80">
            <v>0</v>
          </cell>
        </row>
        <row r="81">
          <cell r="C81" t="str">
            <v>Small Business</v>
          </cell>
          <cell r="BA81">
            <v>35339.453971084789</v>
          </cell>
          <cell r="BB81">
            <v>0</v>
          </cell>
          <cell r="BC81">
            <v>0</v>
          </cell>
          <cell r="BD81">
            <v>0</v>
          </cell>
        </row>
        <row r="82">
          <cell r="C82" t="str">
            <v>Small Business</v>
          </cell>
          <cell r="BA82">
            <v>11421.164344397048</v>
          </cell>
          <cell r="BB82">
            <v>0</v>
          </cell>
          <cell r="BC82">
            <v>0</v>
          </cell>
          <cell r="BD82">
            <v>0</v>
          </cell>
        </row>
        <row r="83">
          <cell r="C83" t="str">
            <v>Small Business</v>
          </cell>
          <cell r="BA83">
            <v>6098.7026155628146</v>
          </cell>
          <cell r="BB83">
            <v>0</v>
          </cell>
          <cell r="BC83">
            <v>0</v>
          </cell>
          <cell r="BD83">
            <v>0</v>
          </cell>
        </row>
        <row r="84">
          <cell r="C84" t="str">
            <v>Small Business</v>
          </cell>
          <cell r="BA84">
            <v>46965.723761943853</v>
          </cell>
          <cell r="BB84">
            <v>0</v>
          </cell>
          <cell r="BC84">
            <v>0</v>
          </cell>
          <cell r="BD84">
            <v>0</v>
          </cell>
        </row>
        <row r="85">
          <cell r="C85" t="str">
            <v>Small Business</v>
          </cell>
          <cell r="BA85">
            <v>80503.860399232319</v>
          </cell>
          <cell r="BB85">
            <v>0</v>
          </cell>
          <cell r="BC85">
            <v>0</v>
          </cell>
          <cell r="BD85">
            <v>0</v>
          </cell>
        </row>
        <row r="86">
          <cell r="C86" t="str">
            <v>Small Business</v>
          </cell>
          <cell r="BA86">
            <v>3354.7557807181206</v>
          </cell>
          <cell r="BB86">
            <v>0</v>
          </cell>
          <cell r="BC86">
            <v>0</v>
          </cell>
          <cell r="BD86">
            <v>0</v>
          </cell>
        </row>
        <row r="87">
          <cell r="C87" t="str">
            <v>Small Business</v>
          </cell>
          <cell r="BA87">
            <v>1803.2724668596024</v>
          </cell>
          <cell r="BB87">
            <v>1447.4513230734724</v>
          </cell>
          <cell r="BC87">
            <v>0</v>
          </cell>
          <cell r="BD87">
            <v>0</v>
          </cell>
        </row>
        <row r="88">
          <cell r="C88" t="str">
            <v>Small Business</v>
          </cell>
          <cell r="BA88">
            <v>2394648.5837661126</v>
          </cell>
          <cell r="BB88">
            <v>0</v>
          </cell>
          <cell r="BC88">
            <v>0</v>
          </cell>
          <cell r="BD88">
            <v>0</v>
          </cell>
        </row>
        <row r="89">
          <cell r="C89" t="str">
            <v>Small Business</v>
          </cell>
          <cell r="BA89">
            <v>44502.378697935928</v>
          </cell>
          <cell r="BB89">
            <v>0</v>
          </cell>
          <cell r="BC89">
            <v>0</v>
          </cell>
          <cell r="BD89">
            <v>0</v>
          </cell>
        </row>
        <row r="90">
          <cell r="C90" t="str">
            <v>Small Business</v>
          </cell>
          <cell r="BA90">
            <v>638.05860139846652</v>
          </cell>
          <cell r="BB90">
            <v>0</v>
          </cell>
          <cell r="BC90">
            <v>0</v>
          </cell>
          <cell r="BD90">
            <v>0</v>
          </cell>
        </row>
        <row r="91">
          <cell r="C91" t="str">
            <v>Small Business</v>
          </cell>
          <cell r="BA91">
            <v>951619.47874930629</v>
          </cell>
          <cell r="BB91">
            <v>0</v>
          </cell>
          <cell r="BC91">
            <v>0</v>
          </cell>
          <cell r="BD91">
            <v>0</v>
          </cell>
        </row>
        <row r="92">
          <cell r="C92" t="str">
            <v>Small Business</v>
          </cell>
          <cell r="BA92">
            <v>3573516.0892365789</v>
          </cell>
          <cell r="BB92">
            <v>0</v>
          </cell>
          <cell r="BC92">
            <v>0</v>
          </cell>
          <cell r="BD92">
            <v>0</v>
          </cell>
        </row>
        <row r="93">
          <cell r="C93" t="str">
            <v>Small Business</v>
          </cell>
          <cell r="BA93">
            <v>8563.9744094485777</v>
          </cell>
          <cell r="BB93">
            <v>0</v>
          </cell>
          <cell r="BC93">
            <v>0</v>
          </cell>
          <cell r="BD93">
            <v>0</v>
          </cell>
        </row>
        <row r="94">
          <cell r="C94" t="str">
            <v>Small Business</v>
          </cell>
          <cell r="BA94">
            <v>4722.863483425489</v>
          </cell>
          <cell r="BB94">
            <v>0</v>
          </cell>
          <cell r="BC94">
            <v>0</v>
          </cell>
          <cell r="BD94">
            <v>0</v>
          </cell>
        </row>
        <row r="95">
          <cell r="C95" t="str">
            <v>Small Business</v>
          </cell>
          <cell r="BA95">
            <v>86591.67160841485</v>
          </cell>
          <cell r="BB95">
            <v>0</v>
          </cell>
          <cell r="BC95">
            <v>0</v>
          </cell>
          <cell r="BD95">
            <v>0</v>
          </cell>
        </row>
        <row r="96">
          <cell r="C96" t="str">
            <v>Small Business</v>
          </cell>
          <cell r="BA96">
            <v>9401.6644569144082</v>
          </cell>
          <cell r="BB96">
            <v>0</v>
          </cell>
          <cell r="BC96">
            <v>0</v>
          </cell>
          <cell r="BD96">
            <v>0</v>
          </cell>
        </row>
        <row r="97">
          <cell r="C97" t="str">
            <v>Small Business</v>
          </cell>
          <cell r="BA97">
            <v>4577897.4675295139</v>
          </cell>
          <cell r="BB97">
            <v>0</v>
          </cell>
          <cell r="BC97">
            <v>0</v>
          </cell>
          <cell r="BD97">
            <v>0</v>
          </cell>
        </row>
        <row r="98">
          <cell r="C98" t="str">
            <v>Small Business</v>
          </cell>
          <cell r="BA98">
            <v>1303099.5984387929</v>
          </cell>
          <cell r="BB98">
            <v>0</v>
          </cell>
          <cell r="BC98">
            <v>0</v>
          </cell>
          <cell r="BD98">
            <v>0</v>
          </cell>
        </row>
        <row r="99">
          <cell r="C99" t="str">
            <v>Small Business</v>
          </cell>
          <cell r="BA99">
            <v>5190.7141879811879</v>
          </cell>
          <cell r="BB99">
            <v>0</v>
          </cell>
          <cell r="BC99">
            <v>0</v>
          </cell>
          <cell r="BD99">
            <v>0</v>
          </cell>
        </row>
        <row r="100">
          <cell r="C100" t="str">
            <v>Small Business</v>
          </cell>
          <cell r="BA100">
            <v>12049.794619023181</v>
          </cell>
          <cell r="BB100">
            <v>0</v>
          </cell>
          <cell r="BC100">
            <v>0</v>
          </cell>
          <cell r="BD100">
            <v>0</v>
          </cell>
        </row>
        <row r="101">
          <cell r="C101" t="str">
            <v>Small Business</v>
          </cell>
          <cell r="BA101">
            <v>3494.9365187725894</v>
          </cell>
          <cell r="BB101">
            <v>0</v>
          </cell>
          <cell r="BC101">
            <v>0</v>
          </cell>
          <cell r="BD101">
            <v>0</v>
          </cell>
        </row>
        <row r="102">
          <cell r="C102" t="str">
            <v>Small Business</v>
          </cell>
          <cell r="BA102">
            <v>643.10525343238214</v>
          </cell>
          <cell r="BB102">
            <v>0</v>
          </cell>
          <cell r="BC102">
            <v>0</v>
          </cell>
          <cell r="BD102">
            <v>0</v>
          </cell>
        </row>
        <row r="103">
          <cell r="C103" t="str">
            <v>Small Business</v>
          </cell>
          <cell r="BA103">
            <v>8678.5601967758157</v>
          </cell>
          <cell r="BB103">
            <v>0</v>
          </cell>
          <cell r="BC103">
            <v>0</v>
          </cell>
          <cell r="BD103">
            <v>0</v>
          </cell>
        </row>
        <row r="104">
          <cell r="C104" t="str">
            <v>Small Business</v>
          </cell>
          <cell r="BA104">
            <v>7069.2152687782245</v>
          </cell>
          <cell r="BB104">
            <v>1446.4327862709222</v>
          </cell>
          <cell r="BC104">
            <v>0</v>
          </cell>
          <cell r="BD104">
            <v>0</v>
          </cell>
        </row>
        <row r="105">
          <cell r="C105" t="str">
            <v>Small Business</v>
          </cell>
          <cell r="BA105">
            <v>2934.223556214512</v>
          </cell>
          <cell r="BB105">
            <v>240.4892618353521</v>
          </cell>
          <cell r="BC105">
            <v>0</v>
          </cell>
          <cell r="BD105">
            <v>0</v>
          </cell>
        </row>
        <row r="106">
          <cell r="C106" t="str">
            <v>Small Business</v>
          </cell>
          <cell r="BA106">
            <v>3928042.0720665404</v>
          </cell>
          <cell r="BB106">
            <v>0</v>
          </cell>
          <cell r="BC106">
            <v>0</v>
          </cell>
          <cell r="BD106">
            <v>0</v>
          </cell>
        </row>
        <row r="107">
          <cell r="C107" t="str">
            <v>Small Business</v>
          </cell>
          <cell r="BA107">
            <v>61529.279955419588</v>
          </cell>
          <cell r="BB107">
            <v>21000.504711249669</v>
          </cell>
          <cell r="BC107">
            <v>0</v>
          </cell>
          <cell r="BD107">
            <v>0</v>
          </cell>
        </row>
        <row r="108">
          <cell r="C108" t="str">
            <v>Small Business</v>
          </cell>
          <cell r="BA108">
            <v>13783.323595489255</v>
          </cell>
          <cell r="BB108">
            <v>0</v>
          </cell>
          <cell r="BC108">
            <v>0</v>
          </cell>
          <cell r="BD108">
            <v>0</v>
          </cell>
        </row>
        <row r="109">
          <cell r="C109" t="str">
            <v>Small Business</v>
          </cell>
          <cell r="BA109">
            <v>13783.323595489255</v>
          </cell>
          <cell r="BB109">
            <v>0</v>
          </cell>
          <cell r="BC109">
            <v>0</v>
          </cell>
          <cell r="BD109">
            <v>0</v>
          </cell>
        </row>
        <row r="110">
          <cell r="C110" t="str">
            <v>Small Business</v>
          </cell>
          <cell r="BA110">
            <v>14177.201183737359</v>
          </cell>
          <cell r="BB110">
            <v>0</v>
          </cell>
          <cell r="BC110">
            <v>0</v>
          </cell>
          <cell r="BD110">
            <v>0</v>
          </cell>
        </row>
        <row r="111">
          <cell r="C111" t="str">
            <v>Small Business</v>
          </cell>
          <cell r="BA111">
            <v>14177.201183737359</v>
          </cell>
          <cell r="BB111">
            <v>0</v>
          </cell>
          <cell r="BC111">
            <v>0</v>
          </cell>
          <cell r="BD111">
            <v>0</v>
          </cell>
        </row>
        <row r="112">
          <cell r="C112" t="str">
            <v>Small Business</v>
          </cell>
          <cell r="BA112">
            <v>604.3818836589611</v>
          </cell>
          <cell r="BB112">
            <v>0</v>
          </cell>
          <cell r="BC112">
            <v>0</v>
          </cell>
          <cell r="BD112">
            <v>0</v>
          </cell>
        </row>
        <row r="113">
          <cell r="C113" t="str">
            <v>Small Business</v>
          </cell>
          <cell r="BA113">
            <v>2582.2437193947426</v>
          </cell>
          <cell r="BB113">
            <v>0</v>
          </cell>
          <cell r="BC113">
            <v>0</v>
          </cell>
          <cell r="BD113">
            <v>0</v>
          </cell>
        </row>
        <row r="114">
          <cell r="C114" t="str">
            <v>Small Business</v>
          </cell>
          <cell r="BA114">
            <v>10428.24867567032</v>
          </cell>
          <cell r="BB114">
            <v>453.74759585049657</v>
          </cell>
          <cell r="BC114">
            <v>0</v>
          </cell>
          <cell r="BD114">
            <v>0</v>
          </cell>
        </row>
        <row r="115">
          <cell r="C115" t="str">
            <v>Small Business</v>
          </cell>
          <cell r="BA115">
            <v>632.13237328443483</v>
          </cell>
          <cell r="BB115">
            <v>447.4959267979292</v>
          </cell>
          <cell r="BC115">
            <v>0</v>
          </cell>
          <cell r="BD115">
            <v>0</v>
          </cell>
        </row>
        <row r="116">
          <cell r="C116" t="str">
            <v>Small Business</v>
          </cell>
          <cell r="BA116">
            <v>343875.32179143763</v>
          </cell>
          <cell r="BB116">
            <v>0</v>
          </cell>
          <cell r="BC116">
            <v>0</v>
          </cell>
          <cell r="BD116">
            <v>0</v>
          </cell>
        </row>
        <row r="117">
          <cell r="C117" t="str">
            <v>Small Business</v>
          </cell>
          <cell r="BA117">
            <v>1873.0979761375697</v>
          </cell>
          <cell r="BB117">
            <v>0</v>
          </cell>
          <cell r="BC117">
            <v>0</v>
          </cell>
          <cell r="BD117">
            <v>0</v>
          </cell>
        </row>
        <row r="118">
          <cell r="C118" t="str">
            <v>Small Business</v>
          </cell>
          <cell r="BA118">
            <v>23.870660198227245</v>
          </cell>
          <cell r="BB118">
            <v>0</v>
          </cell>
          <cell r="BC118">
            <v>0</v>
          </cell>
          <cell r="BD118">
            <v>0</v>
          </cell>
        </row>
        <row r="119">
          <cell r="C119" t="str">
            <v>Small Business</v>
          </cell>
          <cell r="BA119">
            <v>282.64617960212041</v>
          </cell>
          <cell r="BB119">
            <v>0</v>
          </cell>
          <cell r="BC119">
            <v>0</v>
          </cell>
          <cell r="BD119">
            <v>0</v>
          </cell>
        </row>
        <row r="120">
          <cell r="C120" t="str">
            <v>Small Business</v>
          </cell>
          <cell r="BA120">
            <v>75001.037651255567</v>
          </cell>
          <cell r="BB120">
            <v>0</v>
          </cell>
          <cell r="BC120">
            <v>0</v>
          </cell>
          <cell r="BD120">
            <v>0</v>
          </cell>
        </row>
        <row r="121">
          <cell r="C121" t="str">
            <v>Small Business</v>
          </cell>
          <cell r="BA121">
            <v>495312.03615338454</v>
          </cell>
          <cell r="BB121">
            <v>0</v>
          </cell>
          <cell r="BC121">
            <v>0</v>
          </cell>
          <cell r="BD121">
            <v>0</v>
          </cell>
        </row>
        <row r="122">
          <cell r="C122" t="str">
            <v>Small Business</v>
          </cell>
          <cell r="BA122">
            <v>6020.7567871113824</v>
          </cell>
          <cell r="BB122">
            <v>0</v>
          </cell>
          <cell r="BC122">
            <v>0</v>
          </cell>
          <cell r="BD122">
            <v>0</v>
          </cell>
        </row>
        <row r="123">
          <cell r="C123" t="str">
            <v>Small Business</v>
          </cell>
          <cell r="BA123">
            <v>394.70151853583263</v>
          </cell>
          <cell r="BB123">
            <v>0</v>
          </cell>
          <cell r="BC123">
            <v>0</v>
          </cell>
          <cell r="BD123">
            <v>0</v>
          </cell>
        </row>
        <row r="124">
          <cell r="C124" t="str">
            <v>Small Business</v>
          </cell>
          <cell r="BA124">
            <v>135333.18534722202</v>
          </cell>
          <cell r="BB124">
            <v>126066.35626081529</v>
          </cell>
          <cell r="BC124">
            <v>0</v>
          </cell>
          <cell r="BD124">
            <v>0</v>
          </cell>
        </row>
        <row r="125">
          <cell r="C125" t="str">
            <v>Small Business</v>
          </cell>
          <cell r="BA125">
            <v>5610.0546726758766</v>
          </cell>
          <cell r="BB125">
            <v>1817.0252751001731</v>
          </cell>
          <cell r="BC125">
            <v>0</v>
          </cell>
          <cell r="BD125">
            <v>0</v>
          </cell>
        </row>
        <row r="126">
          <cell r="C126" t="str">
            <v>Small Business</v>
          </cell>
          <cell r="BA126">
            <v>3192.6215898051873</v>
          </cell>
          <cell r="BB126">
            <v>0</v>
          </cell>
          <cell r="BC126">
            <v>0</v>
          </cell>
          <cell r="BD126">
            <v>0</v>
          </cell>
        </row>
        <row r="127">
          <cell r="C127" t="str">
            <v>Small Business</v>
          </cell>
          <cell r="BA127">
            <v>4141.8942567911035</v>
          </cell>
          <cell r="BB127">
            <v>864.19444330459396</v>
          </cell>
          <cell r="BC127">
            <v>0</v>
          </cell>
          <cell r="BD127">
            <v>0</v>
          </cell>
        </row>
        <row r="128">
          <cell r="C128" t="str">
            <v>Small Business</v>
          </cell>
          <cell r="BA128">
            <v>28431.715206572058</v>
          </cell>
          <cell r="BB128">
            <v>6711.4663235712114</v>
          </cell>
          <cell r="BC128">
            <v>0</v>
          </cell>
          <cell r="BD128">
            <v>0</v>
          </cell>
        </row>
        <row r="129">
          <cell r="C129" t="str">
            <v>Small Business</v>
          </cell>
          <cell r="BA129">
            <v>17958.348322388541</v>
          </cell>
          <cell r="BB129">
            <v>12650.635605835339</v>
          </cell>
          <cell r="BC129">
            <v>0</v>
          </cell>
          <cell r="BD129">
            <v>0</v>
          </cell>
        </row>
        <row r="130">
          <cell r="C130" t="str">
            <v>Small Business</v>
          </cell>
          <cell r="BA130">
            <v>3590.629819017041</v>
          </cell>
          <cell r="BB130">
            <v>0</v>
          </cell>
          <cell r="BC130">
            <v>0</v>
          </cell>
          <cell r="BD130">
            <v>0</v>
          </cell>
        </row>
        <row r="131">
          <cell r="C131" t="str">
            <v>Small Business</v>
          </cell>
          <cell r="BA131">
            <v>5385.9447285255683</v>
          </cell>
          <cell r="BB131">
            <v>0</v>
          </cell>
          <cell r="BC131">
            <v>0</v>
          </cell>
          <cell r="BD131">
            <v>0</v>
          </cell>
        </row>
        <row r="132">
          <cell r="C132" t="str">
            <v>Small Business</v>
          </cell>
          <cell r="BA132">
            <v>12717.497091099938</v>
          </cell>
          <cell r="BB132">
            <v>0</v>
          </cell>
          <cell r="BC132">
            <v>0</v>
          </cell>
          <cell r="BD132">
            <v>0</v>
          </cell>
        </row>
        <row r="133">
          <cell r="C133" t="str">
            <v>Small Business</v>
          </cell>
          <cell r="BA133">
            <v>627.84141785306326</v>
          </cell>
          <cell r="BB133">
            <v>0</v>
          </cell>
          <cell r="BC133">
            <v>0</v>
          </cell>
          <cell r="BD133">
            <v>0</v>
          </cell>
        </row>
        <row r="134">
          <cell r="C134" t="str">
            <v>Small Business</v>
          </cell>
          <cell r="BA134">
            <v>1658.6338990339057</v>
          </cell>
          <cell r="BB134">
            <v>0</v>
          </cell>
          <cell r="BC134">
            <v>0</v>
          </cell>
          <cell r="BD134">
            <v>0</v>
          </cell>
        </row>
        <row r="135">
          <cell r="C135" t="str">
            <v>Small Business</v>
          </cell>
          <cell r="BA135">
            <v>2402.2392190833521</v>
          </cell>
          <cell r="BB135">
            <v>0</v>
          </cell>
          <cell r="BC135">
            <v>0</v>
          </cell>
          <cell r="BD135">
            <v>0</v>
          </cell>
        </row>
        <row r="136">
          <cell r="C136" t="str">
            <v>Small Business</v>
          </cell>
          <cell r="BA136">
            <v>772.88315839559141</v>
          </cell>
          <cell r="BB136">
            <v>0</v>
          </cell>
          <cell r="BC136">
            <v>0</v>
          </cell>
          <cell r="BD136">
            <v>0</v>
          </cell>
        </row>
        <row r="137">
          <cell r="C137" t="str">
            <v>Small Business</v>
          </cell>
          <cell r="BA137">
            <v>35286.144395643219</v>
          </cell>
          <cell r="BB137">
            <v>0</v>
          </cell>
          <cell r="BC137">
            <v>0</v>
          </cell>
          <cell r="BD137">
            <v>0</v>
          </cell>
        </row>
        <row r="138">
          <cell r="C138" t="str">
            <v>Small Business</v>
          </cell>
          <cell r="BA138">
            <v>35176.401520504005</v>
          </cell>
          <cell r="BB138">
            <v>0</v>
          </cell>
          <cell r="BC138">
            <v>0</v>
          </cell>
          <cell r="BD138">
            <v>0</v>
          </cell>
        </row>
        <row r="139">
          <cell r="C139" t="str">
            <v>Small Business</v>
          </cell>
          <cell r="BA139">
            <v>0</v>
          </cell>
          <cell r="BB139">
            <v>0</v>
          </cell>
          <cell r="BC139">
            <v>0</v>
          </cell>
          <cell r="BD139">
            <v>102593571.32853143</v>
          </cell>
        </row>
        <row r="140">
          <cell r="C140" t="str">
            <v>RetroCommissioning</v>
          </cell>
          <cell r="BA140">
            <v>2439413.8476716839</v>
          </cell>
          <cell r="BB140">
            <v>714412.91163226136</v>
          </cell>
          <cell r="BC140">
            <v>0</v>
          </cell>
          <cell r="BD140">
            <v>0</v>
          </cell>
        </row>
        <row r="141">
          <cell r="C141" t="str">
            <v>RetroCommissioning</v>
          </cell>
          <cell r="BA141">
            <v>963360.47155008197</v>
          </cell>
          <cell r="BB141">
            <v>482379.48540931562</v>
          </cell>
          <cell r="BC141">
            <v>0</v>
          </cell>
          <cell r="BD141">
            <v>0</v>
          </cell>
        </row>
        <row r="142">
          <cell r="C142" t="str">
            <v>RetroCommissioning</v>
          </cell>
          <cell r="BA142">
            <v>442655.18804399786</v>
          </cell>
          <cell r="BB142">
            <v>241189.74270465778</v>
          </cell>
          <cell r="BC142">
            <v>0</v>
          </cell>
          <cell r="BD142">
            <v>0</v>
          </cell>
        </row>
        <row r="143">
          <cell r="C143" t="str">
            <v>RetroCommissioning</v>
          </cell>
          <cell r="BA143">
            <v>184197.76767333399</v>
          </cell>
          <cell r="BB143">
            <v>0</v>
          </cell>
          <cell r="BC143">
            <v>0</v>
          </cell>
          <cell r="BD143">
            <v>0</v>
          </cell>
        </row>
        <row r="144">
          <cell r="C144" t="str">
            <v>RetroCommissioning</v>
          </cell>
          <cell r="BA144">
            <v>215001.58413089332</v>
          </cell>
          <cell r="BB144">
            <v>61809.620583953103</v>
          </cell>
          <cell r="BC144">
            <v>0</v>
          </cell>
          <cell r="BD144">
            <v>0</v>
          </cell>
        </row>
        <row r="145">
          <cell r="C145" t="str">
            <v>RetroCommissioning</v>
          </cell>
          <cell r="BA145">
            <v>355332.1841953792</v>
          </cell>
          <cell r="BB145">
            <v>226115.38378561666</v>
          </cell>
          <cell r="BC145">
            <v>0</v>
          </cell>
          <cell r="BD145">
            <v>0</v>
          </cell>
        </row>
        <row r="146">
          <cell r="C146" t="str">
            <v>RetroCommissioning</v>
          </cell>
          <cell r="BA146">
            <v>255294.8609771709</v>
          </cell>
          <cell r="BB146">
            <v>214314.55013077182</v>
          </cell>
          <cell r="BC146">
            <v>0</v>
          </cell>
          <cell r="BD146">
            <v>0</v>
          </cell>
        </row>
        <row r="147">
          <cell r="C147" t="str">
            <v>RetroCommissioning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</row>
        <row r="148">
          <cell r="C148" t="str">
            <v>RetroCommissioning</v>
          </cell>
          <cell r="BA148">
            <v>32160.498436983275</v>
          </cell>
          <cell r="BB148">
            <v>8653.3468817534358</v>
          </cell>
          <cell r="BC148">
            <v>0</v>
          </cell>
          <cell r="BD148">
            <v>0</v>
          </cell>
        </row>
        <row r="149">
          <cell r="C149" t="str">
            <v>RetroCommissioning</v>
          </cell>
          <cell r="BA149">
            <v>3859.6890353029353</v>
          </cell>
          <cell r="BB149">
            <v>0</v>
          </cell>
          <cell r="BC149">
            <v>0</v>
          </cell>
          <cell r="BD149">
            <v>0</v>
          </cell>
        </row>
        <row r="150">
          <cell r="C150" t="str">
            <v>RetroCommissioning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</row>
        <row r="151">
          <cell r="C151" t="str">
            <v>RetroCommissioning</v>
          </cell>
          <cell r="BA151">
            <v>74911.373717690643</v>
          </cell>
          <cell r="BB151">
            <v>12894.528524984591</v>
          </cell>
          <cell r="BC151">
            <v>0</v>
          </cell>
          <cell r="BD151">
            <v>0</v>
          </cell>
        </row>
        <row r="152">
          <cell r="C152" t="str">
            <v>RetroCommissioning</v>
          </cell>
          <cell r="BA152">
            <v>2841128.7948095021</v>
          </cell>
          <cell r="BB152">
            <v>1039451.760375772</v>
          </cell>
          <cell r="BC152">
            <v>0</v>
          </cell>
          <cell r="BD152">
            <v>0</v>
          </cell>
        </row>
        <row r="153">
          <cell r="C153" t="str">
            <v>RetroCommissioning</v>
          </cell>
          <cell r="BA153">
            <v>2934747.6313244756</v>
          </cell>
          <cell r="BB153">
            <v>1814282.8423450366</v>
          </cell>
          <cell r="BC153">
            <v>0</v>
          </cell>
          <cell r="BD153">
            <v>0</v>
          </cell>
        </row>
        <row r="154">
          <cell r="C154" t="str">
            <v>RetroCommissioning</v>
          </cell>
          <cell r="BA154">
            <v>133776.11477571653</v>
          </cell>
          <cell r="BB154">
            <v>12361.924116790622</v>
          </cell>
          <cell r="BC154">
            <v>0</v>
          </cell>
          <cell r="BD154">
            <v>0</v>
          </cell>
        </row>
        <row r="155">
          <cell r="C155" t="str">
            <v>RetroCommissioning</v>
          </cell>
          <cell r="BA155">
            <v>689678.28482747765</v>
          </cell>
          <cell r="BB155">
            <v>271338.46054273989</v>
          </cell>
          <cell r="BC155">
            <v>0</v>
          </cell>
          <cell r="BD155">
            <v>0</v>
          </cell>
        </row>
        <row r="156">
          <cell r="C156" t="str">
            <v>RetroCommissioning</v>
          </cell>
          <cell r="BA156">
            <v>333622.3826033317</v>
          </cell>
          <cell r="BB156">
            <v>197139.54879526177</v>
          </cell>
          <cell r="BC156">
            <v>0</v>
          </cell>
          <cell r="BD156">
            <v>0</v>
          </cell>
        </row>
        <row r="157">
          <cell r="C157" t="str">
            <v>RetroCommissioning</v>
          </cell>
          <cell r="BA157">
            <v>468686.6639215016</v>
          </cell>
          <cell r="BB157">
            <v>0</v>
          </cell>
          <cell r="BC157">
            <v>0</v>
          </cell>
          <cell r="BD157">
            <v>0</v>
          </cell>
        </row>
        <row r="158">
          <cell r="C158" t="str">
            <v>RetroCommissioning</v>
          </cell>
          <cell r="BA158">
            <v>85761.553106768464</v>
          </cell>
          <cell r="BB158">
            <v>18542.886175185937</v>
          </cell>
          <cell r="BC158">
            <v>0</v>
          </cell>
          <cell r="BD158">
            <v>0</v>
          </cell>
        </row>
        <row r="159">
          <cell r="C159" t="str">
            <v>RetroCommissioning</v>
          </cell>
          <cell r="BA159">
            <v>34044.796366326453</v>
          </cell>
          <cell r="BB159">
            <v>13598.116528469684</v>
          </cell>
          <cell r="BC159">
            <v>0</v>
          </cell>
          <cell r="BD159">
            <v>0</v>
          </cell>
        </row>
        <row r="160">
          <cell r="C160" t="str">
            <v>RetroCommissioning</v>
          </cell>
          <cell r="BA160">
            <v>166569.47184415479</v>
          </cell>
          <cell r="BB160">
            <v>64282.005407311219</v>
          </cell>
          <cell r="BC160">
            <v>0</v>
          </cell>
          <cell r="BD160">
            <v>0</v>
          </cell>
        </row>
        <row r="161">
          <cell r="C161" t="str">
            <v>RetroCommissioning</v>
          </cell>
          <cell r="BA161">
            <v>63944.347901455316</v>
          </cell>
          <cell r="BB161">
            <v>19779.078586864995</v>
          </cell>
          <cell r="BC161">
            <v>0</v>
          </cell>
          <cell r="BD161">
            <v>0</v>
          </cell>
        </row>
        <row r="162">
          <cell r="C162" t="str">
            <v>RetroCommissioning</v>
          </cell>
          <cell r="BA162">
            <v>468576.08988571237</v>
          </cell>
          <cell r="BB162">
            <v>72356.922811397351</v>
          </cell>
          <cell r="BC162">
            <v>0</v>
          </cell>
          <cell r="BD162">
            <v>0</v>
          </cell>
        </row>
        <row r="163">
          <cell r="C163" t="str">
            <v>RetroCommissioning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</row>
        <row r="164">
          <cell r="C164" t="str">
            <v>RetroCommissioning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</row>
        <row r="165">
          <cell r="C165" t="str">
            <v>RetroCommissioning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</row>
        <row r="166">
          <cell r="C166" t="str">
            <v>RetroCommissioning</v>
          </cell>
          <cell r="BA166">
            <v>1202150.543941468</v>
          </cell>
          <cell r="BB166">
            <v>676900.63246194832</v>
          </cell>
          <cell r="BC166">
            <v>0</v>
          </cell>
          <cell r="BD166">
            <v>0</v>
          </cell>
        </row>
        <row r="167">
          <cell r="C167" t="str">
            <v>RetroCommissioning</v>
          </cell>
          <cell r="BA167">
            <v>277050.42700278258</v>
          </cell>
          <cell r="BB167">
            <v>127018.77030002361</v>
          </cell>
          <cell r="BC167">
            <v>0</v>
          </cell>
          <cell r="BD167">
            <v>0</v>
          </cell>
        </row>
        <row r="168">
          <cell r="C168" t="str">
            <v>RetroCommissioning</v>
          </cell>
          <cell r="BA168">
            <v>205429.34842864276</v>
          </cell>
          <cell r="BB168">
            <v>94480.420035471179</v>
          </cell>
          <cell r="BC168">
            <v>0</v>
          </cell>
          <cell r="BD168">
            <v>0</v>
          </cell>
        </row>
        <row r="169">
          <cell r="C169" t="str">
            <v>RetroCommissioning</v>
          </cell>
          <cell r="BA169">
            <v>53553.244124978992</v>
          </cell>
          <cell r="BB169">
            <v>30492.746154750199</v>
          </cell>
          <cell r="BC169">
            <v>0</v>
          </cell>
          <cell r="BD169">
            <v>0</v>
          </cell>
        </row>
        <row r="170">
          <cell r="C170" t="str">
            <v>RetroCommissioning</v>
          </cell>
          <cell r="BA170">
            <v>35710.345518767615</v>
          </cell>
          <cell r="BB170">
            <v>17924.789969346406</v>
          </cell>
          <cell r="BC170">
            <v>0</v>
          </cell>
          <cell r="BD170">
            <v>0</v>
          </cell>
        </row>
        <row r="171">
          <cell r="C171" t="str">
            <v>RetroCommissioning</v>
          </cell>
          <cell r="BA171">
            <v>14082.93599979688</v>
          </cell>
          <cell r="BB171">
            <v>0</v>
          </cell>
          <cell r="BC171">
            <v>0</v>
          </cell>
          <cell r="BD171">
            <v>0</v>
          </cell>
        </row>
        <row r="172">
          <cell r="C172" t="str">
            <v>RetroCommissioning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</row>
        <row r="173">
          <cell r="C173" t="str">
            <v>RetroCommissioning</v>
          </cell>
          <cell r="BA173">
            <v>690039.59772729035</v>
          </cell>
          <cell r="BB173">
            <v>640246.07454273652</v>
          </cell>
          <cell r="BC173">
            <v>0</v>
          </cell>
          <cell r="BD173">
            <v>0</v>
          </cell>
        </row>
        <row r="174">
          <cell r="C174" t="str">
            <v>RetroCommissioning</v>
          </cell>
          <cell r="BA174">
            <v>13437.495275928306</v>
          </cell>
          <cell r="BB174">
            <v>0</v>
          </cell>
          <cell r="BC174">
            <v>0</v>
          </cell>
          <cell r="BD174">
            <v>0</v>
          </cell>
        </row>
        <row r="175">
          <cell r="C175" t="str">
            <v>RetroCommissioning</v>
          </cell>
          <cell r="BA175">
            <v>8854.8252166634156</v>
          </cell>
          <cell r="BB175">
            <v>0</v>
          </cell>
          <cell r="BC175">
            <v>0</v>
          </cell>
          <cell r="BD175">
            <v>0</v>
          </cell>
        </row>
        <row r="176">
          <cell r="C176" t="str">
            <v>RetroCommissioning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</row>
        <row r="177">
          <cell r="C177" t="str">
            <v>RetroCommissioning</v>
          </cell>
          <cell r="BA177">
            <v>15024.470448961096</v>
          </cell>
          <cell r="BB177">
            <v>4697.531164380438</v>
          </cell>
          <cell r="BC177">
            <v>0</v>
          </cell>
          <cell r="BD177">
            <v>0</v>
          </cell>
        </row>
        <row r="178">
          <cell r="C178" t="str">
            <v>RetroCommissioning</v>
          </cell>
          <cell r="BA178">
            <v>9623.9618085207039</v>
          </cell>
          <cell r="BB178">
            <v>0</v>
          </cell>
          <cell r="BC178">
            <v>0</v>
          </cell>
          <cell r="BD178">
            <v>0</v>
          </cell>
        </row>
        <row r="179">
          <cell r="C179" t="str">
            <v>RetroCommissioning</v>
          </cell>
          <cell r="BA179">
            <v>158240.94350823908</v>
          </cell>
          <cell r="BB179">
            <v>0</v>
          </cell>
          <cell r="BC179">
            <v>0</v>
          </cell>
          <cell r="BD179">
            <v>0</v>
          </cell>
        </row>
        <row r="180">
          <cell r="C180" t="str">
            <v>RetroCommissioning</v>
          </cell>
          <cell r="BA180">
            <v>30880.052746550387</v>
          </cell>
          <cell r="BB180">
            <v>0</v>
          </cell>
          <cell r="BC180">
            <v>0</v>
          </cell>
          <cell r="BD180">
            <v>0</v>
          </cell>
        </row>
        <row r="181">
          <cell r="C181" t="str">
            <v>RetroCommissioning</v>
          </cell>
          <cell r="BA181">
            <v>18020.424638569795</v>
          </cell>
          <cell r="BB181">
            <v>2101.5270998544061</v>
          </cell>
          <cell r="BC181">
            <v>0</v>
          </cell>
          <cell r="BD181">
            <v>0</v>
          </cell>
        </row>
        <row r="182">
          <cell r="C182" t="str">
            <v>RetroCommissioning</v>
          </cell>
          <cell r="BA182">
            <v>174367.99831576491</v>
          </cell>
          <cell r="BB182">
            <v>50288.661247439893</v>
          </cell>
          <cell r="BC182">
            <v>0</v>
          </cell>
          <cell r="BD182">
            <v>0</v>
          </cell>
        </row>
        <row r="183">
          <cell r="C183" t="str">
            <v>RetroCommissioning</v>
          </cell>
          <cell r="BA183">
            <v>125277.72194654847</v>
          </cell>
          <cell r="BB183">
            <v>0</v>
          </cell>
          <cell r="BC183">
            <v>0</v>
          </cell>
          <cell r="BD183">
            <v>0</v>
          </cell>
        </row>
        <row r="184">
          <cell r="C184" t="str">
            <v>RetroCommissioning</v>
          </cell>
          <cell r="BA184">
            <v>8158.4792746707608</v>
          </cell>
          <cell r="BB184">
            <v>0</v>
          </cell>
          <cell r="BC184">
            <v>0</v>
          </cell>
          <cell r="BD184">
            <v>0</v>
          </cell>
        </row>
        <row r="185">
          <cell r="C185" t="str">
            <v>RetroCommissioning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</row>
        <row r="186">
          <cell r="C186" t="str">
            <v>RetroCommissioning</v>
          </cell>
          <cell r="BA186">
            <v>17074.855082527814</v>
          </cell>
          <cell r="BB186">
            <v>0</v>
          </cell>
          <cell r="BC186">
            <v>0</v>
          </cell>
          <cell r="BD186">
            <v>0</v>
          </cell>
        </row>
        <row r="187">
          <cell r="C187" t="str">
            <v>RetroCommissioning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</row>
        <row r="188">
          <cell r="C188" t="str">
            <v>RetroCommissioning</v>
          </cell>
          <cell r="BA188">
            <v>366134.63219383371</v>
          </cell>
          <cell r="BB188">
            <v>220902.77081866827</v>
          </cell>
          <cell r="BC188">
            <v>0</v>
          </cell>
          <cell r="BD188">
            <v>0</v>
          </cell>
        </row>
        <row r="189">
          <cell r="C189" t="str">
            <v>RetroCommissioning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</row>
        <row r="190">
          <cell r="C190" t="str">
            <v>RetroCommissioning</v>
          </cell>
          <cell r="BA190">
            <v>11889.266838115254</v>
          </cell>
          <cell r="BB190">
            <v>0</v>
          </cell>
          <cell r="BC190">
            <v>0</v>
          </cell>
          <cell r="BD190">
            <v>0</v>
          </cell>
        </row>
        <row r="191">
          <cell r="C191" t="str">
            <v>RetroCommissioning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</row>
        <row r="192">
          <cell r="C192" t="str">
            <v>RetroCommissioning</v>
          </cell>
          <cell r="BA192">
            <v>35079.490641225173</v>
          </cell>
          <cell r="BB192">
            <v>0</v>
          </cell>
          <cell r="BC192">
            <v>0</v>
          </cell>
          <cell r="BD192">
            <v>0</v>
          </cell>
        </row>
        <row r="193">
          <cell r="C193" t="str">
            <v>RetroCommissioning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</row>
        <row r="194">
          <cell r="C194" t="str">
            <v>RetroCommissioning</v>
          </cell>
          <cell r="BA194">
            <v>4167.7995636571204</v>
          </cell>
          <cell r="BB194">
            <v>0</v>
          </cell>
          <cell r="BC194">
            <v>0</v>
          </cell>
          <cell r="BD194">
            <v>0</v>
          </cell>
        </row>
        <row r="195">
          <cell r="C195" t="str">
            <v>RetroCommissioning</v>
          </cell>
          <cell r="BA195">
            <v>2550.4372338699413</v>
          </cell>
          <cell r="BB195">
            <v>0</v>
          </cell>
          <cell r="BC195">
            <v>0</v>
          </cell>
          <cell r="BD195">
            <v>0</v>
          </cell>
        </row>
        <row r="196">
          <cell r="C196" t="str">
            <v>RetroCommissioning</v>
          </cell>
          <cell r="BA196">
            <v>7678.5687291018712</v>
          </cell>
          <cell r="BB196">
            <v>0</v>
          </cell>
          <cell r="BC196">
            <v>0</v>
          </cell>
          <cell r="BD196">
            <v>0</v>
          </cell>
        </row>
        <row r="197">
          <cell r="C197" t="str">
            <v>RetroCommissioning</v>
          </cell>
          <cell r="BA197">
            <v>66012.592472790566</v>
          </cell>
          <cell r="BB197">
            <v>618.09620583953154</v>
          </cell>
          <cell r="BC197">
            <v>0</v>
          </cell>
          <cell r="BD197">
            <v>0</v>
          </cell>
        </row>
        <row r="198">
          <cell r="C198" t="str">
            <v>RetroCommissioning</v>
          </cell>
          <cell r="BA198">
            <v>19625.935865080563</v>
          </cell>
          <cell r="BB198">
            <v>10507.63549927203</v>
          </cell>
          <cell r="BC198">
            <v>0</v>
          </cell>
          <cell r="BD198">
            <v>0</v>
          </cell>
        </row>
        <row r="199">
          <cell r="C199" t="str">
            <v>RetroCommissioning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</row>
        <row r="200">
          <cell r="C200" t="str">
            <v>RetroCommissioning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</row>
        <row r="201">
          <cell r="C201" t="str">
            <v>RetroCommissioning</v>
          </cell>
          <cell r="BA201">
            <v>0</v>
          </cell>
          <cell r="BB201">
            <v>0</v>
          </cell>
          <cell r="BC201">
            <v>0</v>
          </cell>
          <cell r="BD201">
            <v>12455399.942349549</v>
          </cell>
        </row>
        <row r="202">
          <cell r="C202" t="str">
            <v>Non-Res New Construction</v>
          </cell>
          <cell r="BA202">
            <v>9735864.290173756</v>
          </cell>
          <cell r="BB202">
            <v>1000720.7550344547</v>
          </cell>
          <cell r="BC202">
            <v>0</v>
          </cell>
          <cell r="BD202">
            <v>0</v>
          </cell>
        </row>
        <row r="203">
          <cell r="C203" t="str">
            <v>Non-Res New Construction</v>
          </cell>
          <cell r="BA203">
            <v>17343666.505995207</v>
          </cell>
          <cell r="BB203">
            <v>1190789.2632032966</v>
          </cell>
          <cell r="BC203">
            <v>0</v>
          </cell>
          <cell r="BD203">
            <v>0</v>
          </cell>
        </row>
        <row r="204">
          <cell r="C204" t="str">
            <v>Non-Res New Construction</v>
          </cell>
          <cell r="BA204">
            <v>6626721.2793753743</v>
          </cell>
          <cell r="BB204">
            <v>125926.58037234796</v>
          </cell>
          <cell r="BC204">
            <v>0</v>
          </cell>
          <cell r="BD204">
            <v>0</v>
          </cell>
        </row>
        <row r="205">
          <cell r="C205" t="str">
            <v>Non-Res New Construction</v>
          </cell>
          <cell r="BA205">
            <v>23413405.396083571</v>
          </cell>
          <cell r="BB205">
            <v>1843563.5398719143</v>
          </cell>
          <cell r="BC205">
            <v>0</v>
          </cell>
          <cell r="BD205">
            <v>0</v>
          </cell>
        </row>
        <row r="206">
          <cell r="C206" t="str">
            <v>Non-Res New Construction</v>
          </cell>
          <cell r="BA206">
            <v>16476654.560288057</v>
          </cell>
          <cell r="BB206">
            <v>502734.64178349648</v>
          </cell>
          <cell r="BC206">
            <v>0</v>
          </cell>
          <cell r="BD206">
            <v>0</v>
          </cell>
        </row>
        <row r="207">
          <cell r="C207" t="str">
            <v>Non-Res New Construction</v>
          </cell>
          <cell r="BA207">
            <v>12339195.646304872</v>
          </cell>
          <cell r="BB207">
            <v>330276.4448927315</v>
          </cell>
          <cell r="BC207">
            <v>0</v>
          </cell>
          <cell r="BD207">
            <v>0</v>
          </cell>
        </row>
        <row r="208">
          <cell r="C208" t="str">
            <v>Non-Res New Construction</v>
          </cell>
          <cell r="BA208">
            <v>2430248.1683361907</v>
          </cell>
          <cell r="BB208">
            <v>53844.68198853654</v>
          </cell>
          <cell r="BC208">
            <v>0</v>
          </cell>
          <cell r="BD208">
            <v>0</v>
          </cell>
        </row>
        <row r="209">
          <cell r="C209" t="str">
            <v>Non-Res New Construction</v>
          </cell>
          <cell r="BA209">
            <v>21894053.299149696</v>
          </cell>
          <cell r="BB209">
            <v>481891.16961077222</v>
          </cell>
          <cell r="BC209">
            <v>0</v>
          </cell>
          <cell r="BD209">
            <v>0</v>
          </cell>
        </row>
        <row r="210">
          <cell r="C210" t="str">
            <v>Non-Res New Construction</v>
          </cell>
          <cell r="BA210">
            <v>22824286.778638668</v>
          </cell>
          <cell r="BB210">
            <v>1098924.3567909054</v>
          </cell>
          <cell r="BC210">
            <v>0</v>
          </cell>
          <cell r="BD210">
            <v>0</v>
          </cell>
        </row>
        <row r="211">
          <cell r="C211" t="str">
            <v>Non-Res New Construction</v>
          </cell>
          <cell r="BA211">
            <v>0</v>
          </cell>
          <cell r="BB211">
            <v>0</v>
          </cell>
          <cell r="BC211">
            <v>0</v>
          </cell>
          <cell r="BD211">
            <v>28925862.260604061</v>
          </cell>
        </row>
        <row r="212">
          <cell r="C212" t="str">
            <v>Industrial Systems</v>
          </cell>
          <cell r="BA212">
            <v>31946927.207474582</v>
          </cell>
          <cell r="BB212">
            <v>0</v>
          </cell>
          <cell r="BC212">
            <v>0</v>
          </cell>
          <cell r="BD212">
            <v>0</v>
          </cell>
        </row>
        <row r="213">
          <cell r="C213" t="str">
            <v>Industrial Systems</v>
          </cell>
          <cell r="BA213">
            <v>5427595.97261375</v>
          </cell>
          <cell r="BB213">
            <v>0</v>
          </cell>
          <cell r="BC213">
            <v>0</v>
          </cell>
          <cell r="BD213">
            <v>0</v>
          </cell>
        </row>
        <row r="214">
          <cell r="C214" t="str">
            <v>Industrial Systems</v>
          </cell>
          <cell r="BA214">
            <v>5728810.7280284259</v>
          </cell>
          <cell r="BB214">
            <v>0</v>
          </cell>
          <cell r="BC214">
            <v>0</v>
          </cell>
          <cell r="BD214">
            <v>0</v>
          </cell>
        </row>
        <row r="215">
          <cell r="C215" t="str">
            <v>Industrial Systems</v>
          </cell>
          <cell r="BA215">
            <v>3033737.0580740818</v>
          </cell>
          <cell r="BB215">
            <v>0</v>
          </cell>
          <cell r="BC215">
            <v>0</v>
          </cell>
          <cell r="BD215">
            <v>0</v>
          </cell>
        </row>
        <row r="216">
          <cell r="C216" t="str">
            <v>Industrial Systems</v>
          </cell>
          <cell r="BA216">
            <v>442324.79662023939</v>
          </cell>
          <cell r="BB216">
            <v>0</v>
          </cell>
          <cell r="BC216">
            <v>0</v>
          </cell>
          <cell r="BD216">
            <v>0</v>
          </cell>
        </row>
        <row r="217">
          <cell r="C217" t="str">
            <v>Industrial Systems</v>
          </cell>
          <cell r="BA217">
            <v>0</v>
          </cell>
          <cell r="BB217">
            <v>0</v>
          </cell>
          <cell r="BC217">
            <v>0</v>
          </cell>
          <cell r="BD217">
            <v>12388591.712163404</v>
          </cell>
        </row>
        <row r="218">
          <cell r="C218" t="str">
            <v>Incentives</v>
          </cell>
          <cell r="BA218">
            <v>0</v>
          </cell>
          <cell r="BB218">
            <v>0</v>
          </cell>
          <cell r="BC218">
            <v>0</v>
          </cell>
          <cell r="BD218">
            <v>79882939.568239227</v>
          </cell>
        </row>
        <row r="219">
          <cell r="C219" t="str">
            <v>Incentives</v>
          </cell>
          <cell r="BA219">
            <v>710574.45031646139</v>
          </cell>
          <cell r="BB219">
            <v>0</v>
          </cell>
          <cell r="BC219">
            <v>0</v>
          </cell>
          <cell r="BD219">
            <v>0</v>
          </cell>
        </row>
        <row r="220">
          <cell r="C220" t="str">
            <v>Incentives</v>
          </cell>
          <cell r="BA220">
            <v>16191416.432656161</v>
          </cell>
          <cell r="BB220">
            <v>0</v>
          </cell>
          <cell r="BC220">
            <v>0</v>
          </cell>
          <cell r="BD220">
            <v>0</v>
          </cell>
        </row>
        <row r="221">
          <cell r="C221" t="str">
            <v>Incentives</v>
          </cell>
          <cell r="BA221">
            <v>7831576.4453100879</v>
          </cell>
          <cell r="BB221">
            <v>0</v>
          </cell>
          <cell r="BC221">
            <v>0</v>
          </cell>
          <cell r="BD221">
            <v>0</v>
          </cell>
        </row>
        <row r="222">
          <cell r="C222" t="str">
            <v>Incentives</v>
          </cell>
          <cell r="BA222">
            <v>8822924.9701525364</v>
          </cell>
          <cell r="BB222">
            <v>0</v>
          </cell>
          <cell r="BC222">
            <v>0</v>
          </cell>
          <cell r="BD222">
            <v>0</v>
          </cell>
        </row>
        <row r="223">
          <cell r="C223" t="str">
            <v>Incentives</v>
          </cell>
          <cell r="BA223">
            <v>4175255.8383200634</v>
          </cell>
          <cell r="BB223">
            <v>0</v>
          </cell>
          <cell r="BC223">
            <v>0</v>
          </cell>
          <cell r="BD223">
            <v>0</v>
          </cell>
        </row>
        <row r="224">
          <cell r="C224" t="str">
            <v>Incentives</v>
          </cell>
          <cell r="BA224">
            <v>1447357.5963793616</v>
          </cell>
          <cell r="BB224">
            <v>0</v>
          </cell>
          <cell r="BC224">
            <v>0</v>
          </cell>
          <cell r="BD224">
            <v>0</v>
          </cell>
        </row>
        <row r="225">
          <cell r="C225" t="str">
            <v>Incentives</v>
          </cell>
          <cell r="BA225">
            <v>181172.40940192746</v>
          </cell>
          <cell r="BB225">
            <v>0</v>
          </cell>
          <cell r="BC225">
            <v>0</v>
          </cell>
          <cell r="BD225">
            <v>0</v>
          </cell>
        </row>
        <row r="226">
          <cell r="C226" t="str">
            <v>Incentives</v>
          </cell>
          <cell r="BA226">
            <v>3191270.3449217039</v>
          </cell>
          <cell r="BB226">
            <v>0</v>
          </cell>
          <cell r="BC226">
            <v>0</v>
          </cell>
          <cell r="BD226">
            <v>0</v>
          </cell>
        </row>
        <row r="227">
          <cell r="C227" t="str">
            <v>Incentives</v>
          </cell>
          <cell r="BA227">
            <v>1182103.933732559</v>
          </cell>
          <cell r="BB227">
            <v>0</v>
          </cell>
          <cell r="BC227">
            <v>0</v>
          </cell>
          <cell r="BD227">
            <v>0</v>
          </cell>
        </row>
        <row r="228">
          <cell r="C228" t="str">
            <v>Incentives</v>
          </cell>
          <cell r="BA228">
            <v>41109568.935092315</v>
          </cell>
          <cell r="BB228">
            <v>0</v>
          </cell>
          <cell r="BC228">
            <v>0</v>
          </cell>
          <cell r="BD228">
            <v>0</v>
          </cell>
        </row>
        <row r="229">
          <cell r="C229" t="str">
            <v>Incentives</v>
          </cell>
          <cell r="BA229">
            <v>2213207.4222547133</v>
          </cell>
          <cell r="BB229">
            <v>0</v>
          </cell>
          <cell r="BC229">
            <v>0</v>
          </cell>
          <cell r="BD229">
            <v>0</v>
          </cell>
        </row>
        <row r="230">
          <cell r="C230" t="str">
            <v>Incentives</v>
          </cell>
          <cell r="BA230">
            <v>3192687.1961223828</v>
          </cell>
          <cell r="BB230">
            <v>0</v>
          </cell>
          <cell r="BC230">
            <v>0</v>
          </cell>
          <cell r="BD230">
            <v>0</v>
          </cell>
        </row>
        <row r="231">
          <cell r="C231" t="str">
            <v>Incentives</v>
          </cell>
          <cell r="BA231">
            <v>6754062.7384170825</v>
          </cell>
          <cell r="BB231">
            <v>0</v>
          </cell>
          <cell r="BC231">
            <v>0</v>
          </cell>
          <cell r="BD231">
            <v>0</v>
          </cell>
        </row>
        <row r="232">
          <cell r="C232" t="str">
            <v>Incentives</v>
          </cell>
          <cell r="BA232">
            <v>3661169.9461154863</v>
          </cell>
          <cell r="BB232">
            <v>0</v>
          </cell>
          <cell r="BC232">
            <v>0</v>
          </cell>
          <cell r="BD232">
            <v>0</v>
          </cell>
        </row>
        <row r="233">
          <cell r="C233" t="str">
            <v>Incentives</v>
          </cell>
          <cell r="BA233">
            <v>3867522.9678627574</v>
          </cell>
          <cell r="BB233">
            <v>0</v>
          </cell>
          <cell r="BC233">
            <v>0</v>
          </cell>
          <cell r="BD233">
            <v>0</v>
          </cell>
        </row>
        <row r="234">
          <cell r="C234" t="str">
            <v>Incentives</v>
          </cell>
          <cell r="BA234">
            <v>12413007.68119755</v>
          </cell>
          <cell r="BB234">
            <v>0</v>
          </cell>
          <cell r="BC234">
            <v>0</v>
          </cell>
          <cell r="BD234">
            <v>0</v>
          </cell>
        </row>
        <row r="235">
          <cell r="C235" t="str">
            <v>Incentives</v>
          </cell>
          <cell r="BA235">
            <v>197503.87177543304</v>
          </cell>
          <cell r="BB235">
            <v>0</v>
          </cell>
          <cell r="BC235">
            <v>0</v>
          </cell>
          <cell r="BD235">
            <v>0</v>
          </cell>
        </row>
        <row r="236">
          <cell r="C236" t="str">
            <v>Incentives</v>
          </cell>
          <cell r="BA236">
            <v>18706296.206555907</v>
          </cell>
          <cell r="BB236">
            <v>0</v>
          </cell>
          <cell r="BC236">
            <v>0</v>
          </cell>
          <cell r="BD236">
            <v>0</v>
          </cell>
        </row>
        <row r="237">
          <cell r="C237" t="str">
            <v>Incentives</v>
          </cell>
          <cell r="BA237">
            <v>754773.06957453839</v>
          </cell>
          <cell r="BB237">
            <v>0</v>
          </cell>
          <cell r="BC237">
            <v>0</v>
          </cell>
          <cell r="BD237">
            <v>0</v>
          </cell>
        </row>
        <row r="238">
          <cell r="C238" t="str">
            <v>Incentives</v>
          </cell>
          <cell r="BA238">
            <v>1855325.5946373302</v>
          </cell>
          <cell r="BB238">
            <v>0</v>
          </cell>
          <cell r="BC238">
            <v>0</v>
          </cell>
          <cell r="BD238">
            <v>0</v>
          </cell>
        </row>
        <row r="239">
          <cell r="C239" t="str">
            <v>Incentives</v>
          </cell>
          <cell r="BA239">
            <v>2009180.8725893267</v>
          </cell>
          <cell r="BB239">
            <v>0</v>
          </cell>
          <cell r="BC239">
            <v>0</v>
          </cell>
          <cell r="BD239">
            <v>0</v>
          </cell>
        </row>
        <row r="240">
          <cell r="C240" t="str">
            <v>Incentives</v>
          </cell>
          <cell r="BA240">
            <v>847601.11078862648</v>
          </cell>
          <cell r="BB240">
            <v>0</v>
          </cell>
          <cell r="BC240">
            <v>0</v>
          </cell>
          <cell r="BD240">
            <v>0</v>
          </cell>
        </row>
        <row r="241">
          <cell r="C241" t="str">
            <v>Facility Assessments</v>
          </cell>
          <cell r="BA241">
            <v>642727.44403755665</v>
          </cell>
          <cell r="BB241">
            <v>0</v>
          </cell>
          <cell r="BC241">
            <v>0</v>
          </cell>
          <cell r="BD241">
            <v>0</v>
          </cell>
        </row>
        <row r="242">
          <cell r="C242" t="str">
            <v>Facility Assessments</v>
          </cell>
          <cell r="BA242">
            <v>0</v>
          </cell>
          <cell r="BB242">
            <v>0</v>
          </cell>
          <cell r="BC242">
            <v>0</v>
          </cell>
          <cell r="BD242">
            <v>2090486.5999466393</v>
          </cell>
        </row>
        <row r="243">
          <cell r="C243" t="str">
            <v>AC Tuneup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</row>
        <row r="244">
          <cell r="C244" t="str">
            <v>AC Tuneup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</row>
        <row r="245">
          <cell r="C245" t="str">
            <v>AC Tuneup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</row>
        <row r="246">
          <cell r="C246" t="str">
            <v>AC Tuneup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</row>
        <row r="247">
          <cell r="C247" t="str">
            <v>AC Tuneup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</row>
        <row r="248">
          <cell r="C248" t="str">
            <v>AC Tuneup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</row>
        <row r="249">
          <cell r="C249" t="str">
            <v>AC Tuneup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</row>
        <row r="250">
          <cell r="C250" t="str">
            <v>AC Tuneup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</row>
        <row r="251">
          <cell r="C251" t="str">
            <v>AC Tuneup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</row>
        <row r="252">
          <cell r="C252" t="str">
            <v>AC Tuneup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</row>
        <row r="253">
          <cell r="C253" t="str">
            <v>AC Tuneup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</row>
        <row r="254">
          <cell r="C254" t="str">
            <v>AC Tuneup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</row>
        <row r="255">
          <cell r="C255" t="str">
            <v>LED StreetLighting - Competitive</v>
          </cell>
          <cell r="BA255">
            <v>114378.27830237515</v>
          </cell>
          <cell r="BB255">
            <v>0</v>
          </cell>
          <cell r="BC255">
            <v>0</v>
          </cell>
          <cell r="BD255">
            <v>619731</v>
          </cell>
        </row>
        <row r="256">
          <cell r="C256" t="str">
            <v>LED StreetLighting - Competitive</v>
          </cell>
          <cell r="BA256">
            <v>861907.29684973625</v>
          </cell>
          <cell r="BB256">
            <v>0</v>
          </cell>
          <cell r="BC256">
            <v>0</v>
          </cell>
          <cell r="BD256">
            <v>1873333.6875</v>
          </cell>
        </row>
        <row r="257">
          <cell r="C257" t="str">
            <v>LED StreetLighting - Competitive</v>
          </cell>
          <cell r="BA257">
            <v>161286.8677490202</v>
          </cell>
          <cell r="BB257">
            <v>0</v>
          </cell>
          <cell r="BC257">
            <v>0</v>
          </cell>
          <cell r="BD257">
            <v>255966.9375</v>
          </cell>
        </row>
        <row r="258">
          <cell r="C258" t="str">
            <v>LED StreetLighting - Competitive</v>
          </cell>
          <cell r="BA258">
            <v>437320.66695544828</v>
          </cell>
          <cell r="BB258">
            <v>0</v>
          </cell>
          <cell r="BC258">
            <v>0</v>
          </cell>
          <cell r="BD258">
            <v>396963.9375</v>
          </cell>
        </row>
        <row r="259">
          <cell r="C259" t="str">
            <v>LED StreetLighting - Competitive</v>
          </cell>
          <cell r="BA259">
            <v>6630.5596216618833</v>
          </cell>
          <cell r="BB259">
            <v>0</v>
          </cell>
          <cell r="BC259">
            <v>0</v>
          </cell>
          <cell r="BD259">
            <v>44676.375</v>
          </cell>
        </row>
        <row r="260">
          <cell r="C260" t="str">
            <v>LED StreetLighting - Competitive</v>
          </cell>
          <cell r="BA260">
            <v>219662.19664043727</v>
          </cell>
          <cell r="BB260">
            <v>0</v>
          </cell>
          <cell r="BC260">
            <v>0</v>
          </cell>
          <cell r="BD260">
            <v>631207.5</v>
          </cell>
        </row>
        <row r="261">
          <cell r="C261" t="str">
            <v>LED StreetLighting - Competitive</v>
          </cell>
          <cell r="BA261">
            <v>371907.06134786073</v>
          </cell>
          <cell r="BB261">
            <v>0</v>
          </cell>
          <cell r="BC261">
            <v>0</v>
          </cell>
          <cell r="BD261">
            <v>726708.375</v>
          </cell>
        </row>
        <row r="262">
          <cell r="C262" t="str">
            <v>LED StreetLighting - Competitive</v>
          </cell>
          <cell r="BA262">
            <v>449015.37254440913</v>
          </cell>
          <cell r="BB262">
            <v>0</v>
          </cell>
          <cell r="BC262">
            <v>0</v>
          </cell>
          <cell r="BD262">
            <v>455781</v>
          </cell>
        </row>
        <row r="263">
          <cell r="C263" t="str">
            <v>LED StreetLighting - Competitive</v>
          </cell>
          <cell r="BA263">
            <v>145188.48933025482</v>
          </cell>
          <cell r="BB263">
            <v>0</v>
          </cell>
          <cell r="BC263">
            <v>0</v>
          </cell>
          <cell r="BD263">
            <v>78696</v>
          </cell>
        </row>
        <row r="264">
          <cell r="C264" t="str">
            <v>LED StreetLighting - Competitive</v>
          </cell>
          <cell r="BA264">
            <v>134564.00196960015</v>
          </cell>
          <cell r="BB264">
            <v>0</v>
          </cell>
          <cell r="BC264">
            <v>0</v>
          </cell>
          <cell r="BD264">
            <v>706991.30079402146</v>
          </cell>
        </row>
        <row r="265">
          <cell r="C265" t="str">
            <v>LED StreetLighting - Competitive</v>
          </cell>
          <cell r="BA265">
            <v>1013302.7316017803</v>
          </cell>
          <cell r="BB265">
            <v>0</v>
          </cell>
          <cell r="BC265">
            <v>0</v>
          </cell>
          <cell r="BD265">
            <v>2136863.49836525</v>
          </cell>
        </row>
        <row r="266">
          <cell r="C266" t="str">
            <v>LED StreetLighting - Competitive</v>
          </cell>
          <cell r="BA266">
            <v>189524.57113359185</v>
          </cell>
          <cell r="BB266">
            <v>0</v>
          </cell>
          <cell r="BC266">
            <v>0</v>
          </cell>
          <cell r="BD266">
            <v>291947.39607659972</v>
          </cell>
        </row>
        <row r="267">
          <cell r="C267" t="str">
            <v>LED StreetLighting - Competitive</v>
          </cell>
          <cell r="BA267">
            <v>513763.5282409772</v>
          </cell>
          <cell r="BB267">
            <v>0</v>
          </cell>
          <cell r="BC267">
            <v>0</v>
          </cell>
          <cell r="BD267">
            <v>452757.76506305469</v>
          </cell>
        </row>
        <row r="268">
          <cell r="C268" t="str">
            <v>LED StreetLighting - Competitive</v>
          </cell>
          <cell r="BA268">
            <v>7774.9133707043302</v>
          </cell>
          <cell r="BB268">
            <v>0</v>
          </cell>
          <cell r="BC268">
            <v>0</v>
          </cell>
          <cell r="BD268">
            <v>50923.283512377391</v>
          </cell>
        </row>
        <row r="269">
          <cell r="C269" t="str">
            <v>LED StreetLighting - Competitive</v>
          </cell>
          <cell r="BA269">
            <v>257836.04340680188</v>
          </cell>
          <cell r="BB269">
            <v>0</v>
          </cell>
          <cell r="BC269">
            <v>0</v>
          </cell>
          <cell r="BD269">
            <v>720009.28304530599</v>
          </cell>
        </row>
        <row r="270">
          <cell r="C270" t="str">
            <v>LED StreetLighting - Competitive</v>
          </cell>
          <cell r="BA270">
            <v>436419.17157308664</v>
          </cell>
          <cell r="BB270">
            <v>0</v>
          </cell>
          <cell r="BC270">
            <v>0</v>
          </cell>
          <cell r="BD270">
            <v>828747.72302662313</v>
          </cell>
        </row>
        <row r="271">
          <cell r="C271" t="str">
            <v>LED StreetLighting - Competitive</v>
          </cell>
          <cell r="BA271">
            <v>526958.51148627896</v>
          </cell>
          <cell r="BB271">
            <v>0</v>
          </cell>
          <cell r="BC271">
            <v>0</v>
          </cell>
          <cell r="BD271">
            <v>519953.52638953761</v>
          </cell>
        </row>
        <row r="272">
          <cell r="C272" t="str">
            <v>LED StreetLighting - Competitive</v>
          </cell>
          <cell r="BA272">
            <v>170772.93841914044</v>
          </cell>
          <cell r="BB272">
            <v>0</v>
          </cell>
          <cell r="BC272">
            <v>0</v>
          </cell>
          <cell r="BD272">
            <v>89785.789350770661</v>
          </cell>
        </row>
        <row r="273">
          <cell r="C273" t="str">
            <v>LED StreetLighting - Competitive</v>
          </cell>
          <cell r="BA273">
            <v>185046.40693114858</v>
          </cell>
          <cell r="BB273">
            <v>0</v>
          </cell>
          <cell r="BC273">
            <v>0</v>
          </cell>
          <cell r="BD273">
            <v>659000.25546038395</v>
          </cell>
        </row>
        <row r="274">
          <cell r="C274" t="str">
            <v>LED StreetLighting - Competitive</v>
          </cell>
          <cell r="BA274">
            <v>1352737.5209537635</v>
          </cell>
          <cell r="BB274">
            <v>0</v>
          </cell>
          <cell r="BC274">
            <v>0</v>
          </cell>
          <cell r="BD274">
            <v>1992022.753208471</v>
          </cell>
        </row>
        <row r="275">
          <cell r="C275" t="str">
            <v>LED StreetLighting - Competitive</v>
          </cell>
          <cell r="BA275">
            <v>239918.54722348382</v>
          </cell>
          <cell r="BB275">
            <v>0</v>
          </cell>
          <cell r="BC275">
            <v>0</v>
          </cell>
          <cell r="BD275">
            <v>272184.09465690755</v>
          </cell>
        </row>
        <row r="276">
          <cell r="C276" t="str">
            <v>LED StreetLighting - Competitive</v>
          </cell>
          <cell r="BA276">
            <v>623503.77105525683</v>
          </cell>
          <cell r="BB276">
            <v>0</v>
          </cell>
          <cell r="BC276">
            <v>0</v>
          </cell>
          <cell r="BD276">
            <v>422046.29657707084</v>
          </cell>
        </row>
        <row r="277">
          <cell r="C277" t="str">
            <v>LED StreetLighting - Competitive</v>
          </cell>
          <cell r="BA277">
            <v>7471.5927096070664</v>
          </cell>
          <cell r="BB277">
            <v>0</v>
          </cell>
          <cell r="BC277">
            <v>0</v>
          </cell>
          <cell r="BD277">
            <v>47390.791776662612</v>
          </cell>
        </row>
        <row r="278">
          <cell r="C278" t="str">
            <v>LED StreetLighting - Competitive</v>
          </cell>
          <cell r="BA278">
            <v>247250.24814192206</v>
          </cell>
          <cell r="BB278">
            <v>0</v>
          </cell>
          <cell r="BC278">
            <v>0</v>
          </cell>
          <cell r="BD278">
            <v>671339.7446399678</v>
          </cell>
        </row>
        <row r="279">
          <cell r="C279" t="str">
            <v>LED StreetLighting - Competitive</v>
          </cell>
          <cell r="BA279">
            <v>418618.40408244729</v>
          </cell>
          <cell r="BB279">
            <v>0</v>
          </cell>
          <cell r="BC279">
            <v>0</v>
          </cell>
          <cell r="BD279">
            <v>772738.15572437411</v>
          </cell>
        </row>
        <row r="280">
          <cell r="C280" t="str">
            <v>LED StreetLighting - Competitive</v>
          </cell>
          <cell r="BA280">
            <v>505281.71205393912</v>
          </cell>
          <cell r="BB280">
            <v>0</v>
          </cell>
          <cell r="BC280">
            <v>0</v>
          </cell>
          <cell r="BD280">
            <v>484637.90835756861</v>
          </cell>
        </row>
        <row r="281">
          <cell r="C281" t="str">
            <v>LED StreetLighting - Competitive</v>
          </cell>
          <cell r="BA281">
            <v>163412.27539650109</v>
          </cell>
          <cell r="BB281">
            <v>0</v>
          </cell>
          <cell r="BC281">
            <v>0</v>
          </cell>
          <cell r="BD281">
            <v>83693.926609351343</v>
          </cell>
        </row>
        <row r="282">
          <cell r="C282" t="str">
            <v>LED StreetLighting - Non-Competitive</v>
          </cell>
          <cell r="BA282">
            <v>44858.676609331007</v>
          </cell>
          <cell r="BB282">
            <v>0</v>
          </cell>
          <cell r="BC282">
            <v>0</v>
          </cell>
          <cell r="BD282">
            <v>243023.08500000002</v>
          </cell>
        </row>
        <row r="283">
          <cell r="C283" t="str">
            <v>LED StreetLighting - Non-Competitive</v>
          </cell>
          <cell r="BA283">
            <v>337710.77852939779</v>
          </cell>
          <cell r="BB283">
            <v>0</v>
          </cell>
          <cell r="BC283">
            <v>0</v>
          </cell>
          <cell r="BD283">
            <v>734049.23624999996</v>
          </cell>
        </row>
        <row r="284">
          <cell r="C284" t="str">
            <v>LED StreetLighting - Non-Competitive</v>
          </cell>
          <cell r="BA284">
            <v>63224.452157615902</v>
          </cell>
          <cell r="BB284">
            <v>0</v>
          </cell>
          <cell r="BC284">
            <v>0</v>
          </cell>
          <cell r="BD284">
            <v>100263.6225</v>
          </cell>
        </row>
        <row r="285">
          <cell r="C285" t="str">
            <v>LED StreetLighting - Non-Competitive</v>
          </cell>
          <cell r="BA285">
            <v>171046.98944903497</v>
          </cell>
          <cell r="BB285">
            <v>0</v>
          </cell>
          <cell r="BC285">
            <v>0</v>
          </cell>
          <cell r="BD285">
            <v>155375.41500000001</v>
          </cell>
        </row>
        <row r="286">
          <cell r="C286" t="str">
            <v>LED StreetLighting - Non-Competitive</v>
          </cell>
          <cell r="BA286">
            <v>2615.7253553345045</v>
          </cell>
          <cell r="BB286">
            <v>0</v>
          </cell>
          <cell r="BC286">
            <v>0</v>
          </cell>
          <cell r="BD286">
            <v>17595.933750000004</v>
          </cell>
        </row>
        <row r="287">
          <cell r="C287" t="str">
            <v>LED StreetLighting - Non-Competitive</v>
          </cell>
          <cell r="BA287">
            <v>86010.58738583354</v>
          </cell>
          <cell r="BB287">
            <v>0</v>
          </cell>
          <cell r="BC287">
            <v>0</v>
          </cell>
          <cell r="BD287">
            <v>247339.06875000003</v>
          </cell>
        </row>
        <row r="288">
          <cell r="C288" t="str">
            <v>LED StreetLighting - Non-Competitive</v>
          </cell>
          <cell r="BA288">
            <v>145784.21186506667</v>
          </cell>
          <cell r="BB288">
            <v>0</v>
          </cell>
          <cell r="BC288">
            <v>0</v>
          </cell>
          <cell r="BD288">
            <v>284854.92750000005</v>
          </cell>
        </row>
        <row r="289">
          <cell r="C289" t="str">
            <v>LED StreetLighting - Non-Competitive</v>
          </cell>
          <cell r="BA289">
            <v>176052.78995446255</v>
          </cell>
          <cell r="BB289">
            <v>0</v>
          </cell>
          <cell r="BC289">
            <v>0</v>
          </cell>
          <cell r="BD289">
            <v>178615.32750000001</v>
          </cell>
        </row>
        <row r="290">
          <cell r="C290" t="str">
            <v>LED StreetLighting - Non-Competitive</v>
          </cell>
          <cell r="BA290">
            <v>56714.253644630786</v>
          </cell>
          <cell r="BB290">
            <v>0</v>
          </cell>
          <cell r="BC290">
            <v>0</v>
          </cell>
          <cell r="BD290">
            <v>30875.883750000005</v>
          </cell>
        </row>
        <row r="291">
          <cell r="C291" t="str">
            <v>LED StreetLighting - Non-Competitive</v>
          </cell>
          <cell r="BA291">
            <v>62218.547743388488</v>
          </cell>
          <cell r="BB291">
            <v>0</v>
          </cell>
          <cell r="BC291">
            <v>0</v>
          </cell>
          <cell r="BD291">
            <v>326827.93087342364</v>
          </cell>
        </row>
        <row r="292">
          <cell r="C292" t="str">
            <v>LED StreetLighting - Non-Competitive</v>
          </cell>
          <cell r="BA292">
            <v>468432.36830901151</v>
          </cell>
          <cell r="BB292">
            <v>0</v>
          </cell>
          <cell r="BC292">
            <v>0</v>
          </cell>
          <cell r="BD292">
            <v>987835.12377393746</v>
          </cell>
        </row>
        <row r="293">
          <cell r="C293" t="str">
            <v>LED StreetLighting - Non-Competitive</v>
          </cell>
          <cell r="BA293">
            <v>87434.664533452582</v>
          </cell>
          <cell r="BB293">
            <v>0</v>
          </cell>
          <cell r="BC293">
            <v>0</v>
          </cell>
          <cell r="BD293">
            <v>134774.40448388603</v>
          </cell>
        </row>
        <row r="294">
          <cell r="C294" t="str">
            <v>LED StreetLighting - Non-Competitive</v>
          </cell>
          <cell r="BA294">
            <v>237121.62841891253</v>
          </cell>
          <cell r="BB294">
            <v>0</v>
          </cell>
          <cell r="BC294">
            <v>0</v>
          </cell>
          <cell r="BD294">
            <v>209206.63241475946</v>
          </cell>
        </row>
        <row r="295">
          <cell r="C295" t="str">
            <v>LED StreetLighting - Non-Competitive</v>
          </cell>
          <cell r="BA295">
            <v>3624.395706644123</v>
          </cell>
          <cell r="BB295">
            <v>0</v>
          </cell>
          <cell r="BC295">
            <v>0</v>
          </cell>
          <cell r="BD295">
            <v>23585.520784680055</v>
          </cell>
        </row>
        <row r="296">
          <cell r="C296" t="str">
            <v>LED StreetLighting - Non-Competitive</v>
          </cell>
          <cell r="BA296">
            <v>119254.31034764358</v>
          </cell>
          <cell r="BB296">
            <v>0</v>
          </cell>
          <cell r="BC296">
            <v>0</v>
          </cell>
          <cell r="BD296">
            <v>332954.04016814573</v>
          </cell>
        </row>
        <row r="297">
          <cell r="C297" t="str">
            <v>LED StreetLighting - Non-Competitive</v>
          </cell>
          <cell r="BA297">
            <v>201780.87332316852</v>
          </cell>
          <cell r="BB297">
            <v>0</v>
          </cell>
          <cell r="BC297">
            <v>0</v>
          </cell>
          <cell r="BD297">
            <v>383188.1363848669</v>
          </cell>
        </row>
        <row r="298">
          <cell r="C298" t="str">
            <v>LED StreetLighting - Non-Competitive</v>
          </cell>
          <cell r="BA298">
            <v>243689.20855182855</v>
          </cell>
          <cell r="BB298">
            <v>0</v>
          </cell>
          <cell r="BC298">
            <v>0</v>
          </cell>
          <cell r="BD298">
            <v>240449.78981784213</v>
          </cell>
        </row>
        <row r="299">
          <cell r="C299" t="str">
            <v>LED StreetLighting - Non-Competitive</v>
          </cell>
          <cell r="BA299">
            <v>78482.882337307092</v>
          </cell>
          <cell r="BB299">
            <v>0</v>
          </cell>
          <cell r="BC299">
            <v>0</v>
          </cell>
          <cell r="BD299">
            <v>41351.237739374126</v>
          </cell>
        </row>
        <row r="300">
          <cell r="C300" t="str">
            <v>LED StreetLighting - Non-Competitive</v>
          </cell>
          <cell r="BA300">
            <v>89260.041107862766</v>
          </cell>
          <cell r="BB300">
            <v>0</v>
          </cell>
          <cell r="BC300">
            <v>0</v>
          </cell>
          <cell r="BD300">
            <v>317893.85457432253</v>
          </cell>
        </row>
        <row r="301">
          <cell r="C301" t="str">
            <v>LED StreetLighting - Non-Competitive</v>
          </cell>
          <cell r="BA301">
            <v>652325.49035580049</v>
          </cell>
          <cell r="BB301">
            <v>0</v>
          </cell>
          <cell r="BC301">
            <v>0</v>
          </cell>
          <cell r="BD301">
            <v>960834.89078359585</v>
          </cell>
        </row>
        <row r="302">
          <cell r="C302" t="str">
            <v>LED StreetLighting - Non-Competitive</v>
          </cell>
          <cell r="BA302">
            <v>115703.16272144357</v>
          </cell>
          <cell r="BB302">
            <v>0</v>
          </cell>
          <cell r="BC302">
            <v>0</v>
          </cell>
          <cell r="BD302">
            <v>131335.08483313594</v>
          </cell>
        </row>
        <row r="303">
          <cell r="C303" t="str">
            <v>LED StreetLighting - Non-Competitive</v>
          </cell>
          <cell r="BA303">
            <v>301184.02500126814</v>
          </cell>
          <cell r="BB303">
            <v>0</v>
          </cell>
          <cell r="BC303">
            <v>0</v>
          </cell>
          <cell r="BD303">
            <v>203726.75468669453</v>
          </cell>
        </row>
        <row r="304">
          <cell r="C304" t="str">
            <v>LED StreetLighting - Non-Competitive</v>
          </cell>
          <cell r="BA304">
            <v>3595.3528828184376</v>
          </cell>
          <cell r="BB304">
            <v>0</v>
          </cell>
          <cell r="BC304">
            <v>0</v>
          </cell>
          <cell r="BD304">
            <v>22890.646594010621</v>
          </cell>
        </row>
        <row r="305">
          <cell r="C305" t="str">
            <v>LED StreetLighting - Non-Competitive</v>
          </cell>
          <cell r="BA305">
            <v>119344.01961458786</v>
          </cell>
          <cell r="BB305">
            <v>0</v>
          </cell>
          <cell r="BC305">
            <v>0</v>
          </cell>
          <cell r="BD305">
            <v>323902.64930525026</v>
          </cell>
        </row>
        <row r="306">
          <cell r="C306" t="str">
            <v>LED StreetLighting - Non-Competitive</v>
          </cell>
          <cell r="BA306">
            <v>201851.16939098103</v>
          </cell>
          <cell r="BB306">
            <v>0</v>
          </cell>
          <cell r="BC306">
            <v>0</v>
          </cell>
          <cell r="BD306">
            <v>372831.406399948</v>
          </cell>
        </row>
        <row r="307">
          <cell r="C307" t="str">
            <v>LED StreetLighting - Non-Competitive</v>
          </cell>
          <cell r="BA307">
            <v>243877.66766293443</v>
          </cell>
          <cell r="BB307">
            <v>0</v>
          </cell>
          <cell r="BC307">
            <v>0</v>
          </cell>
          <cell r="BD307">
            <v>233770.72834133348</v>
          </cell>
        </row>
        <row r="308">
          <cell r="C308" t="str">
            <v>LED StreetLighting - Non-Competitive</v>
          </cell>
          <cell r="BA308">
            <v>78912.765469250546</v>
          </cell>
          <cell r="BB308">
            <v>0</v>
          </cell>
          <cell r="BC308">
            <v>0</v>
          </cell>
          <cell r="BD308">
            <v>40344.764621943723</v>
          </cell>
        </row>
        <row r="309">
          <cell r="C309" t="str">
            <v>Product Rebates</v>
          </cell>
          <cell r="BA309">
            <v>4489207.8757831715</v>
          </cell>
          <cell r="BB309">
            <v>0</v>
          </cell>
          <cell r="BC309">
            <v>0</v>
          </cell>
          <cell r="BD309">
            <v>0</v>
          </cell>
        </row>
        <row r="310">
          <cell r="C310" t="str">
            <v>Product Rebates</v>
          </cell>
          <cell r="BA310">
            <v>200734.83766331992</v>
          </cell>
          <cell r="BB310">
            <v>0</v>
          </cell>
          <cell r="BC310">
            <v>0</v>
          </cell>
          <cell r="BD310">
            <v>0</v>
          </cell>
        </row>
        <row r="311">
          <cell r="C311" t="str">
            <v>Product Rebates</v>
          </cell>
          <cell r="BA311">
            <v>752020.39294041181</v>
          </cell>
          <cell r="BB311">
            <v>316326.27591646824</v>
          </cell>
          <cell r="BC311">
            <v>0</v>
          </cell>
          <cell r="BD311">
            <v>0</v>
          </cell>
        </row>
        <row r="312">
          <cell r="C312" t="str">
            <v>Product Rebates</v>
          </cell>
          <cell r="BA312">
            <v>80409.28954474043</v>
          </cell>
          <cell r="BB312">
            <v>14728.369735361843</v>
          </cell>
          <cell r="BC312">
            <v>0</v>
          </cell>
          <cell r="BD312">
            <v>0</v>
          </cell>
        </row>
        <row r="313">
          <cell r="C313" t="str">
            <v>Product Rebates</v>
          </cell>
          <cell r="BA313">
            <v>7277.4421588505547</v>
          </cell>
          <cell r="BB313">
            <v>0</v>
          </cell>
          <cell r="BC313">
            <v>0</v>
          </cell>
          <cell r="BD313">
            <v>0</v>
          </cell>
        </row>
        <row r="314">
          <cell r="C314" t="str">
            <v>Product Rebates</v>
          </cell>
          <cell r="BA314">
            <v>45588.431512335286</v>
          </cell>
          <cell r="BB314">
            <v>-9636.1001134518301</v>
          </cell>
          <cell r="BC314">
            <v>0</v>
          </cell>
          <cell r="BD314">
            <v>0</v>
          </cell>
        </row>
        <row r="315">
          <cell r="C315" t="str">
            <v>Product Rebates</v>
          </cell>
          <cell r="BA315">
            <v>905394.9997957591</v>
          </cell>
          <cell r="BB315">
            <v>0</v>
          </cell>
          <cell r="BC315">
            <v>0</v>
          </cell>
          <cell r="BD315">
            <v>0</v>
          </cell>
        </row>
        <row r="316">
          <cell r="C316" t="str">
            <v>Product Rebates</v>
          </cell>
          <cell r="BA316">
            <v>899999.95087144605</v>
          </cell>
          <cell r="BB316">
            <v>0</v>
          </cell>
          <cell r="BC316">
            <v>0</v>
          </cell>
          <cell r="BD316">
            <v>0</v>
          </cell>
        </row>
        <row r="317">
          <cell r="C317" t="str">
            <v>Product Rebates</v>
          </cell>
          <cell r="BA317">
            <v>28562070.392164715</v>
          </cell>
          <cell r="BB317">
            <v>15748420.647329628</v>
          </cell>
          <cell r="BC317">
            <v>0</v>
          </cell>
          <cell r="BD317">
            <v>0</v>
          </cell>
        </row>
        <row r="318">
          <cell r="C318" t="str">
            <v>Product Rebates</v>
          </cell>
          <cell r="BA318">
            <v>22649.816814460017</v>
          </cell>
          <cell r="BB318">
            <v>0</v>
          </cell>
          <cell r="BC318">
            <v>0</v>
          </cell>
          <cell r="BD318">
            <v>0</v>
          </cell>
        </row>
        <row r="319">
          <cell r="C319" t="str">
            <v>Product Rebates</v>
          </cell>
          <cell r="BA319">
            <v>21321.209520605149</v>
          </cell>
          <cell r="BB319">
            <v>0</v>
          </cell>
          <cell r="BC319">
            <v>0</v>
          </cell>
          <cell r="BD319">
            <v>0</v>
          </cell>
        </row>
        <row r="320">
          <cell r="C320" t="str">
            <v>Product Rebates</v>
          </cell>
          <cell r="BA320">
            <v>22108.294522965858</v>
          </cell>
          <cell r="BB320">
            <v>0</v>
          </cell>
          <cell r="BC320">
            <v>0</v>
          </cell>
          <cell r="BD320">
            <v>0</v>
          </cell>
        </row>
        <row r="321">
          <cell r="C321" t="str">
            <v>Product Rebates</v>
          </cell>
          <cell r="BA321">
            <v>0</v>
          </cell>
          <cell r="BB321">
            <v>0</v>
          </cell>
          <cell r="BC321">
            <v>0</v>
          </cell>
          <cell r="BD321">
            <v>15239743.055663969</v>
          </cell>
        </row>
        <row r="322">
          <cell r="C322" t="str">
            <v>Appliance Recycling</v>
          </cell>
          <cell r="BA322">
            <v>13853296.332946111</v>
          </cell>
          <cell r="BB322">
            <v>0</v>
          </cell>
          <cell r="BC322">
            <v>0</v>
          </cell>
          <cell r="BD322">
            <v>0</v>
          </cell>
        </row>
        <row r="323">
          <cell r="C323" t="str">
            <v>Appliance Recycling</v>
          </cell>
          <cell r="BA323">
            <v>1595220.5323516524</v>
          </cell>
          <cell r="BB323">
            <v>0</v>
          </cell>
          <cell r="BC323">
            <v>0</v>
          </cell>
          <cell r="BD323">
            <v>0</v>
          </cell>
        </row>
        <row r="324">
          <cell r="C324" t="str">
            <v>Appliance Recycling</v>
          </cell>
          <cell r="BA324">
            <v>101025.92081515458</v>
          </cell>
          <cell r="BB324">
            <v>0</v>
          </cell>
          <cell r="BC324">
            <v>0</v>
          </cell>
          <cell r="BD324">
            <v>0</v>
          </cell>
        </row>
        <row r="325">
          <cell r="C325" t="str">
            <v>Appliance Recycling</v>
          </cell>
          <cell r="BA325">
            <v>0</v>
          </cell>
          <cell r="BB325">
            <v>0</v>
          </cell>
          <cell r="BC325">
            <v>0</v>
          </cell>
          <cell r="BD325">
            <v>17132588.109411161</v>
          </cell>
        </row>
        <row r="326">
          <cell r="C326" t="str">
            <v>HVAC and Weatherization</v>
          </cell>
          <cell r="BA326">
            <v>2877456.7136037704</v>
          </cell>
          <cell r="BB326">
            <v>0</v>
          </cell>
          <cell r="BC326">
            <v>0</v>
          </cell>
          <cell r="BD326">
            <v>0</v>
          </cell>
        </row>
        <row r="327">
          <cell r="C327" t="str">
            <v>HVAC and Weatherization</v>
          </cell>
          <cell r="BA327">
            <v>2164507.4521061555</v>
          </cell>
          <cell r="BB327">
            <v>0</v>
          </cell>
          <cell r="BC327">
            <v>0</v>
          </cell>
          <cell r="BD327">
            <v>0</v>
          </cell>
        </row>
        <row r="328">
          <cell r="C328" t="str">
            <v>HVAC and Weatherization</v>
          </cell>
          <cell r="BA328">
            <v>3138301.2157853618</v>
          </cell>
          <cell r="BB328">
            <v>0</v>
          </cell>
          <cell r="BC328">
            <v>0</v>
          </cell>
          <cell r="BD328">
            <v>0</v>
          </cell>
        </row>
        <row r="329">
          <cell r="C329" t="str">
            <v>HVAC and Weatherization</v>
          </cell>
          <cell r="BA329">
            <v>1970798.6105392952</v>
          </cell>
          <cell r="BB329">
            <v>0</v>
          </cell>
          <cell r="BC329">
            <v>0</v>
          </cell>
          <cell r="BD329">
            <v>0</v>
          </cell>
        </row>
        <row r="330">
          <cell r="C330" t="str">
            <v>HVAC and Weatherization</v>
          </cell>
          <cell r="BA330">
            <v>7012338.8317664899</v>
          </cell>
          <cell r="BB330">
            <v>-1147071.4475365751</v>
          </cell>
          <cell r="BC330">
            <v>0</v>
          </cell>
          <cell r="BD330">
            <v>0</v>
          </cell>
        </row>
        <row r="331">
          <cell r="C331" t="str">
            <v>HVAC and Weatherization</v>
          </cell>
          <cell r="BA331">
            <v>7913.2207661218508</v>
          </cell>
          <cell r="BB331">
            <v>0</v>
          </cell>
          <cell r="BC331">
            <v>0</v>
          </cell>
          <cell r="BD331">
            <v>0</v>
          </cell>
        </row>
        <row r="332">
          <cell r="C332" t="str">
            <v>HVAC and Weatherization</v>
          </cell>
          <cell r="BA332">
            <v>22293.289379480568</v>
          </cell>
          <cell r="BB332">
            <v>0</v>
          </cell>
          <cell r="BC332">
            <v>0</v>
          </cell>
          <cell r="BD332">
            <v>0</v>
          </cell>
        </row>
        <row r="333">
          <cell r="C333" t="str">
            <v>HVAC and Weatherization</v>
          </cell>
          <cell r="BA333">
            <v>65222.281843193115</v>
          </cell>
          <cell r="BB333">
            <v>0</v>
          </cell>
          <cell r="BC333">
            <v>0</v>
          </cell>
          <cell r="BD333">
            <v>0</v>
          </cell>
        </row>
        <row r="334">
          <cell r="C334" t="str">
            <v>HVAC and Weatherization</v>
          </cell>
          <cell r="BA334">
            <v>48227.269748283259</v>
          </cell>
          <cell r="BB334">
            <v>0</v>
          </cell>
          <cell r="BC334">
            <v>0</v>
          </cell>
          <cell r="BD334">
            <v>0</v>
          </cell>
        </row>
        <row r="335">
          <cell r="C335" t="str">
            <v>HVAC and Weatherization</v>
          </cell>
          <cell r="BA335">
            <v>442169.95668704156</v>
          </cell>
          <cell r="BB335">
            <v>0</v>
          </cell>
          <cell r="BC335">
            <v>0</v>
          </cell>
          <cell r="BD335">
            <v>0</v>
          </cell>
        </row>
        <row r="336">
          <cell r="C336" t="str">
            <v>HVAC and Weatherization</v>
          </cell>
          <cell r="BA336">
            <v>93484.234072487554</v>
          </cell>
          <cell r="BB336">
            <v>0</v>
          </cell>
          <cell r="BC336">
            <v>0</v>
          </cell>
          <cell r="BD336">
            <v>0</v>
          </cell>
        </row>
        <row r="337">
          <cell r="C337" t="str">
            <v>HVAC and Weatherization</v>
          </cell>
          <cell r="BA337">
            <v>247257.7925218959</v>
          </cell>
          <cell r="BB337">
            <v>-51566.157363877348</v>
          </cell>
          <cell r="BC337">
            <v>0</v>
          </cell>
          <cell r="BD337">
            <v>0</v>
          </cell>
        </row>
        <row r="338">
          <cell r="C338" t="str">
            <v>HVAC and Weatherization</v>
          </cell>
          <cell r="BA338">
            <v>2786254.3262672457</v>
          </cell>
          <cell r="BB338">
            <v>1634446.5535010104</v>
          </cell>
          <cell r="BC338">
            <v>0</v>
          </cell>
          <cell r="BD338">
            <v>0</v>
          </cell>
        </row>
        <row r="339">
          <cell r="C339" t="str">
            <v>HVAC and Weatherization</v>
          </cell>
          <cell r="BA339">
            <v>297833.19948586437</v>
          </cell>
          <cell r="BB339">
            <v>167247.01064510402</v>
          </cell>
          <cell r="BC339">
            <v>0</v>
          </cell>
          <cell r="BD339">
            <v>0</v>
          </cell>
        </row>
        <row r="340">
          <cell r="C340" t="str">
            <v>HVAC and Weatherization</v>
          </cell>
          <cell r="BA340">
            <v>357673.92443421413</v>
          </cell>
          <cell r="BB340">
            <v>187077.52071860866</v>
          </cell>
          <cell r="BC340">
            <v>0</v>
          </cell>
          <cell r="BD340">
            <v>0</v>
          </cell>
        </row>
        <row r="341">
          <cell r="C341" t="str">
            <v>HVAC and Weatherization</v>
          </cell>
          <cell r="BA341">
            <v>247683.89309771301</v>
          </cell>
          <cell r="BB341">
            <v>141019.56183821062</v>
          </cell>
          <cell r="BC341">
            <v>0</v>
          </cell>
          <cell r="BD341">
            <v>0</v>
          </cell>
        </row>
        <row r="342">
          <cell r="C342" t="str">
            <v>HVAC and Weatherization</v>
          </cell>
          <cell r="BA342">
            <v>313585.1338676188</v>
          </cell>
          <cell r="BB342">
            <v>162601.00542788292</v>
          </cell>
          <cell r="BC342">
            <v>0</v>
          </cell>
          <cell r="BD342">
            <v>0</v>
          </cell>
        </row>
        <row r="343">
          <cell r="C343" t="str">
            <v>HVAC and Weatherization</v>
          </cell>
          <cell r="BA343">
            <v>20518.896985595329</v>
          </cell>
          <cell r="BB343">
            <v>11946.215046078858</v>
          </cell>
          <cell r="BC343">
            <v>0</v>
          </cell>
          <cell r="BD343">
            <v>0</v>
          </cell>
        </row>
        <row r="344">
          <cell r="C344" t="str">
            <v>HVAC and Weatherization</v>
          </cell>
          <cell r="BA344">
            <v>1421421.434913916</v>
          </cell>
          <cell r="BB344">
            <v>909761.43100254424</v>
          </cell>
          <cell r="BC344">
            <v>0</v>
          </cell>
          <cell r="BD344">
            <v>0</v>
          </cell>
        </row>
        <row r="345">
          <cell r="C345" t="str">
            <v>HVAC and Weatherization</v>
          </cell>
          <cell r="BA345">
            <v>202794.89861252782</v>
          </cell>
          <cell r="BB345">
            <v>142856.66994971398</v>
          </cell>
          <cell r="BC345">
            <v>0</v>
          </cell>
          <cell r="BD345">
            <v>0</v>
          </cell>
        </row>
        <row r="346">
          <cell r="C346" t="str">
            <v>HVAC and Weatherization</v>
          </cell>
          <cell r="BA346">
            <v>488659.0889926384</v>
          </cell>
          <cell r="BB346">
            <v>344249.12798161898</v>
          </cell>
          <cell r="BC346">
            <v>0</v>
          </cell>
          <cell r="BD346">
            <v>0</v>
          </cell>
        </row>
        <row r="347">
          <cell r="C347" t="str">
            <v>HVAC and Weatherization</v>
          </cell>
          <cell r="BA347">
            <v>1809467.9341513196</v>
          </cell>
          <cell r="BB347">
            <v>1274728.6860588349</v>
          </cell>
          <cell r="BC347">
            <v>0</v>
          </cell>
          <cell r="BD347">
            <v>0</v>
          </cell>
        </row>
        <row r="348">
          <cell r="C348" t="str">
            <v>HVAC and Weatherization</v>
          </cell>
          <cell r="BA348">
            <v>13778.65432007398</v>
          </cell>
          <cell r="BB348">
            <v>9706.7461575795878</v>
          </cell>
          <cell r="BC348">
            <v>0</v>
          </cell>
          <cell r="BD348">
            <v>0</v>
          </cell>
        </row>
        <row r="349">
          <cell r="C349" t="str">
            <v>HVAC and Weatherization</v>
          </cell>
          <cell r="BA349">
            <v>1425578.8891660348</v>
          </cell>
          <cell r="BB349">
            <v>891635.77597754111</v>
          </cell>
          <cell r="BC349">
            <v>0</v>
          </cell>
          <cell r="BD349">
            <v>0</v>
          </cell>
        </row>
        <row r="350">
          <cell r="C350" t="str">
            <v>HVAC and Weatherization</v>
          </cell>
          <cell r="BA350">
            <v>54345.914890795349</v>
          </cell>
          <cell r="BB350">
            <v>38287.038534870386</v>
          </cell>
          <cell r="BC350">
            <v>0</v>
          </cell>
          <cell r="BD350">
            <v>0</v>
          </cell>
        </row>
        <row r="351">
          <cell r="C351" t="str">
            <v>HVAC and Weatherization</v>
          </cell>
          <cell r="BA351">
            <v>85995.215463412824</v>
          </cell>
          <cell r="BB351">
            <v>64338.581941901633</v>
          </cell>
          <cell r="BC351">
            <v>0</v>
          </cell>
          <cell r="BD351">
            <v>0</v>
          </cell>
        </row>
        <row r="352">
          <cell r="C352" t="str">
            <v>HVAC and Weatherization</v>
          </cell>
          <cell r="BA352">
            <v>9868.3151583779891</v>
          </cell>
          <cell r="BB352">
            <v>6584.4318451577292</v>
          </cell>
          <cell r="BC352">
            <v>0</v>
          </cell>
          <cell r="BD352">
            <v>0</v>
          </cell>
        </row>
        <row r="353">
          <cell r="C353" t="str">
            <v>HVAC and Weatherization</v>
          </cell>
          <cell r="BA353">
            <v>5007.3067875635934</v>
          </cell>
          <cell r="BB353">
            <v>3663.0089042691343</v>
          </cell>
          <cell r="BC353">
            <v>0</v>
          </cell>
          <cell r="BD353">
            <v>0</v>
          </cell>
        </row>
        <row r="354">
          <cell r="C354" t="str">
            <v>HVAC and Weatherization</v>
          </cell>
          <cell r="BA354">
            <v>8070.3234651998209</v>
          </cell>
          <cell r="BB354">
            <v>5901.2020442168414</v>
          </cell>
          <cell r="BC354">
            <v>0</v>
          </cell>
          <cell r="BD354">
            <v>0</v>
          </cell>
        </row>
        <row r="355">
          <cell r="C355" t="str">
            <v>HVAC and Weatherization</v>
          </cell>
          <cell r="BA355">
            <v>8658.1422982247786</v>
          </cell>
          <cell r="BB355">
            <v>6337.0789153658579</v>
          </cell>
          <cell r="BC355">
            <v>0</v>
          </cell>
          <cell r="BD355">
            <v>0</v>
          </cell>
        </row>
        <row r="356">
          <cell r="C356" t="str">
            <v>HVAC and Weatherization</v>
          </cell>
          <cell r="BA356">
            <v>14787.683844243416</v>
          </cell>
          <cell r="BB356">
            <v>9558.1689872299939</v>
          </cell>
          <cell r="BC356">
            <v>0</v>
          </cell>
          <cell r="BD356">
            <v>0</v>
          </cell>
        </row>
        <row r="357">
          <cell r="C357" t="str">
            <v>HVAC and Weatherization</v>
          </cell>
          <cell r="BA357">
            <v>2017693.0841816093</v>
          </cell>
          <cell r="BB357">
            <v>0</v>
          </cell>
          <cell r="BC357">
            <v>0</v>
          </cell>
          <cell r="BD357">
            <v>0</v>
          </cell>
        </row>
        <row r="358">
          <cell r="C358" t="str">
            <v>HVAC and Weatherization</v>
          </cell>
          <cell r="BA358">
            <v>1796405.4409001262</v>
          </cell>
          <cell r="BB358">
            <v>0</v>
          </cell>
          <cell r="BC358">
            <v>0</v>
          </cell>
          <cell r="BD358">
            <v>0</v>
          </cell>
        </row>
        <row r="359">
          <cell r="C359" t="str">
            <v>HVAC and Weatherization</v>
          </cell>
          <cell r="BA359">
            <v>1629434.2763913444</v>
          </cell>
          <cell r="BB359">
            <v>0</v>
          </cell>
          <cell r="BC359">
            <v>0</v>
          </cell>
          <cell r="BD359">
            <v>0</v>
          </cell>
        </row>
        <row r="360">
          <cell r="C360" t="str">
            <v>HVAC and Weatherization</v>
          </cell>
          <cell r="BA360">
            <v>2323229.0199494129</v>
          </cell>
          <cell r="BB360">
            <v>0</v>
          </cell>
          <cell r="BC360">
            <v>0</v>
          </cell>
          <cell r="BD360">
            <v>0</v>
          </cell>
        </row>
        <row r="361">
          <cell r="C361" t="str">
            <v>HVAC and Weatherization</v>
          </cell>
          <cell r="BA361">
            <v>2152354.4726805137</v>
          </cell>
          <cell r="BB361">
            <v>0</v>
          </cell>
          <cell r="BC361">
            <v>0</v>
          </cell>
          <cell r="BD361">
            <v>0</v>
          </cell>
        </row>
        <row r="362">
          <cell r="C362" t="str">
            <v>HVAC and Weatherization</v>
          </cell>
          <cell r="BA362">
            <v>1723373.4956911502</v>
          </cell>
          <cell r="BB362">
            <v>0</v>
          </cell>
          <cell r="BC362">
            <v>0</v>
          </cell>
          <cell r="BD362">
            <v>0</v>
          </cell>
        </row>
        <row r="363">
          <cell r="C363" t="str">
            <v>HVAC and Weatherization</v>
          </cell>
          <cell r="BA363">
            <v>0</v>
          </cell>
          <cell r="BB363">
            <v>0</v>
          </cell>
          <cell r="BC363">
            <v>0</v>
          </cell>
          <cell r="BD363">
            <v>20127088.839819595</v>
          </cell>
        </row>
        <row r="364">
          <cell r="C364" t="str">
            <v>Lighting Discounts</v>
          </cell>
          <cell r="BA364">
            <v>1443572.8613566682</v>
          </cell>
          <cell r="BB364">
            <v>-419434.0420554796</v>
          </cell>
          <cell r="BC364">
            <v>0</v>
          </cell>
          <cell r="BD364">
            <v>0</v>
          </cell>
        </row>
        <row r="365">
          <cell r="C365" t="str">
            <v>Lighting Discounts</v>
          </cell>
          <cell r="BA365">
            <v>37411837.8668283</v>
          </cell>
          <cell r="BB365">
            <v>-10861993.158185311</v>
          </cell>
          <cell r="BC365">
            <v>0</v>
          </cell>
          <cell r="BD365">
            <v>0</v>
          </cell>
        </row>
        <row r="366">
          <cell r="C366" t="str">
            <v>Lighting Discounts</v>
          </cell>
          <cell r="BA366">
            <v>1107884.9364809757</v>
          </cell>
          <cell r="BB366">
            <v>-321675.02359843906</v>
          </cell>
          <cell r="BC366">
            <v>0</v>
          </cell>
          <cell r="BD366">
            <v>0</v>
          </cell>
        </row>
        <row r="367">
          <cell r="C367" t="str">
            <v>Lighting Discounts</v>
          </cell>
          <cell r="BA367">
            <v>2470349.8443693668</v>
          </cell>
          <cell r="BB367">
            <v>-717775.91325238161</v>
          </cell>
          <cell r="BC367">
            <v>0</v>
          </cell>
          <cell r="BD367">
            <v>0</v>
          </cell>
        </row>
        <row r="368">
          <cell r="C368" t="str">
            <v>Lighting Discounts</v>
          </cell>
          <cell r="BA368">
            <v>43995121.730162501</v>
          </cell>
          <cell r="BB368">
            <v>-12065951.058301587</v>
          </cell>
          <cell r="BC368">
            <v>0</v>
          </cell>
          <cell r="BD368">
            <v>0</v>
          </cell>
        </row>
        <row r="369">
          <cell r="C369" t="str">
            <v>Lighting Discounts</v>
          </cell>
          <cell r="BA369">
            <v>898181.59408160881</v>
          </cell>
          <cell r="BB369">
            <v>-246332.24506715868</v>
          </cell>
          <cell r="BC369">
            <v>0</v>
          </cell>
          <cell r="BD369">
            <v>0</v>
          </cell>
        </row>
        <row r="370">
          <cell r="C370" t="str">
            <v>Lighting Discounts</v>
          </cell>
          <cell r="BA370">
            <v>3112760.0886530466</v>
          </cell>
          <cell r="BB370">
            <v>-853694.96611491439</v>
          </cell>
          <cell r="BC370">
            <v>0</v>
          </cell>
          <cell r="BD370">
            <v>0</v>
          </cell>
        </row>
        <row r="371">
          <cell r="C371" t="str">
            <v>Lighting Discounts</v>
          </cell>
          <cell r="BA371">
            <v>3615941.5047630472</v>
          </cell>
          <cell r="BB371">
            <v>-1027390.7899819334</v>
          </cell>
          <cell r="BC371">
            <v>0</v>
          </cell>
          <cell r="BD371">
            <v>0</v>
          </cell>
        </row>
        <row r="372">
          <cell r="C372" t="str">
            <v>Lighting Discounts</v>
          </cell>
          <cell r="BA372">
            <v>1497876.645143027</v>
          </cell>
          <cell r="BB372">
            <v>-401222.36093275662</v>
          </cell>
          <cell r="BC372">
            <v>0</v>
          </cell>
          <cell r="BD372">
            <v>0</v>
          </cell>
        </row>
        <row r="373">
          <cell r="C373" t="str">
            <v>Lighting Discounts</v>
          </cell>
          <cell r="BA373">
            <v>7413628.1444308283</v>
          </cell>
          <cell r="BB373">
            <v>-2064673.8402796288</v>
          </cell>
          <cell r="BC373">
            <v>0</v>
          </cell>
          <cell r="BD373">
            <v>0</v>
          </cell>
        </row>
        <row r="374">
          <cell r="C374" t="str">
            <v>Lighting Discounts</v>
          </cell>
          <cell r="BA374">
            <v>0</v>
          </cell>
          <cell r="BB374">
            <v>0</v>
          </cell>
          <cell r="BC374">
            <v>0</v>
          </cell>
          <cell r="BD374">
            <v>86236821.906269982</v>
          </cell>
        </row>
        <row r="375">
          <cell r="C375" t="str">
            <v>Multi-Family Assessments</v>
          </cell>
          <cell r="BA375">
            <v>11293.496257832558</v>
          </cell>
          <cell r="BB375">
            <v>-3411.1248211673437</v>
          </cell>
          <cell r="BC375">
            <v>0</v>
          </cell>
          <cell r="BD375">
            <v>0</v>
          </cell>
        </row>
        <row r="376">
          <cell r="C376" t="str">
            <v>Multi-Family Assessments</v>
          </cell>
          <cell r="BA376">
            <v>521641.33291352988</v>
          </cell>
          <cell r="BB376">
            <v>-157638.17552570993</v>
          </cell>
          <cell r="BC376">
            <v>0</v>
          </cell>
          <cell r="BD376">
            <v>0</v>
          </cell>
        </row>
        <row r="377">
          <cell r="C377" t="str">
            <v>Multi-Family Assessments</v>
          </cell>
          <cell r="BA377">
            <v>26603.091198515383</v>
          </cell>
          <cell r="BB377">
            <v>-8043.1339999384554</v>
          </cell>
          <cell r="BC377">
            <v>0</v>
          </cell>
          <cell r="BD377">
            <v>0</v>
          </cell>
        </row>
        <row r="378">
          <cell r="C378" t="str">
            <v>Multi-Family Assessments</v>
          </cell>
          <cell r="BA378">
            <v>33927.432918184844</v>
          </cell>
          <cell r="BB378">
            <v>-10262.704161202748</v>
          </cell>
          <cell r="BC378">
            <v>0</v>
          </cell>
          <cell r="BD378">
            <v>0</v>
          </cell>
        </row>
        <row r="379">
          <cell r="C379" t="str">
            <v>Multi-Family Assessments</v>
          </cell>
          <cell r="BA379">
            <v>60354.826514294939</v>
          </cell>
          <cell r="BB379">
            <v>-17702.897068089616</v>
          </cell>
          <cell r="BC379">
            <v>0</v>
          </cell>
          <cell r="BD379">
            <v>0</v>
          </cell>
        </row>
        <row r="380">
          <cell r="C380" t="str">
            <v>Multi-Family Assessments</v>
          </cell>
          <cell r="BA380">
            <v>16174.157062335607</v>
          </cell>
          <cell r="BB380">
            <v>-4671.9409292074579</v>
          </cell>
          <cell r="BC380">
            <v>0</v>
          </cell>
          <cell r="BD380">
            <v>0</v>
          </cell>
        </row>
        <row r="381">
          <cell r="C381" t="str">
            <v>Multi-Family Assessments</v>
          </cell>
          <cell r="BA381">
            <v>296358.76761486509</v>
          </cell>
          <cell r="BB381">
            <v>-81972.546613732746</v>
          </cell>
          <cell r="BC381">
            <v>0</v>
          </cell>
          <cell r="BD381">
            <v>0</v>
          </cell>
        </row>
        <row r="382">
          <cell r="C382" t="str">
            <v>Multi-Family Assessments</v>
          </cell>
          <cell r="BA382">
            <v>165856.88480174946</v>
          </cell>
          <cell r="BB382">
            <v>-45663.043118332047</v>
          </cell>
          <cell r="BC382">
            <v>0</v>
          </cell>
          <cell r="BD382">
            <v>0</v>
          </cell>
        </row>
        <row r="383">
          <cell r="C383" t="str">
            <v>Multi-Family Assessments</v>
          </cell>
          <cell r="BA383">
            <v>3214.51088199781</v>
          </cell>
          <cell r="BB383">
            <v>0</v>
          </cell>
          <cell r="BC383">
            <v>0</v>
          </cell>
          <cell r="BD383">
            <v>0</v>
          </cell>
        </row>
        <row r="384">
          <cell r="C384" t="str">
            <v>Multi-Family Assessments</v>
          </cell>
          <cell r="BA384">
            <v>10712.302493294623</v>
          </cell>
          <cell r="BB384">
            <v>0</v>
          </cell>
          <cell r="BC384">
            <v>0</v>
          </cell>
          <cell r="BD384">
            <v>0</v>
          </cell>
        </row>
        <row r="385">
          <cell r="C385" t="str">
            <v>Multi-Family Assessments</v>
          </cell>
          <cell r="BA385">
            <v>7574.9196322302023</v>
          </cell>
          <cell r="BB385">
            <v>0</v>
          </cell>
          <cell r="BC385">
            <v>0</v>
          </cell>
          <cell r="BD385">
            <v>0</v>
          </cell>
        </row>
        <row r="386">
          <cell r="C386" t="str">
            <v>Multi-Family Assessments</v>
          </cell>
          <cell r="BA386">
            <v>12081.537561273672</v>
          </cell>
          <cell r="BB386">
            <v>0</v>
          </cell>
          <cell r="BC386">
            <v>0</v>
          </cell>
          <cell r="BD386">
            <v>0</v>
          </cell>
        </row>
        <row r="387">
          <cell r="C387" t="str">
            <v>Multi-Family Assessments</v>
          </cell>
          <cell r="BA387">
            <v>477656.11610561836</v>
          </cell>
          <cell r="BB387">
            <v>435956.08065048186</v>
          </cell>
          <cell r="BC387">
            <v>0</v>
          </cell>
          <cell r="BD387">
            <v>0</v>
          </cell>
        </row>
        <row r="388">
          <cell r="C388" t="str">
            <v>Multi-Family Assessments</v>
          </cell>
          <cell r="BA388">
            <v>11713.230497922805</v>
          </cell>
          <cell r="BB388">
            <v>10850.274021313346</v>
          </cell>
          <cell r="BC388">
            <v>0</v>
          </cell>
          <cell r="BD388">
            <v>0</v>
          </cell>
        </row>
        <row r="389">
          <cell r="C389" t="str">
            <v>Multi-Family Assessments</v>
          </cell>
          <cell r="BA389">
            <v>65119.564761115187</v>
          </cell>
          <cell r="BB389">
            <v>0</v>
          </cell>
          <cell r="BC389">
            <v>0</v>
          </cell>
          <cell r="BD389">
            <v>0</v>
          </cell>
        </row>
        <row r="390">
          <cell r="C390" t="str">
            <v>Multi-Family Assessments</v>
          </cell>
          <cell r="BA390">
            <v>52537.162915843277</v>
          </cell>
          <cell r="BB390">
            <v>0</v>
          </cell>
          <cell r="BC390">
            <v>0</v>
          </cell>
          <cell r="BD390">
            <v>0</v>
          </cell>
        </row>
        <row r="391">
          <cell r="C391" t="str">
            <v>Multi-Family Assessments</v>
          </cell>
          <cell r="BA391">
            <v>101359.16136890644</v>
          </cell>
          <cell r="BB391">
            <v>0</v>
          </cell>
          <cell r="BC391">
            <v>0</v>
          </cell>
          <cell r="BD391">
            <v>0</v>
          </cell>
        </row>
        <row r="392">
          <cell r="C392" t="str">
            <v>Multi-Family Assessments</v>
          </cell>
          <cell r="BA392">
            <v>279725.24505739822</v>
          </cell>
          <cell r="BB392">
            <v>0</v>
          </cell>
          <cell r="BC392">
            <v>0</v>
          </cell>
          <cell r="BD392">
            <v>0</v>
          </cell>
        </row>
        <row r="393">
          <cell r="C393" t="str">
            <v>Multi-Family Assessments</v>
          </cell>
          <cell r="BA393">
            <v>72005.854139014788</v>
          </cell>
          <cell r="BB393">
            <v>0</v>
          </cell>
          <cell r="BC393">
            <v>0</v>
          </cell>
          <cell r="BD393">
            <v>0</v>
          </cell>
        </row>
        <row r="394">
          <cell r="C394" t="str">
            <v>Multi-Family Assessments</v>
          </cell>
          <cell r="BA394">
            <v>0</v>
          </cell>
          <cell r="BB394">
            <v>0</v>
          </cell>
          <cell r="BC394">
            <v>0</v>
          </cell>
          <cell r="BD394">
            <v>4727569.3689592723</v>
          </cell>
        </row>
        <row r="395">
          <cell r="C395" t="str">
            <v>Residential New Construction</v>
          </cell>
          <cell r="BA395">
            <v>4893053.9719907409</v>
          </cell>
          <cell r="BB395">
            <v>3718825.0166490036</v>
          </cell>
          <cell r="BC395">
            <v>0</v>
          </cell>
          <cell r="BD395">
            <v>0</v>
          </cell>
        </row>
        <row r="396">
          <cell r="C396" t="str">
            <v>Residential New Construction</v>
          </cell>
          <cell r="BA396">
            <v>697279.69062168803</v>
          </cell>
          <cell r="BB396">
            <v>697279.69062168803</v>
          </cell>
          <cell r="BC396">
            <v>0</v>
          </cell>
          <cell r="BD396">
            <v>0</v>
          </cell>
        </row>
        <row r="397">
          <cell r="C397" t="str">
            <v>Residential New Construction</v>
          </cell>
          <cell r="BA397">
            <v>0</v>
          </cell>
          <cell r="BB397">
            <v>0</v>
          </cell>
          <cell r="BC397">
            <v>0</v>
          </cell>
          <cell r="BD397">
            <v>2721819.7846345524</v>
          </cell>
        </row>
        <row r="398">
          <cell r="C398" t="str">
            <v>Single-Family Assessments</v>
          </cell>
          <cell r="BA398">
            <v>148480.55670401044</v>
          </cell>
          <cell r="BB398">
            <v>-43444.452342411307</v>
          </cell>
          <cell r="BC398">
            <v>0</v>
          </cell>
          <cell r="BD398">
            <v>0</v>
          </cell>
        </row>
        <row r="399">
          <cell r="C399" t="str">
            <v>Single-Family Assessments</v>
          </cell>
          <cell r="BA399">
            <v>1091110.6620390555</v>
          </cell>
          <cell r="BB399">
            <v>-319459.38238580327</v>
          </cell>
          <cell r="BC399">
            <v>0</v>
          </cell>
          <cell r="BD399">
            <v>0</v>
          </cell>
        </row>
        <row r="400">
          <cell r="C400" t="str">
            <v>Single-Family Assessments</v>
          </cell>
          <cell r="BA400">
            <v>343417.32204982219</v>
          </cell>
          <cell r="BB400">
            <v>-100607.8210331616</v>
          </cell>
          <cell r="BC400">
            <v>0</v>
          </cell>
          <cell r="BD400">
            <v>0</v>
          </cell>
        </row>
        <row r="401">
          <cell r="C401" t="str">
            <v>Single-Family Assessments</v>
          </cell>
          <cell r="BA401">
            <v>229094.24595546571</v>
          </cell>
          <cell r="BB401">
            <v>-67159.025603742746</v>
          </cell>
          <cell r="BC401">
            <v>0</v>
          </cell>
          <cell r="BD401">
            <v>0</v>
          </cell>
        </row>
        <row r="402">
          <cell r="C402" t="str">
            <v>Single-Family Assessments</v>
          </cell>
          <cell r="BA402">
            <v>355574.55826658697</v>
          </cell>
          <cell r="BB402">
            <v>-101093.20547108114</v>
          </cell>
          <cell r="BC402">
            <v>0</v>
          </cell>
          <cell r="BD402">
            <v>0</v>
          </cell>
        </row>
        <row r="403">
          <cell r="C403" t="str">
            <v>Single-Family Assessments</v>
          </cell>
          <cell r="BA403">
            <v>381003.54533006874</v>
          </cell>
          <cell r="BB403">
            <v>-106668.198419854</v>
          </cell>
          <cell r="BC403">
            <v>0</v>
          </cell>
          <cell r="BD403">
            <v>0</v>
          </cell>
        </row>
        <row r="404">
          <cell r="C404" t="str">
            <v>Single-Family Assessments</v>
          </cell>
          <cell r="BA404">
            <v>28781.489702243853</v>
          </cell>
          <cell r="BB404">
            <v>0</v>
          </cell>
          <cell r="BC404">
            <v>0</v>
          </cell>
          <cell r="BD404">
            <v>0</v>
          </cell>
        </row>
        <row r="405">
          <cell r="C405" t="str">
            <v>Single-Family Assessments</v>
          </cell>
          <cell r="BA405">
            <v>175353.0171701104</v>
          </cell>
          <cell r="BB405">
            <v>0</v>
          </cell>
          <cell r="BC405">
            <v>0</v>
          </cell>
          <cell r="BD405">
            <v>0</v>
          </cell>
        </row>
        <row r="406">
          <cell r="C406" t="str">
            <v>Single-Family Assessments</v>
          </cell>
          <cell r="BA406">
            <v>15507.613815898876</v>
          </cell>
          <cell r="BB406">
            <v>0</v>
          </cell>
          <cell r="BC406">
            <v>0</v>
          </cell>
          <cell r="BD406">
            <v>0</v>
          </cell>
        </row>
        <row r="407">
          <cell r="C407" t="str">
            <v>Single-Family Assessments</v>
          </cell>
          <cell r="BA407">
            <v>13114.089346250095</v>
          </cell>
          <cell r="BB407">
            <v>0</v>
          </cell>
          <cell r="BC407">
            <v>0</v>
          </cell>
          <cell r="BD407">
            <v>0</v>
          </cell>
        </row>
        <row r="408">
          <cell r="C408" t="str">
            <v>Single-Family Assessments</v>
          </cell>
          <cell r="BA408">
            <v>461995.97152948688</v>
          </cell>
          <cell r="BB408">
            <v>0</v>
          </cell>
          <cell r="BC408">
            <v>0</v>
          </cell>
          <cell r="BD408">
            <v>0</v>
          </cell>
        </row>
        <row r="409">
          <cell r="C409" t="str">
            <v>Single-Family Assessments</v>
          </cell>
          <cell r="BA409">
            <v>317116.75725980254</v>
          </cell>
          <cell r="BB409">
            <v>0</v>
          </cell>
          <cell r="BC409">
            <v>0</v>
          </cell>
          <cell r="BD409">
            <v>0</v>
          </cell>
        </row>
        <row r="410">
          <cell r="C410" t="str">
            <v>Single-Family Assessments</v>
          </cell>
          <cell r="BA410">
            <v>516447.29039453564</v>
          </cell>
          <cell r="BB410">
            <v>0</v>
          </cell>
          <cell r="BC410">
            <v>0</v>
          </cell>
          <cell r="BD410">
            <v>0</v>
          </cell>
        </row>
        <row r="411">
          <cell r="C411" t="str">
            <v>Single-Family Assessments</v>
          </cell>
          <cell r="BA411">
            <v>1014958.7281353723</v>
          </cell>
          <cell r="BB411">
            <v>-272051.09294605156</v>
          </cell>
          <cell r="BC411">
            <v>0</v>
          </cell>
          <cell r="BD411">
            <v>0</v>
          </cell>
        </row>
        <row r="412">
          <cell r="C412" t="str">
            <v>Single-Family Assessments</v>
          </cell>
          <cell r="BA412">
            <v>58278.038232941064</v>
          </cell>
          <cell r="BB412">
            <v>0</v>
          </cell>
          <cell r="BC412">
            <v>0</v>
          </cell>
          <cell r="BD412">
            <v>0</v>
          </cell>
        </row>
        <row r="413">
          <cell r="C413" t="str">
            <v>Single-Family Assessments</v>
          </cell>
          <cell r="BA413">
            <v>14071.925306365696</v>
          </cell>
          <cell r="BB413">
            <v>0</v>
          </cell>
          <cell r="BC413">
            <v>0</v>
          </cell>
          <cell r="BD413">
            <v>0</v>
          </cell>
        </row>
        <row r="414">
          <cell r="C414" t="str">
            <v>Single-Family Assessments</v>
          </cell>
          <cell r="BA414">
            <v>564711.31950601342</v>
          </cell>
          <cell r="BB414">
            <v>564711.31950601342</v>
          </cell>
          <cell r="BC414">
            <v>0</v>
          </cell>
          <cell r="BD414">
            <v>0</v>
          </cell>
        </row>
        <row r="415">
          <cell r="C415" t="str">
            <v>Single-Family Assessments</v>
          </cell>
          <cell r="BA415">
            <v>155189.20638439967</v>
          </cell>
          <cell r="BB415">
            <v>155189.20638439967</v>
          </cell>
          <cell r="BC415">
            <v>0</v>
          </cell>
          <cell r="BD415">
            <v>0</v>
          </cell>
        </row>
        <row r="416">
          <cell r="C416" t="str">
            <v>Single-Family Assessments</v>
          </cell>
          <cell r="BA416">
            <v>309793.23644713144</v>
          </cell>
          <cell r="BB416">
            <v>0</v>
          </cell>
          <cell r="BC416">
            <v>0</v>
          </cell>
          <cell r="BD416">
            <v>0</v>
          </cell>
        </row>
        <row r="417">
          <cell r="C417" t="str">
            <v>Single-Family Assessments</v>
          </cell>
          <cell r="BA417">
            <v>500195.27022976393</v>
          </cell>
          <cell r="BB417">
            <v>0</v>
          </cell>
          <cell r="BC417">
            <v>0</v>
          </cell>
          <cell r="BD417">
            <v>0</v>
          </cell>
        </row>
        <row r="418">
          <cell r="C418" t="str">
            <v>Single-Family Assessments</v>
          </cell>
          <cell r="BA418">
            <v>5401735.7452338953</v>
          </cell>
          <cell r="BB418">
            <v>2961539.3588000196</v>
          </cell>
          <cell r="BC418">
            <v>0</v>
          </cell>
          <cell r="BD418">
            <v>0</v>
          </cell>
        </row>
        <row r="419">
          <cell r="C419" t="str">
            <v>Single-Family Assessments</v>
          </cell>
          <cell r="BA419">
            <v>38968.690153652948</v>
          </cell>
          <cell r="BB419">
            <v>0</v>
          </cell>
          <cell r="BC419">
            <v>0</v>
          </cell>
          <cell r="BD419">
            <v>0</v>
          </cell>
        </row>
        <row r="420">
          <cell r="C420" t="str">
            <v>Single-Family Assessments</v>
          </cell>
          <cell r="BA420">
            <v>43343.034935655567</v>
          </cell>
          <cell r="BB420">
            <v>0</v>
          </cell>
          <cell r="BC420">
            <v>0</v>
          </cell>
          <cell r="BD420">
            <v>0</v>
          </cell>
        </row>
        <row r="421">
          <cell r="C421" t="str">
            <v>Single-Family Assessments</v>
          </cell>
          <cell r="BA421">
            <v>196333.57197771574</v>
          </cell>
          <cell r="BB421">
            <v>0</v>
          </cell>
          <cell r="BC421">
            <v>0</v>
          </cell>
          <cell r="BD421">
            <v>0</v>
          </cell>
        </row>
        <row r="422">
          <cell r="C422" t="str">
            <v>Single-Family Assessments</v>
          </cell>
          <cell r="BA422">
            <v>104846.37012170146</v>
          </cell>
          <cell r="BB422">
            <v>0</v>
          </cell>
          <cell r="BC422">
            <v>0</v>
          </cell>
          <cell r="BD422">
            <v>0</v>
          </cell>
        </row>
        <row r="423">
          <cell r="C423" t="str">
            <v>Single-Family Assessments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</row>
        <row r="424">
          <cell r="C424" t="str">
            <v>Single-Family Assessments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</row>
        <row r="425">
          <cell r="C425" t="str">
            <v>Single-Family Assessments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</row>
        <row r="426">
          <cell r="C426" t="str">
            <v>Single-Family Assessments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</row>
        <row r="427">
          <cell r="C427" t="str">
            <v>Single-Family Assessments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</row>
        <row r="428">
          <cell r="C428" t="str">
            <v>Single-Family Assessments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</row>
        <row r="429">
          <cell r="C429" t="str">
            <v>Single-Family Assessments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</row>
        <row r="430">
          <cell r="C430" t="str">
            <v>Single-Family Assessments</v>
          </cell>
          <cell r="BA430">
            <v>0</v>
          </cell>
          <cell r="BB430">
            <v>0</v>
          </cell>
          <cell r="BC430">
            <v>0</v>
          </cell>
          <cell r="BD430">
            <v>14745935.688913979</v>
          </cell>
        </row>
        <row r="431">
          <cell r="C431" t="str">
            <v>Elementary Education</v>
          </cell>
          <cell r="BA431">
            <v>253260.77465565753</v>
          </cell>
          <cell r="BB431">
            <v>-73338.346441748043</v>
          </cell>
          <cell r="BC431">
            <v>0</v>
          </cell>
          <cell r="BD431">
            <v>0</v>
          </cell>
        </row>
        <row r="432">
          <cell r="C432" t="str">
            <v>Elementary Education</v>
          </cell>
          <cell r="BA432">
            <v>293880.26718433737</v>
          </cell>
          <cell r="BB432">
            <v>0</v>
          </cell>
          <cell r="BC432">
            <v>0</v>
          </cell>
          <cell r="BD432">
            <v>0</v>
          </cell>
        </row>
        <row r="433">
          <cell r="C433" t="str">
            <v>Elementary Education</v>
          </cell>
          <cell r="BA433">
            <v>36139.913639711682</v>
          </cell>
          <cell r="BB433">
            <v>0</v>
          </cell>
          <cell r="BC433">
            <v>0</v>
          </cell>
          <cell r="BD433">
            <v>0</v>
          </cell>
        </row>
        <row r="434">
          <cell r="C434" t="str">
            <v>Elementary Education</v>
          </cell>
          <cell r="BA434">
            <v>53797.33185672923</v>
          </cell>
          <cell r="BB434">
            <v>0</v>
          </cell>
          <cell r="BC434">
            <v>0</v>
          </cell>
          <cell r="BD434">
            <v>0</v>
          </cell>
        </row>
        <row r="435">
          <cell r="C435" t="str">
            <v>Elementary Education</v>
          </cell>
          <cell r="BA435">
            <v>118043.32238981152</v>
          </cell>
          <cell r="BB435">
            <v>0</v>
          </cell>
          <cell r="BC435">
            <v>0</v>
          </cell>
          <cell r="BD435">
            <v>0</v>
          </cell>
        </row>
        <row r="436">
          <cell r="C436" t="str">
            <v>Elementary Education</v>
          </cell>
          <cell r="BA436">
            <v>31224.201807194873</v>
          </cell>
          <cell r="BB436">
            <v>31224.201807194873</v>
          </cell>
          <cell r="BC436">
            <v>0</v>
          </cell>
          <cell r="BD436">
            <v>0</v>
          </cell>
        </row>
        <row r="437">
          <cell r="C437" t="str">
            <v>Elementary Education</v>
          </cell>
          <cell r="BA437">
            <v>174300.93374971609</v>
          </cell>
          <cell r="BB437">
            <v>174300.93374971609</v>
          </cell>
          <cell r="BC437">
            <v>0</v>
          </cell>
          <cell r="BD437">
            <v>0</v>
          </cell>
        </row>
        <row r="438">
          <cell r="C438" t="str">
            <v>Elementary Education</v>
          </cell>
          <cell r="BA438">
            <v>518470.64234832383</v>
          </cell>
          <cell r="BB438">
            <v>518470.64234832383</v>
          </cell>
          <cell r="BC438">
            <v>0</v>
          </cell>
          <cell r="BD438">
            <v>0</v>
          </cell>
        </row>
        <row r="439">
          <cell r="C439" t="str">
            <v>Elementary Education</v>
          </cell>
          <cell r="BA439">
            <v>0</v>
          </cell>
          <cell r="BB439">
            <v>0</v>
          </cell>
          <cell r="BC439">
            <v>0</v>
          </cell>
          <cell r="BD439">
            <v>1371190.7200535748</v>
          </cell>
        </row>
        <row r="440">
          <cell r="C440" t="str">
            <v>Residential Behavior</v>
          </cell>
          <cell r="BA440">
            <v>30376799.437308658</v>
          </cell>
          <cell r="BB440">
            <v>0</v>
          </cell>
          <cell r="BC440">
            <v>0</v>
          </cell>
          <cell r="BD440">
            <v>8550000</v>
          </cell>
        </row>
        <row r="441">
          <cell r="C441" t="str">
            <v>Residential Behavior</v>
          </cell>
          <cell r="BA441">
            <v>5159766.1592965852</v>
          </cell>
          <cell r="BB441">
            <v>0</v>
          </cell>
          <cell r="BC441">
            <v>0</v>
          </cell>
          <cell r="BD441">
            <v>7896952.8257823456</v>
          </cell>
        </row>
        <row r="442">
          <cell r="C442" t="str">
            <v>Residential Behavior</v>
          </cell>
          <cell r="BA442">
            <v>4768034.6276302896</v>
          </cell>
          <cell r="BB442">
            <v>0</v>
          </cell>
          <cell r="BC442">
            <v>0</v>
          </cell>
          <cell r="BD442">
            <v>7382416.7773988908</v>
          </cell>
        </row>
        <row r="443">
          <cell r="C443" t="str">
            <v>Incentives</v>
          </cell>
          <cell r="BA443">
            <v>1510856.2800786537</v>
          </cell>
          <cell r="BB443">
            <v>-430014.05173115514</v>
          </cell>
          <cell r="BC443">
            <v>0</v>
          </cell>
          <cell r="BD443">
            <v>0</v>
          </cell>
        </row>
        <row r="444">
          <cell r="C444" t="str">
            <v>Incentives</v>
          </cell>
          <cell r="BA444">
            <v>685546.26911706943</v>
          </cell>
          <cell r="BB444">
            <v>-76911.947702597128</v>
          </cell>
          <cell r="BC444">
            <v>0</v>
          </cell>
          <cell r="BD444">
            <v>0</v>
          </cell>
        </row>
        <row r="445">
          <cell r="C445" t="str">
            <v>Incentives</v>
          </cell>
          <cell r="BA445">
            <v>291376.66364766919</v>
          </cell>
          <cell r="BB445">
            <v>-24057.573935912929</v>
          </cell>
          <cell r="BC445">
            <v>0</v>
          </cell>
          <cell r="BD445">
            <v>0</v>
          </cell>
        </row>
        <row r="446">
          <cell r="C446" t="str">
            <v>Incentives</v>
          </cell>
          <cell r="BA446">
            <v>7777.2823137244204</v>
          </cell>
          <cell r="BB446">
            <v>-1064.766235541244</v>
          </cell>
          <cell r="BC446">
            <v>0</v>
          </cell>
          <cell r="BD446">
            <v>0</v>
          </cell>
        </row>
        <row r="447">
          <cell r="C447" t="str">
            <v>Incentives</v>
          </cell>
          <cell r="BA447">
            <v>17771.989656760357</v>
          </cell>
          <cell r="BB447">
            <v>-2695.8456156120974</v>
          </cell>
          <cell r="BC447">
            <v>0</v>
          </cell>
          <cell r="BD447">
            <v>0</v>
          </cell>
        </row>
        <row r="448">
          <cell r="C448" t="str">
            <v>Incentives</v>
          </cell>
          <cell r="BA448">
            <v>7536.2433546959764</v>
          </cell>
          <cell r="BB448">
            <v>-1318.5268687684143</v>
          </cell>
          <cell r="BC448">
            <v>0</v>
          </cell>
          <cell r="BD448">
            <v>0</v>
          </cell>
        </row>
        <row r="449">
          <cell r="C449" t="str">
            <v>Incentives</v>
          </cell>
          <cell r="BA449">
            <v>1274.3035829602084</v>
          </cell>
          <cell r="BB449">
            <v>0</v>
          </cell>
          <cell r="BC449">
            <v>0</v>
          </cell>
          <cell r="BD449">
            <v>0</v>
          </cell>
        </row>
        <row r="450">
          <cell r="C450" t="str">
            <v>Incentives</v>
          </cell>
          <cell r="BA450">
            <v>414.86283058051271</v>
          </cell>
          <cell r="BB450">
            <v>0</v>
          </cell>
          <cell r="BC450">
            <v>0</v>
          </cell>
          <cell r="BD450">
            <v>0</v>
          </cell>
        </row>
        <row r="451">
          <cell r="C451" t="str">
            <v>Incentives</v>
          </cell>
          <cell r="BA451">
            <v>7388.631270549703</v>
          </cell>
          <cell r="BB451">
            <v>0</v>
          </cell>
          <cell r="BC451">
            <v>0</v>
          </cell>
          <cell r="BD451">
            <v>0</v>
          </cell>
        </row>
        <row r="452">
          <cell r="C452" t="str">
            <v>Incentives</v>
          </cell>
          <cell r="BA452">
            <v>1583.93185830781</v>
          </cell>
          <cell r="BB452">
            <v>0</v>
          </cell>
          <cell r="BC452">
            <v>0</v>
          </cell>
          <cell r="BD452">
            <v>0</v>
          </cell>
        </row>
        <row r="453">
          <cell r="C453" t="str">
            <v>Incentives</v>
          </cell>
          <cell r="BA453">
            <v>11263.336629061581</v>
          </cell>
          <cell r="BB453">
            <v>0</v>
          </cell>
          <cell r="BC453">
            <v>0</v>
          </cell>
          <cell r="BD453">
            <v>0</v>
          </cell>
        </row>
        <row r="454">
          <cell r="C454" t="str">
            <v>Incentives</v>
          </cell>
          <cell r="BA454">
            <v>438.3092258787986</v>
          </cell>
          <cell r="BB454">
            <v>0</v>
          </cell>
          <cell r="BC454">
            <v>0</v>
          </cell>
          <cell r="BD454">
            <v>0</v>
          </cell>
        </row>
        <row r="455">
          <cell r="C455" t="str">
            <v>Incentives</v>
          </cell>
          <cell r="BA455">
            <v>9633.5634792179408</v>
          </cell>
          <cell r="BB455">
            <v>0</v>
          </cell>
          <cell r="BC455">
            <v>0</v>
          </cell>
          <cell r="BD455">
            <v>0</v>
          </cell>
        </row>
        <row r="456">
          <cell r="C456" t="str">
            <v>Incentives</v>
          </cell>
          <cell r="BA456">
            <v>7842.724533562935</v>
          </cell>
          <cell r="BB456">
            <v>0</v>
          </cell>
          <cell r="BC456">
            <v>0</v>
          </cell>
          <cell r="BD456">
            <v>0</v>
          </cell>
        </row>
        <row r="457">
          <cell r="C457" t="str">
            <v>Incentives</v>
          </cell>
          <cell r="BA457">
            <v>1021.5054844401177</v>
          </cell>
          <cell r="BB457">
            <v>0</v>
          </cell>
          <cell r="BC457">
            <v>0</v>
          </cell>
          <cell r="BD457">
            <v>0</v>
          </cell>
        </row>
        <row r="458">
          <cell r="C458" t="str">
            <v>Incentives</v>
          </cell>
          <cell r="BA458">
            <v>7715.1568885271954</v>
          </cell>
          <cell r="BB458">
            <v>0</v>
          </cell>
          <cell r="BC458">
            <v>0</v>
          </cell>
          <cell r="BD458">
            <v>0</v>
          </cell>
        </row>
        <row r="459">
          <cell r="C459" t="str">
            <v>Incentives</v>
          </cell>
          <cell r="BA459">
            <v>5977.6273405364718</v>
          </cell>
          <cell r="BB459">
            <v>0</v>
          </cell>
          <cell r="BC459">
            <v>0</v>
          </cell>
          <cell r="BD459">
            <v>0</v>
          </cell>
        </row>
        <row r="460">
          <cell r="C460" t="str">
            <v>Incentives</v>
          </cell>
          <cell r="BA460">
            <v>15337504.373724695</v>
          </cell>
          <cell r="BB460">
            <v>0</v>
          </cell>
          <cell r="BC460">
            <v>0</v>
          </cell>
          <cell r="BD460">
            <v>0</v>
          </cell>
        </row>
        <row r="461">
          <cell r="C461" t="str">
            <v>Incentives</v>
          </cell>
          <cell r="BA461">
            <v>2618002.9520734833</v>
          </cell>
          <cell r="BB461">
            <v>0</v>
          </cell>
          <cell r="BC461">
            <v>0</v>
          </cell>
          <cell r="BD461">
            <v>0</v>
          </cell>
        </row>
        <row r="462">
          <cell r="C462" t="str">
            <v>Incentives</v>
          </cell>
          <cell r="BA462">
            <v>12270008.833758015</v>
          </cell>
          <cell r="BB462">
            <v>0</v>
          </cell>
          <cell r="BC462">
            <v>0</v>
          </cell>
          <cell r="BD462">
            <v>0</v>
          </cell>
        </row>
        <row r="463">
          <cell r="C463" t="str">
            <v>Incentives</v>
          </cell>
          <cell r="BA463">
            <v>30793.794245286881</v>
          </cell>
          <cell r="BB463">
            <v>0</v>
          </cell>
          <cell r="BC463">
            <v>0</v>
          </cell>
          <cell r="BD463">
            <v>0</v>
          </cell>
        </row>
        <row r="464">
          <cell r="C464" t="str">
            <v>Incentives</v>
          </cell>
          <cell r="BA464">
            <v>291601.85692450323</v>
          </cell>
          <cell r="BB464">
            <v>0</v>
          </cell>
          <cell r="BC464">
            <v>0</v>
          </cell>
          <cell r="BD464">
            <v>0</v>
          </cell>
        </row>
        <row r="465">
          <cell r="C465" t="str">
            <v>Incentives</v>
          </cell>
          <cell r="BA465">
            <v>324562.67278107919</v>
          </cell>
          <cell r="BB465">
            <v>-44347.693651171037</v>
          </cell>
          <cell r="BC465">
            <v>0</v>
          </cell>
          <cell r="BD465">
            <v>0</v>
          </cell>
        </row>
        <row r="466">
          <cell r="C466" t="str">
            <v>Incentives</v>
          </cell>
          <cell r="BA466">
            <v>13866367.060398202</v>
          </cell>
          <cell r="BB466">
            <v>-1412062.4145516732</v>
          </cell>
          <cell r="BC466">
            <v>0</v>
          </cell>
          <cell r="BD466">
            <v>0</v>
          </cell>
        </row>
        <row r="467">
          <cell r="C467" t="str">
            <v>Incentives</v>
          </cell>
          <cell r="BA467">
            <v>364018.93476539885</v>
          </cell>
          <cell r="BB467">
            <v>-133238.17776865253</v>
          </cell>
          <cell r="BC467">
            <v>0</v>
          </cell>
          <cell r="BD467">
            <v>0</v>
          </cell>
        </row>
        <row r="468">
          <cell r="C468" t="str">
            <v>Incentives</v>
          </cell>
          <cell r="BA468">
            <v>-1030455.4863219587</v>
          </cell>
          <cell r="BB468">
            <v>-5178795.737079367</v>
          </cell>
          <cell r="BC468">
            <v>0</v>
          </cell>
          <cell r="BD468">
            <v>0</v>
          </cell>
        </row>
        <row r="469">
          <cell r="C469" t="str">
            <v>Incentives</v>
          </cell>
          <cell r="BA469">
            <v>10693805.311215864</v>
          </cell>
          <cell r="BB469">
            <v>-1088988.952652755</v>
          </cell>
          <cell r="BC469">
            <v>0</v>
          </cell>
          <cell r="BD469">
            <v>0</v>
          </cell>
        </row>
        <row r="470">
          <cell r="C470" t="str">
            <v>Incentives</v>
          </cell>
          <cell r="BA470">
            <v>1289342.1239653381</v>
          </cell>
          <cell r="BB470">
            <v>-155015.85693095208</v>
          </cell>
          <cell r="BC470">
            <v>0</v>
          </cell>
          <cell r="BD470">
            <v>0</v>
          </cell>
        </row>
        <row r="471">
          <cell r="C471" t="str">
            <v>Incentives</v>
          </cell>
          <cell r="BA471">
            <v>15389706.06744843</v>
          </cell>
          <cell r="BB471">
            <v>-2495867.4272449384</v>
          </cell>
          <cell r="BC471">
            <v>0</v>
          </cell>
          <cell r="BD471">
            <v>0</v>
          </cell>
        </row>
        <row r="472">
          <cell r="C472" t="str">
            <v>Incentives</v>
          </cell>
          <cell r="BA472">
            <v>7108324.7620943189</v>
          </cell>
          <cell r="BB472">
            <v>-1325959.9396072845</v>
          </cell>
          <cell r="BC472">
            <v>0</v>
          </cell>
          <cell r="BD472">
            <v>0</v>
          </cell>
        </row>
        <row r="473">
          <cell r="C473" t="str">
            <v>Incentives</v>
          </cell>
          <cell r="BA473">
            <v>14502486.666132919</v>
          </cell>
          <cell r="BB473">
            <v>-2297661.5162737956</v>
          </cell>
          <cell r="BC473">
            <v>0</v>
          </cell>
          <cell r="BD473">
            <v>0</v>
          </cell>
        </row>
        <row r="474">
          <cell r="C474" t="str">
            <v>Incentives</v>
          </cell>
          <cell r="BA474">
            <v>21609359.516417619</v>
          </cell>
          <cell r="BB474">
            <v>-1898545.5812560464</v>
          </cell>
          <cell r="BC474">
            <v>0</v>
          </cell>
          <cell r="BD474">
            <v>0</v>
          </cell>
        </row>
        <row r="475">
          <cell r="C475" t="str">
            <v>Incentives</v>
          </cell>
          <cell r="BA475">
            <v>48190.233755366142</v>
          </cell>
          <cell r="BB475">
            <v>0</v>
          </cell>
          <cell r="BC475">
            <v>0</v>
          </cell>
          <cell r="BD475">
            <v>0</v>
          </cell>
        </row>
        <row r="476">
          <cell r="C476" t="str">
            <v>Incentives</v>
          </cell>
          <cell r="BA476">
            <v>10725.441940208639</v>
          </cell>
          <cell r="BB476">
            <v>0</v>
          </cell>
          <cell r="BC476">
            <v>0</v>
          </cell>
          <cell r="BD476">
            <v>0</v>
          </cell>
        </row>
        <row r="477">
          <cell r="C477" t="str">
            <v>Incentives</v>
          </cell>
          <cell r="BA477">
            <v>112592.25433254779</v>
          </cell>
          <cell r="BB477">
            <v>0</v>
          </cell>
          <cell r="BC477">
            <v>0</v>
          </cell>
          <cell r="BD477">
            <v>0</v>
          </cell>
        </row>
        <row r="478">
          <cell r="C478" t="str">
            <v>Incentives</v>
          </cell>
          <cell r="BA478">
            <v>221831.26377950903</v>
          </cell>
          <cell r="BB478">
            <v>0</v>
          </cell>
          <cell r="BC478">
            <v>0</v>
          </cell>
          <cell r="BD478">
            <v>0</v>
          </cell>
        </row>
        <row r="479">
          <cell r="C479" t="str">
            <v>Incentives</v>
          </cell>
          <cell r="BA479">
            <v>217545.98667282931</v>
          </cell>
          <cell r="BB479">
            <v>0</v>
          </cell>
          <cell r="BC479">
            <v>0</v>
          </cell>
          <cell r="BD479">
            <v>0</v>
          </cell>
        </row>
        <row r="480">
          <cell r="C480" t="str">
            <v>Incentives</v>
          </cell>
          <cell r="BA480">
            <v>30161.716375944015</v>
          </cell>
          <cell r="BB480">
            <v>-5594.515420581236</v>
          </cell>
          <cell r="BC480">
            <v>0</v>
          </cell>
          <cell r="BD480">
            <v>0</v>
          </cell>
        </row>
        <row r="481">
          <cell r="C481" t="str">
            <v>Incentives</v>
          </cell>
          <cell r="BA481">
            <v>1490.7206203252615</v>
          </cell>
          <cell r="BB481">
            <v>0</v>
          </cell>
          <cell r="BC481">
            <v>0</v>
          </cell>
          <cell r="BD481">
            <v>0</v>
          </cell>
        </row>
        <row r="482">
          <cell r="C482" t="str">
            <v>Incentives</v>
          </cell>
          <cell r="BA482">
            <v>457833.04898947681</v>
          </cell>
          <cell r="BB482">
            <v>0</v>
          </cell>
          <cell r="BC482">
            <v>0</v>
          </cell>
          <cell r="BD482">
            <v>0</v>
          </cell>
        </row>
        <row r="483">
          <cell r="C483" t="str">
            <v>Incentives</v>
          </cell>
          <cell r="BA483">
            <v>46518.778096738839</v>
          </cell>
          <cell r="BB483">
            <v>0</v>
          </cell>
          <cell r="BC483">
            <v>0</v>
          </cell>
          <cell r="BD483">
            <v>0</v>
          </cell>
        </row>
        <row r="484">
          <cell r="C484" t="str">
            <v>Incentives</v>
          </cell>
          <cell r="BA484">
            <v>572022.31859765714</v>
          </cell>
          <cell r="BB484">
            <v>0</v>
          </cell>
          <cell r="BC484">
            <v>0</v>
          </cell>
          <cell r="BD484">
            <v>0</v>
          </cell>
        </row>
        <row r="485">
          <cell r="C485" t="str">
            <v>Incentives</v>
          </cell>
          <cell r="BA485">
            <v>72304.294964186876</v>
          </cell>
          <cell r="BB485">
            <v>-4789.0362096505496</v>
          </cell>
          <cell r="BC485">
            <v>0</v>
          </cell>
          <cell r="BD485">
            <v>0</v>
          </cell>
        </row>
        <row r="486">
          <cell r="C486" t="str">
            <v>Incentives</v>
          </cell>
          <cell r="BA486">
            <v>422354.37422846962</v>
          </cell>
          <cell r="BB486">
            <v>-27974.419054277656</v>
          </cell>
          <cell r="BC486">
            <v>0</v>
          </cell>
          <cell r="BD486">
            <v>0</v>
          </cell>
        </row>
        <row r="487">
          <cell r="C487" t="str">
            <v>Incentives</v>
          </cell>
          <cell r="BA487">
            <v>6026.5911773184689</v>
          </cell>
          <cell r="BB487">
            <v>-399.16719567402799</v>
          </cell>
          <cell r="BC487">
            <v>0</v>
          </cell>
          <cell r="BD487">
            <v>0</v>
          </cell>
        </row>
        <row r="488">
          <cell r="C488" t="str">
            <v>Incentives</v>
          </cell>
          <cell r="BA488">
            <v>269457.88362716709</v>
          </cell>
          <cell r="BB488">
            <v>-17847.40134125984</v>
          </cell>
          <cell r="BC488">
            <v>0</v>
          </cell>
          <cell r="BD488">
            <v>0</v>
          </cell>
        </row>
        <row r="489">
          <cell r="C489" t="str">
            <v>Incentives</v>
          </cell>
          <cell r="BA489">
            <v>65555.977904080166</v>
          </cell>
          <cell r="BB489">
            <v>0</v>
          </cell>
          <cell r="BC489">
            <v>0</v>
          </cell>
          <cell r="BD489">
            <v>0</v>
          </cell>
        </row>
        <row r="490">
          <cell r="C490" t="str">
            <v>Incentives</v>
          </cell>
          <cell r="BA490">
            <v>2243.9928694744381</v>
          </cell>
          <cell r="BB490">
            <v>0</v>
          </cell>
          <cell r="BC490">
            <v>0</v>
          </cell>
          <cell r="BD490">
            <v>0</v>
          </cell>
        </row>
        <row r="491">
          <cell r="C491" t="str">
            <v>Incentives</v>
          </cell>
          <cell r="BA491">
            <v>42126.824410918023</v>
          </cell>
          <cell r="BB491">
            <v>0</v>
          </cell>
          <cell r="BC491">
            <v>0</v>
          </cell>
          <cell r="BD491">
            <v>0</v>
          </cell>
        </row>
        <row r="492">
          <cell r="C492" t="str">
            <v>Incentives</v>
          </cell>
          <cell r="BA492">
            <v>11764.201825310669</v>
          </cell>
          <cell r="BB492">
            <v>-516.14513879648564</v>
          </cell>
          <cell r="BC492">
            <v>0</v>
          </cell>
          <cell r="BD492">
            <v>0</v>
          </cell>
        </row>
        <row r="493">
          <cell r="C493" t="str">
            <v>Incentives</v>
          </cell>
          <cell r="BA493">
            <v>141001.69330278289</v>
          </cell>
          <cell r="BB493">
            <v>-12960.2490003035</v>
          </cell>
          <cell r="BC493">
            <v>0</v>
          </cell>
          <cell r="BD493">
            <v>0</v>
          </cell>
        </row>
        <row r="494">
          <cell r="C494" t="str">
            <v>Incentives</v>
          </cell>
          <cell r="BA494">
            <v>26738.416220994986</v>
          </cell>
          <cell r="BB494">
            <v>-1935.5256296981145</v>
          </cell>
          <cell r="BC494">
            <v>0</v>
          </cell>
          <cell r="BD494">
            <v>0</v>
          </cell>
        </row>
        <row r="495">
          <cell r="C495" t="str">
            <v>Incentives</v>
          </cell>
          <cell r="BA495">
            <v>11993.212646288883</v>
          </cell>
          <cell r="BB495">
            <v>0</v>
          </cell>
          <cell r="BC495">
            <v>0</v>
          </cell>
          <cell r="BD495">
            <v>0</v>
          </cell>
        </row>
        <row r="496">
          <cell r="C496" t="str">
            <v>Incentives</v>
          </cell>
          <cell r="BA496">
            <v>35474.496144447105</v>
          </cell>
          <cell r="BB496">
            <v>0</v>
          </cell>
          <cell r="BC496">
            <v>0</v>
          </cell>
          <cell r="BD496">
            <v>0</v>
          </cell>
        </row>
        <row r="497">
          <cell r="C497" t="str">
            <v>Incentives</v>
          </cell>
          <cell r="BA497">
            <v>9090.6391159730338</v>
          </cell>
          <cell r="BB497">
            <v>0</v>
          </cell>
          <cell r="BC497">
            <v>0</v>
          </cell>
          <cell r="BD497">
            <v>0</v>
          </cell>
        </row>
        <row r="498">
          <cell r="C498" t="str">
            <v>Incentives</v>
          </cell>
          <cell r="BA498">
            <v>44826.945236759784</v>
          </cell>
          <cell r="BB498">
            <v>0</v>
          </cell>
          <cell r="BC498">
            <v>0</v>
          </cell>
          <cell r="BD498">
            <v>0</v>
          </cell>
        </row>
        <row r="499">
          <cell r="C499" t="str">
            <v>Incentives</v>
          </cell>
          <cell r="BA499">
            <v>17144.30590011071</v>
          </cell>
          <cell r="BB499">
            <v>0</v>
          </cell>
          <cell r="BC499">
            <v>0</v>
          </cell>
          <cell r="BD499">
            <v>0</v>
          </cell>
        </row>
        <row r="500">
          <cell r="C500" t="str">
            <v>Incentives</v>
          </cell>
          <cell r="BA500">
            <v>15812.170785430641</v>
          </cell>
          <cell r="BB500">
            <v>0</v>
          </cell>
          <cell r="BC500">
            <v>0</v>
          </cell>
          <cell r="BD500">
            <v>0</v>
          </cell>
        </row>
        <row r="501">
          <cell r="C501" t="str">
            <v>Incentives</v>
          </cell>
          <cell r="BA501">
            <v>474.09678271179632</v>
          </cell>
          <cell r="BB501">
            <v>0</v>
          </cell>
          <cell r="BC501">
            <v>0</v>
          </cell>
          <cell r="BD501">
            <v>0</v>
          </cell>
        </row>
        <row r="502">
          <cell r="C502" t="str">
            <v>Incentives</v>
          </cell>
          <cell r="BA502">
            <v>540079.68516247312</v>
          </cell>
          <cell r="BB502">
            <v>0</v>
          </cell>
          <cell r="BC502">
            <v>0</v>
          </cell>
          <cell r="BD502">
            <v>0</v>
          </cell>
        </row>
        <row r="503">
          <cell r="C503" t="str">
            <v>Incentives</v>
          </cell>
          <cell r="BA503">
            <v>331679.56806550978</v>
          </cell>
          <cell r="BB503">
            <v>0</v>
          </cell>
          <cell r="BC503">
            <v>0</v>
          </cell>
          <cell r="BD503">
            <v>0</v>
          </cell>
        </row>
        <row r="504">
          <cell r="C504" t="str">
            <v>Incentives</v>
          </cell>
          <cell r="BA504">
            <v>1002756.2545915666</v>
          </cell>
          <cell r="BB504">
            <v>0</v>
          </cell>
          <cell r="BC504">
            <v>0</v>
          </cell>
          <cell r="BD504">
            <v>0</v>
          </cell>
        </row>
        <row r="505">
          <cell r="C505" t="str">
            <v>Incentives</v>
          </cell>
          <cell r="BA505">
            <v>14613.839420544515</v>
          </cell>
          <cell r="BB505">
            <v>0</v>
          </cell>
          <cell r="BC505">
            <v>0</v>
          </cell>
          <cell r="BD505">
            <v>0</v>
          </cell>
        </row>
        <row r="506">
          <cell r="C506" t="str">
            <v>Incentives</v>
          </cell>
          <cell r="BA506">
            <v>387577.67705267383</v>
          </cell>
          <cell r="BB506">
            <v>0</v>
          </cell>
          <cell r="BC506">
            <v>0</v>
          </cell>
          <cell r="BD506">
            <v>0</v>
          </cell>
        </row>
        <row r="507">
          <cell r="C507" t="str">
            <v>Incentives</v>
          </cell>
          <cell r="BA507">
            <v>105994.59960019859</v>
          </cell>
          <cell r="BB507">
            <v>0</v>
          </cell>
          <cell r="BC507">
            <v>0</v>
          </cell>
          <cell r="BD507">
            <v>0</v>
          </cell>
        </row>
        <row r="508">
          <cell r="C508" t="str">
            <v>Incentives</v>
          </cell>
          <cell r="BA508">
            <v>3137.8890843899862</v>
          </cell>
          <cell r="BB508">
            <v>0</v>
          </cell>
          <cell r="BC508">
            <v>0</v>
          </cell>
          <cell r="BD508">
            <v>0</v>
          </cell>
        </row>
        <row r="509">
          <cell r="C509" t="str">
            <v>Incentives</v>
          </cell>
          <cell r="BA509">
            <v>53511.342217509926</v>
          </cell>
          <cell r="BB509">
            <v>0</v>
          </cell>
          <cell r="BC509">
            <v>0</v>
          </cell>
          <cell r="BD509">
            <v>0</v>
          </cell>
        </row>
        <row r="510">
          <cell r="C510" t="str">
            <v>Incentives</v>
          </cell>
          <cell r="BA510">
            <v>118835.26277791901</v>
          </cell>
          <cell r="BB510">
            <v>0</v>
          </cell>
          <cell r="BC510">
            <v>0</v>
          </cell>
          <cell r="BD510">
            <v>0</v>
          </cell>
        </row>
        <row r="511">
          <cell r="C511" t="str">
            <v>Incentives</v>
          </cell>
          <cell r="BA511">
            <v>9476.5586990954653</v>
          </cell>
          <cell r="BB511">
            <v>0</v>
          </cell>
          <cell r="BC511">
            <v>0</v>
          </cell>
          <cell r="BD511">
            <v>0</v>
          </cell>
        </row>
        <row r="512">
          <cell r="C512" t="str">
            <v>Incentives</v>
          </cell>
          <cell r="BA512">
            <v>1215728.4741990028</v>
          </cell>
          <cell r="BB512">
            <v>770339.46775624098</v>
          </cell>
          <cell r="BC512">
            <v>0</v>
          </cell>
          <cell r="BD512">
            <v>0</v>
          </cell>
        </row>
        <row r="513">
          <cell r="C513" t="str">
            <v>Incentives</v>
          </cell>
          <cell r="BA513">
            <v>7837112.4093824141</v>
          </cell>
          <cell r="BB513">
            <v>3779200.6178861153</v>
          </cell>
          <cell r="BC513">
            <v>0</v>
          </cell>
          <cell r="BD513">
            <v>0</v>
          </cell>
        </row>
        <row r="514">
          <cell r="C514" t="str">
            <v>Incentives</v>
          </cell>
          <cell r="BA514">
            <v>15529080.877178073</v>
          </cell>
          <cell r="BB514">
            <v>9683968.0057148729</v>
          </cell>
          <cell r="BC514">
            <v>0</v>
          </cell>
          <cell r="BD514">
            <v>0</v>
          </cell>
        </row>
        <row r="515">
          <cell r="C515" t="str">
            <v>Incentives</v>
          </cell>
          <cell r="BA515">
            <v>50443947.523420066</v>
          </cell>
          <cell r="BB515">
            <v>21206352.091329675</v>
          </cell>
          <cell r="BC515">
            <v>0</v>
          </cell>
          <cell r="BD515">
            <v>0</v>
          </cell>
        </row>
        <row r="516">
          <cell r="C516" t="str">
            <v>Incentives</v>
          </cell>
          <cell r="BA516">
            <v>8335888.3821128402</v>
          </cell>
          <cell r="BB516">
            <v>4057009.164978663</v>
          </cell>
          <cell r="BC516">
            <v>0</v>
          </cell>
          <cell r="BD516">
            <v>0</v>
          </cell>
        </row>
        <row r="517">
          <cell r="C517" t="str">
            <v>Incentives</v>
          </cell>
          <cell r="BA517">
            <v>916836.49505822198</v>
          </cell>
          <cell r="BB517">
            <v>512818.18262366229</v>
          </cell>
          <cell r="BC517">
            <v>0</v>
          </cell>
          <cell r="BD517">
            <v>0</v>
          </cell>
        </row>
        <row r="518">
          <cell r="C518" t="str">
            <v>Incentives</v>
          </cell>
          <cell r="BA518">
            <v>729497.40021753858</v>
          </cell>
          <cell r="BB518">
            <v>516282.79221792315</v>
          </cell>
          <cell r="BC518">
            <v>0</v>
          </cell>
          <cell r="BD518">
            <v>0</v>
          </cell>
        </row>
        <row r="519">
          <cell r="C519" t="str">
            <v>Incentives</v>
          </cell>
          <cell r="BA519">
            <v>21133.194921900234</v>
          </cell>
          <cell r="BB519">
            <v>9344.2238455961833</v>
          </cell>
          <cell r="BC519">
            <v>0</v>
          </cell>
          <cell r="BD519">
            <v>0</v>
          </cell>
        </row>
        <row r="520">
          <cell r="C520" t="str">
            <v>Incentives</v>
          </cell>
          <cell r="BA520">
            <v>7017492.1750355866</v>
          </cell>
          <cell r="BB520">
            <v>4903451.2791909277</v>
          </cell>
          <cell r="BC520">
            <v>0</v>
          </cell>
          <cell r="BD520">
            <v>0</v>
          </cell>
        </row>
        <row r="521">
          <cell r="C521" t="str">
            <v>Incentives</v>
          </cell>
          <cell r="BA521">
            <v>2810967.0015877252</v>
          </cell>
          <cell r="BB521">
            <v>1416247.6094616058</v>
          </cell>
          <cell r="BC521">
            <v>0</v>
          </cell>
          <cell r="BD521">
            <v>0</v>
          </cell>
        </row>
        <row r="522">
          <cell r="C522" t="str">
            <v>Incentives</v>
          </cell>
          <cell r="BA522">
            <v>618625.92029645457</v>
          </cell>
          <cell r="BB522">
            <v>352825.39314943837</v>
          </cell>
          <cell r="BC522">
            <v>0</v>
          </cell>
          <cell r="BD522">
            <v>0</v>
          </cell>
        </row>
        <row r="523">
          <cell r="C523" t="str">
            <v>Incentives</v>
          </cell>
          <cell r="BA523">
            <v>2597694.3147823885</v>
          </cell>
          <cell r="BB523">
            <v>1838450.5181878079</v>
          </cell>
          <cell r="BC523">
            <v>0</v>
          </cell>
          <cell r="BD523">
            <v>0</v>
          </cell>
        </row>
        <row r="524">
          <cell r="C524" t="str">
            <v>Incentives</v>
          </cell>
          <cell r="BA524">
            <v>400666.94273203297</v>
          </cell>
          <cell r="BB524">
            <v>190952.43269515011</v>
          </cell>
          <cell r="BC524">
            <v>0</v>
          </cell>
          <cell r="BD524">
            <v>0</v>
          </cell>
        </row>
        <row r="525">
          <cell r="C525" t="str">
            <v>Incentives</v>
          </cell>
          <cell r="BA525">
            <v>1301036.564808721</v>
          </cell>
          <cell r="BB525">
            <v>736312.1339265249</v>
          </cell>
          <cell r="BC525">
            <v>0</v>
          </cell>
          <cell r="BD525">
            <v>0</v>
          </cell>
        </row>
        <row r="526">
          <cell r="C526" t="str">
            <v>Incentives</v>
          </cell>
          <cell r="BA526">
            <v>728947.2492867012</v>
          </cell>
          <cell r="BB526">
            <v>439642.49080312083</v>
          </cell>
          <cell r="BC526">
            <v>0</v>
          </cell>
          <cell r="BD526">
            <v>0</v>
          </cell>
        </row>
        <row r="527">
          <cell r="C527" t="str">
            <v>Incentives</v>
          </cell>
          <cell r="BA527">
            <v>3314450.4396080337</v>
          </cell>
          <cell r="BB527">
            <v>1465512.6823877709</v>
          </cell>
          <cell r="BC527">
            <v>0</v>
          </cell>
          <cell r="BD527">
            <v>0</v>
          </cell>
        </row>
        <row r="528">
          <cell r="C528" t="str">
            <v>Incentives</v>
          </cell>
          <cell r="BA528">
            <v>1164721.2461812068</v>
          </cell>
          <cell r="BB528">
            <v>813845.42214177828</v>
          </cell>
          <cell r="BC528">
            <v>0</v>
          </cell>
          <cell r="BD528">
            <v>0</v>
          </cell>
        </row>
        <row r="529">
          <cell r="C529" t="str">
            <v>Incentives</v>
          </cell>
          <cell r="BA529">
            <v>21480077.968231738</v>
          </cell>
          <cell r="BB529">
            <v>10822293.210223729</v>
          </cell>
          <cell r="BC529">
            <v>0</v>
          </cell>
          <cell r="BD529">
            <v>0</v>
          </cell>
        </row>
        <row r="530">
          <cell r="C530" t="str">
            <v>Incentives</v>
          </cell>
          <cell r="BA530">
            <v>7095745.829700348</v>
          </cell>
          <cell r="BB530">
            <v>4046968.0178984287</v>
          </cell>
          <cell r="BC530">
            <v>0</v>
          </cell>
          <cell r="BD530">
            <v>0</v>
          </cell>
        </row>
        <row r="531">
          <cell r="C531" t="str">
            <v>Incentives</v>
          </cell>
          <cell r="BA531">
            <v>481716.26010574284</v>
          </cell>
          <cell r="BB531">
            <v>305236.78255349176</v>
          </cell>
          <cell r="BC531">
            <v>0</v>
          </cell>
          <cell r="BD531">
            <v>0</v>
          </cell>
        </row>
        <row r="532">
          <cell r="C532" t="str">
            <v>Incentives</v>
          </cell>
          <cell r="BA532">
            <v>13101818.910081448</v>
          </cell>
          <cell r="BB532">
            <v>5163161.7467063041</v>
          </cell>
          <cell r="BC532">
            <v>0</v>
          </cell>
          <cell r="BD532">
            <v>0</v>
          </cell>
        </row>
        <row r="533">
          <cell r="C533" t="str">
            <v>Incentives</v>
          </cell>
          <cell r="BA533">
            <v>236477.01875641834</v>
          </cell>
          <cell r="BB533">
            <v>147467.57380630099</v>
          </cell>
          <cell r="BC533">
            <v>0</v>
          </cell>
          <cell r="BD533">
            <v>0</v>
          </cell>
        </row>
        <row r="534">
          <cell r="C534" t="str">
            <v>Incentives</v>
          </cell>
          <cell r="BA534">
            <v>4510762.7217914024</v>
          </cell>
          <cell r="BB534">
            <v>2195351.5765952375</v>
          </cell>
          <cell r="BC534">
            <v>0</v>
          </cell>
          <cell r="BD534">
            <v>0</v>
          </cell>
        </row>
        <row r="535">
          <cell r="C535" t="str">
            <v>Incentives</v>
          </cell>
          <cell r="BA535">
            <v>182562.44576698361</v>
          </cell>
          <cell r="BB535">
            <v>0</v>
          </cell>
          <cell r="BC535">
            <v>0</v>
          </cell>
          <cell r="BD535">
            <v>0</v>
          </cell>
        </row>
        <row r="536">
          <cell r="C536" t="str">
            <v>Incentives</v>
          </cell>
          <cell r="BA536">
            <v>170887.28548199483</v>
          </cell>
          <cell r="BB536">
            <v>0</v>
          </cell>
          <cell r="BC536">
            <v>0</v>
          </cell>
          <cell r="BD536">
            <v>0</v>
          </cell>
        </row>
        <row r="537">
          <cell r="C537" t="str">
            <v>Incentives</v>
          </cell>
          <cell r="BA537">
            <v>57766.204918382202</v>
          </cell>
          <cell r="BB537">
            <v>0</v>
          </cell>
          <cell r="BC537">
            <v>0</v>
          </cell>
          <cell r="BD537">
            <v>0</v>
          </cell>
        </row>
        <row r="538">
          <cell r="C538" t="str">
            <v>Incentives</v>
          </cell>
          <cell r="BA538">
            <v>44124.761310773923</v>
          </cell>
          <cell r="BB538">
            <v>0</v>
          </cell>
          <cell r="BC538">
            <v>0</v>
          </cell>
          <cell r="BD538">
            <v>0</v>
          </cell>
        </row>
        <row r="539">
          <cell r="C539" t="str">
            <v>Incentives</v>
          </cell>
          <cell r="BA539">
            <v>100832.62033964851</v>
          </cell>
          <cell r="BB539">
            <v>0</v>
          </cell>
          <cell r="BC539">
            <v>0</v>
          </cell>
          <cell r="BD539">
            <v>0</v>
          </cell>
        </row>
        <row r="540">
          <cell r="C540" t="str">
            <v>Incentives</v>
          </cell>
          <cell r="BA540">
            <v>232035.23604693857</v>
          </cell>
          <cell r="BB540">
            <v>0</v>
          </cell>
          <cell r="BC540">
            <v>0</v>
          </cell>
          <cell r="BD540">
            <v>0</v>
          </cell>
        </row>
        <row r="541">
          <cell r="C541" t="str">
            <v>Incentives</v>
          </cell>
          <cell r="BA541">
            <v>428537.84090685524</v>
          </cell>
          <cell r="BB541">
            <v>0</v>
          </cell>
          <cell r="BC541">
            <v>0</v>
          </cell>
          <cell r="BD541">
            <v>0</v>
          </cell>
        </row>
        <row r="542">
          <cell r="C542" t="str">
            <v>Incentives</v>
          </cell>
          <cell r="BA542">
            <v>246413.72452392842</v>
          </cell>
          <cell r="BB542">
            <v>0</v>
          </cell>
          <cell r="BC542">
            <v>0</v>
          </cell>
          <cell r="BD542">
            <v>0</v>
          </cell>
        </row>
        <row r="543">
          <cell r="C543" t="str">
            <v>Incentives</v>
          </cell>
          <cell r="BA543">
            <v>302734.81194235437</v>
          </cell>
          <cell r="BB543">
            <v>0</v>
          </cell>
          <cell r="BC543">
            <v>0</v>
          </cell>
          <cell r="BD543">
            <v>0</v>
          </cell>
        </row>
        <row r="544">
          <cell r="C544" t="str">
            <v>Incentives</v>
          </cell>
          <cell r="BA544">
            <v>154864.61320660173</v>
          </cell>
          <cell r="BB544">
            <v>0</v>
          </cell>
          <cell r="BC544">
            <v>0</v>
          </cell>
          <cell r="BD544">
            <v>0</v>
          </cell>
        </row>
        <row r="545">
          <cell r="C545" t="str">
            <v>Incentives</v>
          </cell>
          <cell r="BA545">
            <v>227262.19394053565</v>
          </cell>
          <cell r="BB545">
            <v>0</v>
          </cell>
          <cell r="BC545">
            <v>0</v>
          </cell>
          <cell r="BD545">
            <v>0</v>
          </cell>
        </row>
        <row r="546">
          <cell r="C546" t="str">
            <v>Incentives</v>
          </cell>
          <cell r="BA546">
            <v>477498.89797892701</v>
          </cell>
          <cell r="BB546">
            <v>0</v>
          </cell>
          <cell r="BC546">
            <v>0</v>
          </cell>
          <cell r="BD546">
            <v>0</v>
          </cell>
        </row>
        <row r="547">
          <cell r="C547" t="str">
            <v>Incentives</v>
          </cell>
          <cell r="BA547">
            <v>41699.448388100776</v>
          </cell>
          <cell r="BB547">
            <v>28920.061746799478</v>
          </cell>
          <cell r="BC547">
            <v>0</v>
          </cell>
          <cell r="BD547">
            <v>0</v>
          </cell>
        </row>
        <row r="548">
          <cell r="C548" t="str">
            <v>Incentives</v>
          </cell>
          <cell r="BA548">
            <v>90067.65358234552</v>
          </cell>
          <cell r="BB548">
            <v>43097.157038988073</v>
          </cell>
          <cell r="BC548">
            <v>0</v>
          </cell>
          <cell r="BD548">
            <v>0</v>
          </cell>
        </row>
        <row r="549">
          <cell r="C549" t="str">
            <v>Incentives</v>
          </cell>
          <cell r="BA549">
            <v>412171.59560519678</v>
          </cell>
          <cell r="BB549">
            <v>203485.1314787445</v>
          </cell>
          <cell r="BC549">
            <v>0</v>
          </cell>
          <cell r="BD549">
            <v>0</v>
          </cell>
        </row>
        <row r="550">
          <cell r="C550" t="str">
            <v>Incentives</v>
          </cell>
          <cell r="BA550">
            <v>847042.2090616296</v>
          </cell>
          <cell r="BB550">
            <v>207559.90853577183</v>
          </cell>
          <cell r="BC550">
            <v>0</v>
          </cell>
          <cell r="BD550">
            <v>0</v>
          </cell>
        </row>
        <row r="551">
          <cell r="C551" t="str">
            <v>Incentives</v>
          </cell>
          <cell r="BA551">
            <v>246356.11528218724</v>
          </cell>
          <cell r="BB551">
            <v>76726.619930688044</v>
          </cell>
          <cell r="BC551">
            <v>0</v>
          </cell>
          <cell r="BD551">
            <v>0</v>
          </cell>
        </row>
        <row r="552">
          <cell r="C552" t="str">
            <v>Incentives</v>
          </cell>
          <cell r="BA552">
            <v>63416.185885717925</v>
          </cell>
          <cell r="BB552">
            <v>0</v>
          </cell>
          <cell r="BC552">
            <v>0</v>
          </cell>
          <cell r="BD552">
            <v>0</v>
          </cell>
        </row>
        <row r="553">
          <cell r="C553" t="str">
            <v>Incentives</v>
          </cell>
          <cell r="BA553">
            <v>139155.08392432844</v>
          </cell>
          <cell r="BB553">
            <v>0</v>
          </cell>
          <cell r="BC553">
            <v>0</v>
          </cell>
          <cell r="BD553">
            <v>0</v>
          </cell>
        </row>
        <row r="554">
          <cell r="C554" t="str">
            <v>Incentives</v>
          </cell>
          <cell r="BA554">
            <v>86212.132611615234</v>
          </cell>
          <cell r="BB554">
            <v>0</v>
          </cell>
          <cell r="BC554">
            <v>0</v>
          </cell>
          <cell r="BD554">
            <v>0</v>
          </cell>
        </row>
        <row r="555">
          <cell r="C555" t="str">
            <v>Incentives</v>
          </cell>
          <cell r="BA555">
            <v>808116.39827838761</v>
          </cell>
          <cell r="BB555">
            <v>0</v>
          </cell>
          <cell r="BC555">
            <v>0</v>
          </cell>
          <cell r="BD555">
            <v>0</v>
          </cell>
        </row>
        <row r="556">
          <cell r="C556" t="str">
            <v>Incentives</v>
          </cell>
          <cell r="BA556">
            <v>897633.43911118957</v>
          </cell>
          <cell r="BB556">
            <v>0</v>
          </cell>
          <cell r="BC556">
            <v>0</v>
          </cell>
          <cell r="BD556">
            <v>0</v>
          </cell>
        </row>
        <row r="557">
          <cell r="C557" t="str">
            <v>Incentives</v>
          </cell>
          <cell r="BA557">
            <v>27797.405347409858</v>
          </cell>
          <cell r="BB557">
            <v>0</v>
          </cell>
          <cell r="BC557">
            <v>0</v>
          </cell>
          <cell r="BD557">
            <v>0</v>
          </cell>
        </row>
        <row r="558">
          <cell r="C558" t="str">
            <v>Incentives</v>
          </cell>
          <cell r="BA558">
            <v>60203.487403967163</v>
          </cell>
          <cell r="BB558">
            <v>0</v>
          </cell>
          <cell r="BC558">
            <v>0</v>
          </cell>
          <cell r="BD558">
            <v>0</v>
          </cell>
        </row>
        <row r="559">
          <cell r="C559" t="str">
            <v>Incentives</v>
          </cell>
          <cell r="BA559">
            <v>4682076.3565217396</v>
          </cell>
          <cell r="BB559">
            <v>0</v>
          </cell>
          <cell r="BC559">
            <v>0</v>
          </cell>
          <cell r="BD559">
            <v>0</v>
          </cell>
        </row>
        <row r="560">
          <cell r="C560" t="str">
            <v>Incentives</v>
          </cell>
          <cell r="BA560">
            <v>87907.903922092606</v>
          </cell>
          <cell r="BB560">
            <v>0</v>
          </cell>
          <cell r="BC560">
            <v>0</v>
          </cell>
          <cell r="BD560">
            <v>0</v>
          </cell>
        </row>
        <row r="561">
          <cell r="C561" t="str">
            <v>Incentives</v>
          </cell>
          <cell r="BA561">
            <v>190495.55331439714</v>
          </cell>
          <cell r="BB561">
            <v>0</v>
          </cell>
          <cell r="BC561">
            <v>0</v>
          </cell>
          <cell r="BD561">
            <v>0</v>
          </cell>
        </row>
        <row r="562">
          <cell r="C562" t="str">
            <v>Incentives</v>
          </cell>
          <cell r="BA562">
            <v>779025.90267040231</v>
          </cell>
          <cell r="BB562">
            <v>0</v>
          </cell>
          <cell r="BC562">
            <v>0</v>
          </cell>
          <cell r="BD562">
            <v>0</v>
          </cell>
        </row>
        <row r="563">
          <cell r="C563" t="str">
            <v>Incentives</v>
          </cell>
          <cell r="BA563">
            <v>718699.16787911893</v>
          </cell>
          <cell r="BB563">
            <v>0</v>
          </cell>
          <cell r="BC563">
            <v>0</v>
          </cell>
          <cell r="BD563">
            <v>0</v>
          </cell>
        </row>
        <row r="564">
          <cell r="C564" t="str">
            <v>Incentives</v>
          </cell>
          <cell r="BA564">
            <v>247058.65935096415</v>
          </cell>
          <cell r="BB564">
            <v>0</v>
          </cell>
          <cell r="BC564">
            <v>0</v>
          </cell>
          <cell r="BD564">
            <v>0</v>
          </cell>
        </row>
        <row r="565">
          <cell r="C565" t="str">
            <v>Incentives</v>
          </cell>
          <cell r="BA565">
            <v>88282.184944482593</v>
          </cell>
          <cell r="BB565">
            <v>0</v>
          </cell>
          <cell r="BC565">
            <v>0</v>
          </cell>
          <cell r="BD565">
            <v>0</v>
          </cell>
        </row>
        <row r="566">
          <cell r="C566" t="str">
            <v>Incentives</v>
          </cell>
          <cell r="BA566">
            <v>579844.98821708618</v>
          </cell>
          <cell r="BB566">
            <v>0</v>
          </cell>
          <cell r="BC566">
            <v>0</v>
          </cell>
          <cell r="BD566">
            <v>0</v>
          </cell>
        </row>
        <row r="567">
          <cell r="C567" t="str">
            <v>Incentives</v>
          </cell>
          <cell r="BA567">
            <v>193469.79374307228</v>
          </cell>
          <cell r="BB567">
            <v>0</v>
          </cell>
          <cell r="BC567">
            <v>0</v>
          </cell>
          <cell r="BD567">
            <v>0</v>
          </cell>
        </row>
        <row r="568">
          <cell r="C568" t="str">
            <v>Incentives</v>
          </cell>
          <cell r="BA568">
            <v>213994.33665926181</v>
          </cell>
          <cell r="BB568">
            <v>0</v>
          </cell>
          <cell r="BC568">
            <v>0</v>
          </cell>
          <cell r="BD568">
            <v>0</v>
          </cell>
        </row>
        <row r="569">
          <cell r="C569" t="str">
            <v>Incentives</v>
          </cell>
          <cell r="BA569">
            <v>62188.250484025324</v>
          </cell>
          <cell r="BB569">
            <v>0</v>
          </cell>
          <cell r="BC569">
            <v>0</v>
          </cell>
          <cell r="BD569">
            <v>0</v>
          </cell>
        </row>
        <row r="570">
          <cell r="C570" t="str">
            <v>Incentives</v>
          </cell>
          <cell r="BA570">
            <v>172323.75454875559</v>
          </cell>
          <cell r="BB570">
            <v>0</v>
          </cell>
          <cell r="BC570">
            <v>0</v>
          </cell>
          <cell r="BD570">
            <v>0</v>
          </cell>
        </row>
        <row r="571">
          <cell r="C571" t="str">
            <v>Incentives</v>
          </cell>
          <cell r="BA571">
            <v>1585479.5687287473</v>
          </cell>
          <cell r="BB571">
            <v>0</v>
          </cell>
          <cell r="BC571">
            <v>0</v>
          </cell>
          <cell r="BD571">
            <v>0</v>
          </cell>
        </row>
        <row r="572">
          <cell r="C572" t="str">
            <v>Incentives</v>
          </cell>
          <cell r="BA572">
            <v>150621.68227281285</v>
          </cell>
          <cell r="BB572">
            <v>0</v>
          </cell>
          <cell r="BC572">
            <v>0</v>
          </cell>
          <cell r="BD572">
            <v>0</v>
          </cell>
        </row>
        <row r="573">
          <cell r="C573" t="str">
            <v>Incentives</v>
          </cell>
          <cell r="BA573">
            <v>87907.903922092606</v>
          </cell>
          <cell r="BB573">
            <v>0</v>
          </cell>
          <cell r="BC573">
            <v>0</v>
          </cell>
          <cell r="BD573">
            <v>0</v>
          </cell>
        </row>
        <row r="574">
          <cell r="C574" t="str">
            <v>Incentives</v>
          </cell>
          <cell r="BA574">
            <v>309860.58321837604</v>
          </cell>
          <cell r="BB574">
            <v>0</v>
          </cell>
          <cell r="BC574">
            <v>0</v>
          </cell>
          <cell r="BD574">
            <v>0</v>
          </cell>
        </row>
        <row r="575">
          <cell r="C575" t="str">
            <v>Incentives</v>
          </cell>
          <cell r="BA575">
            <v>691089.77146086667</v>
          </cell>
          <cell r="BB575">
            <v>0</v>
          </cell>
          <cell r="BC575">
            <v>0</v>
          </cell>
          <cell r="BD575">
            <v>0</v>
          </cell>
        </row>
        <row r="576">
          <cell r="C576" t="str">
            <v>Incentives</v>
          </cell>
          <cell r="BA576">
            <v>37490.697414815637</v>
          </cell>
          <cell r="BB576">
            <v>0</v>
          </cell>
          <cell r="BC576">
            <v>0</v>
          </cell>
          <cell r="BD576">
            <v>0</v>
          </cell>
        </row>
        <row r="577">
          <cell r="C577" t="str">
            <v>Incentives</v>
          </cell>
          <cell r="BA577">
            <v>34385.065001110765</v>
          </cell>
          <cell r="BB577">
            <v>0</v>
          </cell>
          <cell r="BC577">
            <v>0</v>
          </cell>
          <cell r="BD577">
            <v>0</v>
          </cell>
        </row>
        <row r="578">
          <cell r="C578" t="str">
            <v>Incentives</v>
          </cell>
          <cell r="BA578">
            <v>120985.48570840889</v>
          </cell>
          <cell r="BB578">
            <v>0</v>
          </cell>
          <cell r="BC578">
            <v>0</v>
          </cell>
          <cell r="BD578">
            <v>0</v>
          </cell>
        </row>
        <row r="579">
          <cell r="C579" t="str">
            <v>Incentives</v>
          </cell>
          <cell r="BA579">
            <v>1051813.4465804501</v>
          </cell>
          <cell r="BB579">
            <v>0</v>
          </cell>
          <cell r="BC579">
            <v>0</v>
          </cell>
          <cell r="BD579">
            <v>0</v>
          </cell>
        </row>
        <row r="580">
          <cell r="C580" t="str">
            <v>Incentives</v>
          </cell>
          <cell r="BA580">
            <v>85798.294194746763</v>
          </cell>
          <cell r="BB580">
            <v>0</v>
          </cell>
          <cell r="BC580">
            <v>0</v>
          </cell>
          <cell r="BD580">
            <v>0</v>
          </cell>
        </row>
        <row r="581">
          <cell r="C581" t="str">
            <v>Incentives</v>
          </cell>
          <cell r="BA581">
            <v>159266.45651188359</v>
          </cell>
          <cell r="BB581">
            <v>0</v>
          </cell>
          <cell r="BC581">
            <v>0</v>
          </cell>
          <cell r="BD581">
            <v>0</v>
          </cell>
        </row>
        <row r="582">
          <cell r="C582" t="str">
            <v>Incentives</v>
          </cell>
          <cell r="BA582">
            <v>536998.92589962529</v>
          </cell>
          <cell r="BB582">
            <v>0</v>
          </cell>
          <cell r="BC582">
            <v>0</v>
          </cell>
          <cell r="BD582">
            <v>0</v>
          </cell>
        </row>
        <row r="583">
          <cell r="C583" t="str">
            <v>Incentives</v>
          </cell>
          <cell r="BA583">
            <v>164418.93066730845</v>
          </cell>
          <cell r="BB583">
            <v>0</v>
          </cell>
          <cell r="BC583">
            <v>0</v>
          </cell>
          <cell r="BD583">
            <v>0</v>
          </cell>
        </row>
        <row r="584">
          <cell r="C584" t="str">
            <v>Incentives</v>
          </cell>
          <cell r="BA584">
            <v>1543338.3933549216</v>
          </cell>
          <cell r="BB584">
            <v>0</v>
          </cell>
          <cell r="BC584">
            <v>0</v>
          </cell>
          <cell r="BD584">
            <v>0</v>
          </cell>
        </row>
        <row r="585">
          <cell r="C585" t="str">
            <v>Incentives</v>
          </cell>
          <cell r="BA585">
            <v>289265.36093941121</v>
          </cell>
          <cell r="BB585">
            <v>0</v>
          </cell>
          <cell r="BC585">
            <v>0</v>
          </cell>
          <cell r="BD585">
            <v>0</v>
          </cell>
        </row>
        <row r="586">
          <cell r="C586" t="str">
            <v>Incentives</v>
          </cell>
          <cell r="BA586">
            <v>58312.476227676409</v>
          </cell>
          <cell r="BB586">
            <v>0</v>
          </cell>
          <cell r="BC586">
            <v>0</v>
          </cell>
          <cell r="BD586">
            <v>0</v>
          </cell>
        </row>
        <row r="587">
          <cell r="C587" t="str">
            <v>Incentives</v>
          </cell>
          <cell r="BA587">
            <v>488377.56249347731</v>
          </cell>
          <cell r="BB587">
            <v>0</v>
          </cell>
          <cell r="BC587">
            <v>0</v>
          </cell>
          <cell r="BD587">
            <v>0</v>
          </cell>
        </row>
        <row r="588">
          <cell r="C588" t="str">
            <v>Incentives</v>
          </cell>
          <cell r="BA588">
            <v>185648.05767580352</v>
          </cell>
          <cell r="BB588">
            <v>0</v>
          </cell>
          <cell r="BC588">
            <v>0</v>
          </cell>
          <cell r="BD588">
            <v>0</v>
          </cell>
        </row>
        <row r="589">
          <cell r="C589" t="str">
            <v>Incentives</v>
          </cell>
          <cell r="BA589">
            <v>70080.150716575794</v>
          </cell>
          <cell r="BB589">
            <v>0</v>
          </cell>
          <cell r="BC589">
            <v>0</v>
          </cell>
          <cell r="BD589">
            <v>0</v>
          </cell>
        </row>
        <row r="590">
          <cell r="C590" t="str">
            <v>Incentives</v>
          </cell>
          <cell r="BA590">
            <v>44576.117046405809</v>
          </cell>
          <cell r="BB590">
            <v>0</v>
          </cell>
          <cell r="BC590">
            <v>0</v>
          </cell>
          <cell r="BD590">
            <v>0</v>
          </cell>
        </row>
        <row r="591">
          <cell r="C591" t="str">
            <v>Incentives</v>
          </cell>
          <cell r="BA591">
            <v>167273.57508022588</v>
          </cell>
          <cell r="BB591">
            <v>0</v>
          </cell>
          <cell r="BC591">
            <v>0</v>
          </cell>
          <cell r="BD591">
            <v>0</v>
          </cell>
        </row>
        <row r="592">
          <cell r="C592" t="str">
            <v>Incentives</v>
          </cell>
          <cell r="BA592">
            <v>453018.07553916489</v>
          </cell>
          <cell r="BB592">
            <v>0</v>
          </cell>
          <cell r="BC592">
            <v>0</v>
          </cell>
          <cell r="BD592">
            <v>0</v>
          </cell>
        </row>
        <row r="593">
          <cell r="C593" t="str">
            <v>Incentives</v>
          </cell>
          <cell r="BA593">
            <v>1363042.8800655573</v>
          </cell>
          <cell r="BB593">
            <v>0</v>
          </cell>
          <cell r="BC593">
            <v>0</v>
          </cell>
          <cell r="BD593">
            <v>0</v>
          </cell>
        </row>
        <row r="594">
          <cell r="C594" t="str">
            <v>Incentives</v>
          </cell>
          <cell r="BA594">
            <v>34163.566660790893</v>
          </cell>
          <cell r="BB594">
            <v>0</v>
          </cell>
          <cell r="BC594">
            <v>0</v>
          </cell>
          <cell r="BD594">
            <v>0</v>
          </cell>
        </row>
        <row r="595">
          <cell r="C595" t="str">
            <v>Incentives</v>
          </cell>
          <cell r="BA595">
            <v>517861.63244361198</v>
          </cell>
          <cell r="BB595">
            <v>0</v>
          </cell>
          <cell r="BC595">
            <v>0</v>
          </cell>
          <cell r="BD595">
            <v>0</v>
          </cell>
        </row>
        <row r="596">
          <cell r="C596" t="str">
            <v>Incentives</v>
          </cell>
          <cell r="BA596">
            <v>124662.22230404096</v>
          </cell>
          <cell r="BB596">
            <v>0</v>
          </cell>
          <cell r="BC596">
            <v>0</v>
          </cell>
          <cell r="BD596">
            <v>0</v>
          </cell>
        </row>
        <row r="597">
          <cell r="C597" t="str">
            <v>Incentives</v>
          </cell>
          <cell r="BA597">
            <v>56179.767728790473</v>
          </cell>
          <cell r="BB597">
            <v>0</v>
          </cell>
          <cell r="BC597">
            <v>0</v>
          </cell>
          <cell r="BD597">
            <v>0</v>
          </cell>
        </row>
        <row r="598">
          <cell r="C598" t="str">
            <v>Incentives</v>
          </cell>
          <cell r="BA598">
            <v>226874.80949597829</v>
          </cell>
          <cell r="BB598">
            <v>0</v>
          </cell>
          <cell r="BC598">
            <v>0</v>
          </cell>
          <cell r="BD598">
            <v>0</v>
          </cell>
        </row>
        <row r="599">
          <cell r="C599" t="str">
            <v>Incentives</v>
          </cell>
          <cell r="BA599">
            <v>1502477.7638443676</v>
          </cell>
          <cell r="BB599">
            <v>0</v>
          </cell>
          <cell r="BC599">
            <v>0</v>
          </cell>
          <cell r="BD599">
            <v>0</v>
          </cell>
        </row>
        <row r="600">
          <cell r="C600" t="str">
            <v>Incentives</v>
          </cell>
          <cell r="BA600">
            <v>23344.235644231027</v>
          </cell>
          <cell r="BB600">
            <v>0</v>
          </cell>
          <cell r="BC600">
            <v>0</v>
          </cell>
          <cell r="BD600">
            <v>0</v>
          </cell>
        </row>
        <row r="601">
          <cell r="C601" t="str">
            <v>Incentives</v>
          </cell>
          <cell r="BA601">
            <v>97775.29449628423</v>
          </cell>
          <cell r="BB601">
            <v>0</v>
          </cell>
          <cell r="BC601">
            <v>0</v>
          </cell>
          <cell r="BD601">
            <v>0</v>
          </cell>
        </row>
        <row r="602">
          <cell r="C602" t="str">
            <v>Incentives</v>
          </cell>
          <cell r="BA602">
            <v>80709.708347044507</v>
          </cell>
          <cell r="BB602">
            <v>0</v>
          </cell>
          <cell r="BC602">
            <v>0</v>
          </cell>
          <cell r="BD602">
            <v>0</v>
          </cell>
        </row>
        <row r="603">
          <cell r="C603" t="str">
            <v>Incentives</v>
          </cell>
          <cell r="BA603">
            <v>553310.97000356275</v>
          </cell>
          <cell r="BB603">
            <v>0</v>
          </cell>
          <cell r="BC603">
            <v>0</v>
          </cell>
          <cell r="BD603">
            <v>0</v>
          </cell>
        </row>
        <row r="604">
          <cell r="C604" t="str">
            <v>Incentives</v>
          </cell>
          <cell r="BA604">
            <v>86234.757569507026</v>
          </cell>
          <cell r="BB604">
            <v>0</v>
          </cell>
          <cell r="BC604">
            <v>0</v>
          </cell>
          <cell r="BD604">
            <v>0</v>
          </cell>
        </row>
        <row r="605">
          <cell r="C605" t="str">
            <v>Incentives</v>
          </cell>
          <cell r="BA605">
            <v>320462.5389852731</v>
          </cell>
          <cell r="BB605">
            <v>0</v>
          </cell>
          <cell r="BC605">
            <v>0</v>
          </cell>
          <cell r="BD605">
            <v>0</v>
          </cell>
        </row>
        <row r="606">
          <cell r="C606" t="str">
            <v>Incentives</v>
          </cell>
          <cell r="BA606">
            <v>396307.59154476767</v>
          </cell>
          <cell r="BB606">
            <v>0</v>
          </cell>
          <cell r="BC606">
            <v>0</v>
          </cell>
          <cell r="BD606">
            <v>0</v>
          </cell>
        </row>
        <row r="607">
          <cell r="C607" t="str">
            <v>Incentives</v>
          </cell>
          <cell r="BA607">
            <v>596662.85097660567</v>
          </cell>
          <cell r="BB607">
            <v>0</v>
          </cell>
          <cell r="BC607">
            <v>0</v>
          </cell>
          <cell r="BD607">
            <v>0</v>
          </cell>
        </row>
        <row r="608">
          <cell r="C608" t="str">
            <v>Incentives</v>
          </cell>
          <cell r="BA608">
            <v>397079.55832373025</v>
          </cell>
          <cell r="BB608">
            <v>0</v>
          </cell>
          <cell r="BC608">
            <v>0</v>
          </cell>
          <cell r="BD608">
            <v>0</v>
          </cell>
        </row>
        <row r="609">
          <cell r="C609" t="str">
            <v>Incentives</v>
          </cell>
          <cell r="BA609">
            <v>196344.54656889138</v>
          </cell>
          <cell r="BB609">
            <v>0</v>
          </cell>
          <cell r="BC609">
            <v>0</v>
          </cell>
          <cell r="BD609">
            <v>0</v>
          </cell>
        </row>
        <row r="610">
          <cell r="C610" t="str">
            <v>Incentives</v>
          </cell>
          <cell r="BA610">
            <v>118438.13305327027</v>
          </cell>
          <cell r="BB610">
            <v>0</v>
          </cell>
          <cell r="BC610">
            <v>0</v>
          </cell>
          <cell r="BD610">
            <v>0</v>
          </cell>
        </row>
        <row r="611">
          <cell r="C611" t="str">
            <v>Incentives</v>
          </cell>
          <cell r="BA611">
            <v>363133.00028434634</v>
          </cell>
          <cell r="BB611">
            <v>0</v>
          </cell>
          <cell r="BC611">
            <v>0</v>
          </cell>
          <cell r="BD611">
            <v>0</v>
          </cell>
        </row>
        <row r="612">
          <cell r="C612" t="str">
            <v>Incentives</v>
          </cell>
          <cell r="BA612">
            <v>28738.981518514098</v>
          </cell>
          <cell r="BB612">
            <v>0</v>
          </cell>
          <cell r="BC612">
            <v>0</v>
          </cell>
          <cell r="BD612">
            <v>0</v>
          </cell>
        </row>
        <row r="613">
          <cell r="C613" t="str">
            <v>Incentives</v>
          </cell>
          <cell r="BA613">
            <v>217481.94755960899</v>
          </cell>
          <cell r="BB613">
            <v>0</v>
          </cell>
          <cell r="BC613">
            <v>0</v>
          </cell>
          <cell r="BD613">
            <v>0</v>
          </cell>
        </row>
        <row r="614">
          <cell r="C614" t="str">
            <v>Incentives</v>
          </cell>
          <cell r="BA614">
            <v>780068.18881721806</v>
          </cell>
          <cell r="BB614">
            <v>0</v>
          </cell>
          <cell r="BC614">
            <v>0</v>
          </cell>
          <cell r="BD614">
            <v>0</v>
          </cell>
        </row>
        <row r="615">
          <cell r="C615" t="str">
            <v>Incentives</v>
          </cell>
          <cell r="BA615">
            <v>55114.323866264465</v>
          </cell>
          <cell r="BB615">
            <v>0</v>
          </cell>
          <cell r="BC615">
            <v>0</v>
          </cell>
          <cell r="BD615">
            <v>0</v>
          </cell>
        </row>
        <row r="616">
          <cell r="C616" t="str">
            <v>Incentives</v>
          </cell>
          <cell r="BA616">
            <v>333477.8179779253</v>
          </cell>
          <cell r="BB616">
            <v>0</v>
          </cell>
          <cell r="BC616">
            <v>0</v>
          </cell>
          <cell r="BD616">
            <v>0</v>
          </cell>
        </row>
        <row r="617">
          <cell r="C617" t="str">
            <v>Incentives</v>
          </cell>
          <cell r="BA617">
            <v>910646.20832248102</v>
          </cell>
          <cell r="BB617">
            <v>0</v>
          </cell>
          <cell r="BC617">
            <v>0</v>
          </cell>
          <cell r="BD617">
            <v>0</v>
          </cell>
        </row>
        <row r="618">
          <cell r="C618" t="str">
            <v>Incentives</v>
          </cell>
          <cell r="BA618">
            <v>1087710.6499857365</v>
          </cell>
          <cell r="BB618">
            <v>0</v>
          </cell>
          <cell r="BC618">
            <v>0</v>
          </cell>
          <cell r="BD618">
            <v>0</v>
          </cell>
        </row>
        <row r="619">
          <cell r="C619" t="str">
            <v>Incentives</v>
          </cell>
          <cell r="BA619">
            <v>217719.62011139694</v>
          </cell>
          <cell r="BB619">
            <v>0</v>
          </cell>
          <cell r="BC619">
            <v>0</v>
          </cell>
          <cell r="BD619">
            <v>0</v>
          </cell>
        </row>
        <row r="620">
          <cell r="C620" t="str">
            <v>Incentives</v>
          </cell>
          <cell r="BA620">
            <v>1692109.3704258206</v>
          </cell>
          <cell r="BB620">
            <v>0</v>
          </cell>
          <cell r="BC620">
            <v>0</v>
          </cell>
          <cell r="BD620">
            <v>0</v>
          </cell>
        </row>
        <row r="621">
          <cell r="C621" t="str">
            <v>Incentives</v>
          </cell>
          <cell r="BA621">
            <v>1641713.4979227828</v>
          </cell>
          <cell r="BB621">
            <v>0</v>
          </cell>
          <cell r="BC621">
            <v>0</v>
          </cell>
          <cell r="BD621">
            <v>0</v>
          </cell>
        </row>
        <row r="622">
          <cell r="C622" t="str">
            <v>Incentives</v>
          </cell>
          <cell r="BA622">
            <v>450686.05829984334</v>
          </cell>
          <cell r="BB622">
            <v>0</v>
          </cell>
          <cell r="BC622">
            <v>0</v>
          </cell>
          <cell r="BD622">
            <v>0</v>
          </cell>
        </row>
        <row r="623">
          <cell r="C623" t="str">
            <v>Incentives</v>
          </cell>
          <cell r="BA623">
            <v>161426.49157358619</v>
          </cell>
          <cell r="BB623">
            <v>0</v>
          </cell>
          <cell r="BC623">
            <v>0</v>
          </cell>
          <cell r="BD623">
            <v>0</v>
          </cell>
        </row>
        <row r="624">
          <cell r="C624" t="str">
            <v>Incentives</v>
          </cell>
          <cell r="BA624">
            <v>535828.02156205173</v>
          </cell>
          <cell r="BB624">
            <v>0</v>
          </cell>
          <cell r="BC624">
            <v>0</v>
          </cell>
          <cell r="BD624">
            <v>0</v>
          </cell>
        </row>
        <row r="625">
          <cell r="C625" t="str">
            <v>Incentives</v>
          </cell>
          <cell r="BA625">
            <v>1211301.8236701365</v>
          </cell>
          <cell r="BB625">
            <v>0</v>
          </cell>
          <cell r="BC625">
            <v>0</v>
          </cell>
          <cell r="BD625">
            <v>0</v>
          </cell>
        </row>
        <row r="626">
          <cell r="C626" t="str">
            <v>Incentives</v>
          </cell>
          <cell r="BA626">
            <v>363506.15315313765</v>
          </cell>
          <cell r="BB626">
            <v>0</v>
          </cell>
          <cell r="BC626">
            <v>0</v>
          </cell>
          <cell r="BD626">
            <v>0</v>
          </cell>
        </row>
        <row r="627">
          <cell r="C627" t="str">
            <v>Incentives</v>
          </cell>
          <cell r="BA627">
            <v>1709342.893489613</v>
          </cell>
          <cell r="BB627">
            <v>0</v>
          </cell>
          <cell r="BC627">
            <v>0</v>
          </cell>
          <cell r="BD627">
            <v>0</v>
          </cell>
        </row>
        <row r="628">
          <cell r="C628" t="str">
            <v>Incentives</v>
          </cell>
          <cell r="BA628">
            <v>1454532.2969240232</v>
          </cell>
          <cell r="BB628">
            <v>0</v>
          </cell>
          <cell r="BC628">
            <v>0</v>
          </cell>
          <cell r="BD628">
            <v>0</v>
          </cell>
        </row>
        <row r="629">
          <cell r="C629" t="str">
            <v>Incentives</v>
          </cell>
          <cell r="BA629">
            <v>386041.90897384635</v>
          </cell>
          <cell r="BB629">
            <v>0</v>
          </cell>
          <cell r="BC629">
            <v>0</v>
          </cell>
          <cell r="BD629">
            <v>0</v>
          </cell>
        </row>
        <row r="630">
          <cell r="C630" t="str">
            <v>Incentives</v>
          </cell>
          <cell r="BA630">
            <v>156996.75498863967</v>
          </cell>
          <cell r="BB630">
            <v>0</v>
          </cell>
          <cell r="BC630">
            <v>0</v>
          </cell>
          <cell r="BD630">
            <v>0</v>
          </cell>
        </row>
        <row r="631">
          <cell r="C631" t="str">
            <v>Incentives</v>
          </cell>
          <cell r="BA631">
            <v>506488.95950224408</v>
          </cell>
          <cell r="BB631">
            <v>0</v>
          </cell>
          <cell r="BC631">
            <v>0</v>
          </cell>
          <cell r="BD631">
            <v>0</v>
          </cell>
        </row>
        <row r="632">
          <cell r="C632" t="str">
            <v>Incentives</v>
          </cell>
          <cell r="BA632">
            <v>276536.86774756876</v>
          </cell>
          <cell r="BB632">
            <v>0</v>
          </cell>
          <cell r="BC632">
            <v>0</v>
          </cell>
          <cell r="BD632">
            <v>0</v>
          </cell>
        </row>
        <row r="633">
          <cell r="C633" t="str">
            <v>Incentives</v>
          </cell>
          <cell r="BA633">
            <v>1012057.9657556289</v>
          </cell>
          <cell r="BB633">
            <v>0</v>
          </cell>
          <cell r="BC633">
            <v>0</v>
          </cell>
          <cell r="BD633">
            <v>0</v>
          </cell>
        </row>
        <row r="634">
          <cell r="C634" t="str">
            <v>Incentives</v>
          </cell>
          <cell r="BA634">
            <v>102343.82457722165</v>
          </cell>
          <cell r="BB634">
            <v>0</v>
          </cell>
          <cell r="BC634">
            <v>0</v>
          </cell>
          <cell r="BD634">
            <v>0</v>
          </cell>
        </row>
        <row r="635">
          <cell r="C635" t="str">
            <v>Incentives</v>
          </cell>
          <cell r="BA635">
            <v>99385.563377948565</v>
          </cell>
          <cell r="BB635">
            <v>0</v>
          </cell>
          <cell r="BC635">
            <v>0</v>
          </cell>
          <cell r="BD635">
            <v>0</v>
          </cell>
        </row>
        <row r="636">
          <cell r="C636" t="str">
            <v>Incentives</v>
          </cell>
          <cell r="BA636">
            <v>299923.39398388157</v>
          </cell>
          <cell r="BB636">
            <v>0</v>
          </cell>
          <cell r="BC636">
            <v>0</v>
          </cell>
          <cell r="BD636">
            <v>0</v>
          </cell>
        </row>
        <row r="637">
          <cell r="C637" t="str">
            <v>Incentives</v>
          </cell>
          <cell r="BA637">
            <v>61520.24630746671</v>
          </cell>
          <cell r="BB637">
            <v>0</v>
          </cell>
          <cell r="BC637">
            <v>0</v>
          </cell>
          <cell r="BD637">
            <v>0</v>
          </cell>
        </row>
        <row r="638">
          <cell r="C638" t="str">
            <v>Incentives</v>
          </cell>
          <cell r="BA638">
            <v>34908.92683486858</v>
          </cell>
          <cell r="BB638">
            <v>0</v>
          </cell>
          <cell r="BC638">
            <v>0</v>
          </cell>
          <cell r="BD638">
            <v>0</v>
          </cell>
        </row>
        <row r="639">
          <cell r="C639" t="str">
            <v>Incentives</v>
          </cell>
          <cell r="BA639">
            <v>26181.695126151422</v>
          </cell>
          <cell r="BB639">
            <v>0</v>
          </cell>
          <cell r="BC639">
            <v>0</v>
          </cell>
          <cell r="BD639">
            <v>0</v>
          </cell>
        </row>
        <row r="640">
          <cell r="C640" t="str">
            <v>Incentives</v>
          </cell>
          <cell r="BA640">
            <v>10701861.175526375</v>
          </cell>
          <cell r="BB640">
            <v>0</v>
          </cell>
          <cell r="BC640">
            <v>0</v>
          </cell>
          <cell r="BD640">
            <v>0</v>
          </cell>
        </row>
        <row r="641">
          <cell r="C641" t="str">
            <v>Incentives</v>
          </cell>
          <cell r="BA641">
            <v>3411462.1181358267</v>
          </cell>
          <cell r="BB641">
            <v>0</v>
          </cell>
          <cell r="BC641">
            <v>0</v>
          </cell>
          <cell r="BD641">
            <v>0</v>
          </cell>
        </row>
        <row r="642">
          <cell r="C642" t="str">
            <v>Incentives</v>
          </cell>
          <cell r="BA642">
            <v>650152.85121098289</v>
          </cell>
          <cell r="BB642">
            <v>0</v>
          </cell>
          <cell r="BC642">
            <v>0</v>
          </cell>
          <cell r="BD642">
            <v>0</v>
          </cell>
        </row>
        <row r="643">
          <cell r="C643" t="str">
            <v>Incentives</v>
          </cell>
          <cell r="BA643">
            <v>103636.28314546282</v>
          </cell>
          <cell r="BB643">
            <v>0</v>
          </cell>
          <cell r="BC643">
            <v>0</v>
          </cell>
          <cell r="BD643">
            <v>0</v>
          </cell>
        </row>
        <row r="644">
          <cell r="C644" t="str">
            <v>Incentives</v>
          </cell>
          <cell r="BA644">
            <v>2787860.2965430617</v>
          </cell>
          <cell r="BB644">
            <v>0</v>
          </cell>
          <cell r="BC644">
            <v>0</v>
          </cell>
          <cell r="BD644">
            <v>0</v>
          </cell>
        </row>
        <row r="645">
          <cell r="C645" t="str">
            <v>Incentives</v>
          </cell>
          <cell r="BA645">
            <v>1816041.1638105486</v>
          </cell>
          <cell r="BB645">
            <v>0</v>
          </cell>
          <cell r="BC645">
            <v>0</v>
          </cell>
          <cell r="BD645">
            <v>0</v>
          </cell>
        </row>
        <row r="646">
          <cell r="C646" t="str">
            <v>Incentives</v>
          </cell>
          <cell r="BA646">
            <v>49112.663274148355</v>
          </cell>
          <cell r="BB646">
            <v>0</v>
          </cell>
          <cell r="BC646">
            <v>0</v>
          </cell>
          <cell r="BD646">
            <v>0</v>
          </cell>
        </row>
        <row r="647">
          <cell r="C647" t="str">
            <v>Incentives</v>
          </cell>
          <cell r="BA647">
            <v>15827.370604050811</v>
          </cell>
          <cell r="BB647">
            <v>0</v>
          </cell>
          <cell r="BC647">
            <v>0</v>
          </cell>
          <cell r="BD647">
            <v>0</v>
          </cell>
        </row>
        <row r="648">
          <cell r="C648" t="str">
            <v>Incentives</v>
          </cell>
          <cell r="BA648">
            <v>210454.69594724866</v>
          </cell>
          <cell r="BB648">
            <v>0</v>
          </cell>
          <cell r="BC648">
            <v>0</v>
          </cell>
          <cell r="BD648">
            <v>0</v>
          </cell>
        </row>
        <row r="649">
          <cell r="C649" t="str">
            <v>Incentives</v>
          </cell>
          <cell r="BA649">
            <v>123050.88856772412</v>
          </cell>
          <cell r="BB649">
            <v>0</v>
          </cell>
          <cell r="BC649">
            <v>0</v>
          </cell>
          <cell r="BD649">
            <v>0</v>
          </cell>
        </row>
        <row r="650">
          <cell r="C650" t="str">
            <v>Incentives</v>
          </cell>
          <cell r="BA650">
            <v>10133.048706088593</v>
          </cell>
          <cell r="BB650">
            <v>0</v>
          </cell>
          <cell r="BC650">
            <v>0</v>
          </cell>
          <cell r="BD650">
            <v>0</v>
          </cell>
        </row>
        <row r="651">
          <cell r="C651" t="str">
            <v>Incentives</v>
          </cell>
          <cell r="BA651">
            <v>58985.81751435715</v>
          </cell>
          <cell r="BB651">
            <v>0</v>
          </cell>
          <cell r="BC651">
            <v>0</v>
          </cell>
          <cell r="BD651">
            <v>0</v>
          </cell>
        </row>
        <row r="652">
          <cell r="C652" t="str">
            <v>Incentives</v>
          </cell>
          <cell r="BA652">
            <v>98264.553101244834</v>
          </cell>
          <cell r="BB652">
            <v>0</v>
          </cell>
          <cell r="BC652">
            <v>0</v>
          </cell>
          <cell r="BD652">
            <v>0</v>
          </cell>
        </row>
        <row r="653">
          <cell r="C653" t="str">
            <v>Incentives</v>
          </cell>
          <cell r="BA653">
            <v>8028.6250497060073</v>
          </cell>
          <cell r="BB653">
            <v>0</v>
          </cell>
          <cell r="BC653">
            <v>0</v>
          </cell>
          <cell r="BD653">
            <v>0</v>
          </cell>
        </row>
        <row r="654">
          <cell r="C654" t="str">
            <v>Incentives</v>
          </cell>
          <cell r="BA654">
            <v>27623.027201528927</v>
          </cell>
          <cell r="BB654">
            <v>0</v>
          </cell>
          <cell r="BC654">
            <v>0</v>
          </cell>
          <cell r="BD654">
            <v>0</v>
          </cell>
        </row>
        <row r="655">
          <cell r="C655" t="str">
            <v>Incentives</v>
          </cell>
          <cell r="BA655">
            <v>282533.03975851159</v>
          </cell>
          <cell r="BB655">
            <v>0</v>
          </cell>
          <cell r="BC655">
            <v>0</v>
          </cell>
          <cell r="BD655">
            <v>0</v>
          </cell>
        </row>
        <row r="656">
          <cell r="C656" t="str">
            <v>Incentives</v>
          </cell>
          <cell r="BA656">
            <v>17254.334010088533</v>
          </cell>
          <cell r="BB656">
            <v>0</v>
          </cell>
          <cell r="BC656">
            <v>0</v>
          </cell>
          <cell r="BD656">
            <v>0</v>
          </cell>
        </row>
        <row r="657">
          <cell r="C657" t="str">
            <v>Multi-Family Retrofit - PGL</v>
          </cell>
          <cell r="BA657">
            <v>8770.2376097929482</v>
          </cell>
          <cell r="BB657">
            <v>-1103.4637564028221</v>
          </cell>
          <cell r="BC657">
            <v>0</v>
          </cell>
          <cell r="BD657">
            <v>0</v>
          </cell>
        </row>
        <row r="658">
          <cell r="C658" t="str">
            <v>Multi-Family Retrofit - PGL</v>
          </cell>
          <cell r="BA658">
            <v>11026.226684811245</v>
          </cell>
          <cell r="BB658">
            <v>-1378.2948814240212</v>
          </cell>
          <cell r="BC658">
            <v>0</v>
          </cell>
          <cell r="BD658">
            <v>0</v>
          </cell>
        </row>
        <row r="659">
          <cell r="C659" t="str">
            <v>Multi-Family Retrofit - PGL</v>
          </cell>
          <cell r="BA659">
            <v>9410.3410316546779</v>
          </cell>
          <cell r="BB659">
            <v>-1192.7303938118559</v>
          </cell>
          <cell r="BC659">
            <v>0</v>
          </cell>
          <cell r="BD659">
            <v>0</v>
          </cell>
        </row>
        <row r="660">
          <cell r="C660" t="str">
            <v>Multi-Family Retrofit - PGL</v>
          </cell>
          <cell r="BA660">
            <v>14373.637648640037</v>
          </cell>
          <cell r="BB660">
            <v>-1796.726274987016</v>
          </cell>
          <cell r="BC660">
            <v>0</v>
          </cell>
          <cell r="BD660">
            <v>0</v>
          </cell>
        </row>
        <row r="661">
          <cell r="C661" t="str">
            <v>Multi-Family Retrofit - PGL</v>
          </cell>
          <cell r="BA661">
            <v>13890.938842829974</v>
          </cell>
          <cell r="BB661">
            <v>-3396.3890717835397</v>
          </cell>
          <cell r="BC661">
            <v>0</v>
          </cell>
          <cell r="BD661">
            <v>0</v>
          </cell>
        </row>
        <row r="662">
          <cell r="C662" t="str">
            <v>Multi-Family Retrofit - PGL</v>
          </cell>
          <cell r="BA662">
            <v>14204.306915839252</v>
          </cell>
          <cell r="BB662">
            <v>-3473.008795664869</v>
          </cell>
          <cell r="BC662">
            <v>0</v>
          </cell>
          <cell r="BD662">
            <v>0</v>
          </cell>
        </row>
        <row r="663">
          <cell r="C663" t="str">
            <v>Multi-Family Retrofit - PGL</v>
          </cell>
          <cell r="BA663">
            <v>4059.4483708339239</v>
          </cell>
          <cell r="BB663">
            <v>-514.52199635675811</v>
          </cell>
          <cell r="BC663">
            <v>0</v>
          </cell>
          <cell r="BD663">
            <v>0</v>
          </cell>
        </row>
        <row r="664">
          <cell r="C664" t="str">
            <v>Multi-Family Retrofit - PGL</v>
          </cell>
          <cell r="BA664">
            <v>6020.3283937708848</v>
          </cell>
          <cell r="BB664">
            <v>-763.05721884299885</v>
          </cell>
          <cell r="BC664">
            <v>0</v>
          </cell>
          <cell r="BD664">
            <v>0</v>
          </cell>
        </row>
        <row r="665">
          <cell r="C665" t="str">
            <v>Multi-Family Retrofit - PGL</v>
          </cell>
          <cell r="BA665">
            <v>7243.3864945754922</v>
          </cell>
          <cell r="BB665">
            <v>-918.07589088848442</v>
          </cell>
          <cell r="BC665">
            <v>0</v>
          </cell>
          <cell r="BD665">
            <v>0</v>
          </cell>
        </row>
        <row r="666">
          <cell r="C666" t="str">
            <v>Multi-Family Retrofit - PGL</v>
          </cell>
          <cell r="BA666">
            <v>9917.9842274047114</v>
          </cell>
          <cell r="BB666">
            <v>-1257.0725326080226</v>
          </cell>
          <cell r="BC666">
            <v>0</v>
          </cell>
          <cell r="BD666">
            <v>0</v>
          </cell>
        </row>
        <row r="667">
          <cell r="C667" t="str">
            <v>Multi-Family Retrofit - PGL</v>
          </cell>
          <cell r="BA667">
            <v>19348.146137557902</v>
          </cell>
          <cell r="BB667">
            <v>0</v>
          </cell>
          <cell r="BC667">
            <v>0</v>
          </cell>
          <cell r="BD667">
            <v>0</v>
          </cell>
        </row>
        <row r="668">
          <cell r="C668" t="str">
            <v>Multi-Family Retrofit - PGL</v>
          </cell>
          <cell r="BA668">
            <v>169374.54113431289</v>
          </cell>
          <cell r="BB668">
            <v>-20425.122344927942</v>
          </cell>
          <cell r="BC668">
            <v>0</v>
          </cell>
          <cell r="BD668">
            <v>0</v>
          </cell>
        </row>
        <row r="669">
          <cell r="C669" t="str">
            <v>Multi-Family Retrofit - PGL</v>
          </cell>
          <cell r="BA669">
            <v>0</v>
          </cell>
          <cell r="BB669">
            <v>0</v>
          </cell>
          <cell r="BC669">
            <v>0</v>
          </cell>
          <cell r="BD669">
            <v>2806765.9260787964</v>
          </cell>
        </row>
        <row r="670">
          <cell r="C670" t="str">
            <v>Multi-Family Retrofit - PGL</v>
          </cell>
          <cell r="BA670">
            <v>2409.0129221237075</v>
          </cell>
          <cell r="BB670">
            <v>2.607374490840491</v>
          </cell>
          <cell r="BC670">
            <v>0</v>
          </cell>
          <cell r="BD670">
            <v>0</v>
          </cell>
        </row>
        <row r="671">
          <cell r="C671" t="str">
            <v>Multi-Family Retrofit - PGL</v>
          </cell>
          <cell r="BA671">
            <v>1343.0932795793328</v>
          </cell>
          <cell r="BB671">
            <v>1.4553058055324475</v>
          </cell>
          <cell r="BC671">
            <v>0</v>
          </cell>
          <cell r="BD671">
            <v>0</v>
          </cell>
        </row>
        <row r="672">
          <cell r="C672" t="str">
            <v>Multi-Family Retrofit - PGL</v>
          </cell>
          <cell r="BA672">
            <v>1889.3557845904115</v>
          </cell>
          <cell r="BB672">
            <v>2.0493203383408365</v>
          </cell>
          <cell r="BC672">
            <v>0</v>
          </cell>
          <cell r="BD672">
            <v>0</v>
          </cell>
        </row>
        <row r="673">
          <cell r="C673" t="str">
            <v>Multi-Family Retrofit - PGL</v>
          </cell>
          <cell r="BA673">
            <v>3011.0295128214566</v>
          </cell>
          <cell r="BB673">
            <v>3.2695634679464907</v>
          </cell>
          <cell r="BC673">
            <v>0</v>
          </cell>
          <cell r="BD673">
            <v>0</v>
          </cell>
        </row>
        <row r="674">
          <cell r="C674" t="str">
            <v>Multi-Family Retrofit - PGL</v>
          </cell>
          <cell r="BA674">
            <v>6216.2956606613925</v>
          </cell>
          <cell r="BB674">
            <v>7.353181723515708</v>
          </cell>
          <cell r="BC674">
            <v>0</v>
          </cell>
          <cell r="BD674">
            <v>0</v>
          </cell>
        </row>
        <row r="675">
          <cell r="C675" t="str">
            <v>Multi-Family Retrofit - PGL</v>
          </cell>
          <cell r="BA675">
            <v>6559.4120933304457</v>
          </cell>
          <cell r="BB675">
            <v>8.0646982746546154</v>
          </cell>
          <cell r="BC675">
            <v>0</v>
          </cell>
          <cell r="BD675">
            <v>0</v>
          </cell>
        </row>
        <row r="676">
          <cell r="C676" t="str">
            <v>Multi-Family Retrofit - PGL</v>
          </cell>
          <cell r="BA676">
            <v>3199.4948679739891</v>
          </cell>
          <cell r="BB676">
            <v>4.3678507138223734</v>
          </cell>
          <cell r="BC676">
            <v>0</v>
          </cell>
          <cell r="BD676">
            <v>0</v>
          </cell>
        </row>
        <row r="677">
          <cell r="C677" t="str">
            <v>Multi-Family Retrofit - PGL</v>
          </cell>
          <cell r="BA677">
            <v>16604.14171584103</v>
          </cell>
          <cell r="BB677">
            <v>19.911348467411592</v>
          </cell>
          <cell r="BC677">
            <v>0</v>
          </cell>
          <cell r="BD677">
            <v>0</v>
          </cell>
        </row>
        <row r="678">
          <cell r="C678" t="str">
            <v>Multi-Family Retrofit - PGL</v>
          </cell>
          <cell r="BA678">
            <v>1244.5637766607947</v>
          </cell>
          <cell r="BB678">
            <v>0</v>
          </cell>
          <cell r="BC678">
            <v>0</v>
          </cell>
          <cell r="BD678">
            <v>0</v>
          </cell>
        </row>
        <row r="679">
          <cell r="C679" t="str">
            <v>Multi-Family Retrofit - PGL</v>
          </cell>
          <cell r="BA679">
            <v>2081.6366865434989</v>
          </cell>
          <cell r="BB679">
            <v>0</v>
          </cell>
          <cell r="BC679">
            <v>0</v>
          </cell>
          <cell r="BD679">
            <v>0</v>
          </cell>
        </row>
        <row r="680">
          <cell r="C680" t="str">
            <v>Multi-Family Retrofit - PGL</v>
          </cell>
          <cell r="BA680">
            <v>2928.2760711424044</v>
          </cell>
          <cell r="BB680">
            <v>0</v>
          </cell>
          <cell r="BC680">
            <v>0</v>
          </cell>
          <cell r="BD680">
            <v>0</v>
          </cell>
        </row>
        <row r="681">
          <cell r="C681" t="str">
            <v>Multi-Family Retrofit - PGL</v>
          </cell>
          <cell r="BA681">
            <v>4666.7309492434606</v>
          </cell>
          <cell r="BB681">
            <v>0</v>
          </cell>
          <cell r="BC681">
            <v>0</v>
          </cell>
          <cell r="BD681">
            <v>0</v>
          </cell>
        </row>
        <row r="682">
          <cell r="C682" t="str">
            <v>Multi-Family Retrofit - PGL</v>
          </cell>
          <cell r="BA682">
            <v>22463.974310926704</v>
          </cell>
          <cell r="BB682">
            <v>0</v>
          </cell>
          <cell r="BC682">
            <v>0</v>
          </cell>
          <cell r="BD682">
            <v>0</v>
          </cell>
        </row>
        <row r="683">
          <cell r="C683" t="str">
            <v>Multi-Family Retrofit - PGL</v>
          </cell>
          <cell r="BA683">
            <v>947.25095285083034</v>
          </cell>
          <cell r="BB683">
            <v>0</v>
          </cell>
          <cell r="BC683">
            <v>0</v>
          </cell>
          <cell r="BD683">
            <v>0</v>
          </cell>
        </row>
        <row r="684">
          <cell r="C684" t="str">
            <v>Multi-Family Retrofit - PGL</v>
          </cell>
          <cell r="BA684">
            <v>74981.102169750782</v>
          </cell>
          <cell r="BB684">
            <v>48.238516817636786</v>
          </cell>
          <cell r="BC684">
            <v>0</v>
          </cell>
          <cell r="BD684">
            <v>0</v>
          </cell>
        </row>
        <row r="685">
          <cell r="C685" t="str">
            <v>Multi-Family Retrofit - PGL</v>
          </cell>
          <cell r="BA685">
            <v>39107.491388589289</v>
          </cell>
          <cell r="BB685">
            <v>217.06926812897885</v>
          </cell>
          <cell r="BC685">
            <v>0</v>
          </cell>
          <cell r="BD685">
            <v>0</v>
          </cell>
        </row>
        <row r="686">
          <cell r="C686" t="str">
            <v>Multi-Family Retrofit - PGL</v>
          </cell>
          <cell r="BA686">
            <v>159886.45304592722</v>
          </cell>
          <cell r="BB686">
            <v>254.57003202133319</v>
          </cell>
          <cell r="BC686">
            <v>0</v>
          </cell>
          <cell r="BD686">
            <v>0</v>
          </cell>
        </row>
        <row r="687">
          <cell r="C687" t="str">
            <v>Multi-Family Retrofit - PGL</v>
          </cell>
          <cell r="BA687">
            <v>612022.35643233429</v>
          </cell>
          <cell r="BB687">
            <v>380.27050785405794</v>
          </cell>
          <cell r="BC687">
            <v>0</v>
          </cell>
          <cell r="BD687">
            <v>0</v>
          </cell>
        </row>
        <row r="688">
          <cell r="C688" t="str">
            <v>Multi-Family Retrofit - PGL</v>
          </cell>
          <cell r="BA688">
            <v>206202.88128268337</v>
          </cell>
          <cell r="BB688">
            <v>125.9973485415489</v>
          </cell>
          <cell r="BC688">
            <v>0</v>
          </cell>
          <cell r="BD688">
            <v>0</v>
          </cell>
        </row>
        <row r="689">
          <cell r="C689" t="str">
            <v>Multi-Family Retrofit - PGL</v>
          </cell>
          <cell r="BA689">
            <v>13230.887640285902</v>
          </cell>
          <cell r="BB689">
            <v>24.776240112145249</v>
          </cell>
          <cell r="BC689">
            <v>0</v>
          </cell>
          <cell r="BD689">
            <v>0</v>
          </cell>
        </row>
        <row r="690">
          <cell r="C690" t="str">
            <v>Multi-Family Retrofit - PGL</v>
          </cell>
          <cell r="BA690">
            <v>8317.3980913317482</v>
          </cell>
          <cell r="BB690">
            <v>19.230992107505816</v>
          </cell>
          <cell r="BC690">
            <v>0</v>
          </cell>
          <cell r="BD690">
            <v>0</v>
          </cell>
        </row>
        <row r="691">
          <cell r="C691" t="str">
            <v>Multi-Family Retrofit - PGL</v>
          </cell>
          <cell r="BA691">
            <v>11860.267609025228</v>
          </cell>
          <cell r="BB691">
            <v>41.991169356144717</v>
          </cell>
          <cell r="BC691">
            <v>0</v>
          </cell>
          <cell r="BD691">
            <v>0</v>
          </cell>
        </row>
        <row r="692">
          <cell r="C692" t="str">
            <v>Multi-Family Retrofit - PGL</v>
          </cell>
          <cell r="BA692">
            <v>0</v>
          </cell>
          <cell r="BB692">
            <v>0</v>
          </cell>
          <cell r="BC692">
            <v>0</v>
          </cell>
          <cell r="BD692">
            <v>2105075.3787020212</v>
          </cell>
        </row>
        <row r="693">
          <cell r="C693" t="str">
            <v>Single-Family Retrofit - Nicor</v>
          </cell>
          <cell r="BA693">
            <v>1522.2806767614738</v>
          </cell>
          <cell r="BB693">
            <v>-517.40723983509076</v>
          </cell>
          <cell r="BC693">
            <v>0</v>
          </cell>
          <cell r="BD693">
            <v>0</v>
          </cell>
        </row>
        <row r="694">
          <cell r="C694" t="str">
            <v>Single-Family Retrofit - Nicor</v>
          </cell>
          <cell r="BA694">
            <v>2545.1757129126199</v>
          </cell>
          <cell r="BB694">
            <v>-866.37239407049549</v>
          </cell>
          <cell r="BC694">
            <v>0</v>
          </cell>
          <cell r="BD694">
            <v>0</v>
          </cell>
        </row>
        <row r="695">
          <cell r="C695" t="str">
            <v>Single-Family Retrofit - Nicor</v>
          </cell>
          <cell r="BA695">
            <v>3579.0855597948807</v>
          </cell>
          <cell r="BB695">
            <v>-1220.0010203988281</v>
          </cell>
          <cell r="BC695">
            <v>0</v>
          </cell>
          <cell r="BD695">
            <v>0</v>
          </cell>
        </row>
        <row r="696">
          <cell r="C696" t="str">
            <v>Single-Family Retrofit - Nicor</v>
          </cell>
          <cell r="BA696">
            <v>2285.4184845238769</v>
          </cell>
          <cell r="BB696">
            <v>-780.18300231720946</v>
          </cell>
          <cell r="BC696">
            <v>0</v>
          </cell>
          <cell r="BD696">
            <v>0</v>
          </cell>
        </row>
        <row r="697">
          <cell r="C697" t="str">
            <v>Single-Family Retrofit - Nicor</v>
          </cell>
          <cell r="BA697">
            <v>2357.0673463876792</v>
          </cell>
          <cell r="BB697">
            <v>-807.10526307104442</v>
          </cell>
          <cell r="BC697">
            <v>0</v>
          </cell>
          <cell r="BD697">
            <v>0</v>
          </cell>
        </row>
        <row r="698">
          <cell r="C698" t="str">
            <v>Single-Family Retrofit - Nicor</v>
          </cell>
          <cell r="BA698">
            <v>2487.0526779899506</v>
          </cell>
          <cell r="BB698">
            <v>-851.61474449040372</v>
          </cell>
          <cell r="BC698">
            <v>0</v>
          </cell>
          <cell r="BD698">
            <v>0</v>
          </cell>
        </row>
        <row r="699">
          <cell r="C699" t="str">
            <v>Single-Family Retrofit - Nicor</v>
          </cell>
          <cell r="BA699">
            <v>1315.003620167754</v>
          </cell>
          <cell r="BB699">
            <v>0</v>
          </cell>
          <cell r="BC699">
            <v>0</v>
          </cell>
          <cell r="BD699">
            <v>0</v>
          </cell>
        </row>
        <row r="700">
          <cell r="C700" t="str">
            <v>Single-Family Retrofit - Nicor</v>
          </cell>
          <cell r="BA700">
            <v>4335.6117447366678</v>
          </cell>
          <cell r="BB700">
            <v>0</v>
          </cell>
          <cell r="BC700">
            <v>0</v>
          </cell>
          <cell r="BD700">
            <v>0</v>
          </cell>
        </row>
        <row r="701">
          <cell r="C701" t="str">
            <v>Single-Family Retrofit - Nicor</v>
          </cell>
          <cell r="BA701">
            <v>13299.25382310508</v>
          </cell>
          <cell r="BB701">
            <v>0</v>
          </cell>
          <cell r="BC701">
            <v>0</v>
          </cell>
          <cell r="BD701">
            <v>0</v>
          </cell>
        </row>
        <row r="702">
          <cell r="C702" t="str">
            <v>Single-Family Retrofit - Nicor</v>
          </cell>
          <cell r="BA702">
            <v>21194.7363944807</v>
          </cell>
          <cell r="BB702">
            <v>0</v>
          </cell>
          <cell r="BC702">
            <v>0</v>
          </cell>
          <cell r="BD702">
            <v>0</v>
          </cell>
        </row>
        <row r="703">
          <cell r="C703" t="str">
            <v>Single-Family Retrofit - Nicor</v>
          </cell>
          <cell r="BA703">
            <v>6208.4407867531054</v>
          </cell>
          <cell r="BB703">
            <v>0</v>
          </cell>
          <cell r="BC703">
            <v>0</v>
          </cell>
          <cell r="BD703">
            <v>0</v>
          </cell>
        </row>
        <row r="704">
          <cell r="C704" t="str">
            <v>Single-Family Retrofit - Nicor</v>
          </cell>
          <cell r="BA704">
            <v>9053.9761473482849</v>
          </cell>
          <cell r="BB704">
            <v>0</v>
          </cell>
          <cell r="BC704">
            <v>0</v>
          </cell>
          <cell r="BD704">
            <v>0</v>
          </cell>
        </row>
        <row r="705">
          <cell r="C705" t="str">
            <v>Single-Family Retrofit - Nicor</v>
          </cell>
          <cell r="BA705">
            <v>14745.046868538604</v>
          </cell>
          <cell r="BB705">
            <v>0</v>
          </cell>
          <cell r="BC705">
            <v>0</v>
          </cell>
          <cell r="BD705">
            <v>0</v>
          </cell>
        </row>
        <row r="706">
          <cell r="C706" t="str">
            <v>Single-Family Retrofit - Nicor</v>
          </cell>
          <cell r="BA706">
            <v>1148.250983471107</v>
          </cell>
          <cell r="BB706">
            <v>-393.18325524571719</v>
          </cell>
          <cell r="BC706">
            <v>0</v>
          </cell>
          <cell r="BD706">
            <v>0</v>
          </cell>
        </row>
        <row r="707">
          <cell r="C707" t="str">
            <v>Single-Family Retrofit - Nicor</v>
          </cell>
          <cell r="BA707">
            <v>2670.2820221809475</v>
          </cell>
          <cell r="BB707">
            <v>0</v>
          </cell>
          <cell r="BC707">
            <v>0</v>
          </cell>
          <cell r="BD707">
            <v>0</v>
          </cell>
        </row>
        <row r="708">
          <cell r="C708" t="str">
            <v>Single-Family Retrofit - Nicor</v>
          </cell>
          <cell r="BA708">
            <v>4410.6139788607252</v>
          </cell>
          <cell r="BB708">
            <v>0</v>
          </cell>
          <cell r="BC708">
            <v>0</v>
          </cell>
          <cell r="BD708">
            <v>0</v>
          </cell>
        </row>
        <row r="709">
          <cell r="C709" t="str">
            <v>Single-Family Retrofit - Nicor</v>
          </cell>
          <cell r="BA709">
            <v>2776.9337580614547</v>
          </cell>
          <cell r="BB709">
            <v>0</v>
          </cell>
          <cell r="BC709">
            <v>0</v>
          </cell>
          <cell r="BD709">
            <v>0</v>
          </cell>
        </row>
        <row r="710">
          <cell r="C710" t="str">
            <v>Single-Family Retrofit - Nicor</v>
          </cell>
          <cell r="BA710">
            <v>9637.0684309608332</v>
          </cell>
          <cell r="BB710">
            <v>0</v>
          </cell>
          <cell r="BC710">
            <v>0</v>
          </cell>
          <cell r="BD710">
            <v>0</v>
          </cell>
        </row>
        <row r="711">
          <cell r="C711" t="str">
            <v>Single-Family Retrofit - Nicor</v>
          </cell>
          <cell r="BA711">
            <v>90914.837439364463</v>
          </cell>
          <cell r="BB711">
            <v>37729.918808837538</v>
          </cell>
          <cell r="BC711">
            <v>0</v>
          </cell>
          <cell r="BD711">
            <v>0</v>
          </cell>
        </row>
        <row r="712">
          <cell r="C712" t="str">
            <v>Single-Family Retrofit - Nicor</v>
          </cell>
          <cell r="BA712">
            <v>4707.602821773261</v>
          </cell>
          <cell r="BB712">
            <v>4024.4675411578492</v>
          </cell>
          <cell r="BC712">
            <v>0</v>
          </cell>
          <cell r="BD712">
            <v>0</v>
          </cell>
        </row>
        <row r="713">
          <cell r="C713" t="str">
            <v>Single-Family Retrofit - Nicor</v>
          </cell>
          <cell r="BA713">
            <v>1944.1562489555608</v>
          </cell>
          <cell r="BB713">
            <v>1656.0247285276776</v>
          </cell>
          <cell r="BC713">
            <v>0</v>
          </cell>
          <cell r="BD713">
            <v>0</v>
          </cell>
        </row>
        <row r="714">
          <cell r="C714" t="str">
            <v>Single-Family Retrofit - Nicor</v>
          </cell>
          <cell r="BA714">
            <v>26991.917991175658</v>
          </cell>
          <cell r="BB714">
            <v>5264.0395000207081</v>
          </cell>
          <cell r="BC714">
            <v>0</v>
          </cell>
          <cell r="BD714">
            <v>0</v>
          </cell>
        </row>
        <row r="715">
          <cell r="C715" t="str">
            <v>Single-Family Retrofit - Nicor</v>
          </cell>
          <cell r="BA715">
            <v>218151.85363712569</v>
          </cell>
          <cell r="BB715">
            <v>42492.333147903373</v>
          </cell>
          <cell r="BC715">
            <v>0</v>
          </cell>
          <cell r="BD715">
            <v>0</v>
          </cell>
        </row>
        <row r="716">
          <cell r="C716" t="str">
            <v>Single-Family Retrofit - Nicor</v>
          </cell>
          <cell r="BA716">
            <v>96711.590697077947</v>
          </cell>
          <cell r="BB716">
            <v>18739.29778204867</v>
          </cell>
          <cell r="BC716">
            <v>0</v>
          </cell>
          <cell r="BD716">
            <v>0</v>
          </cell>
        </row>
        <row r="717">
          <cell r="C717" t="str">
            <v>Single-Family Retrofit - Nicor</v>
          </cell>
          <cell r="BA717">
            <v>125496.56382647931</v>
          </cell>
          <cell r="BB717">
            <v>23674.094244825836</v>
          </cell>
          <cell r="BC717">
            <v>0</v>
          </cell>
          <cell r="BD717">
            <v>0</v>
          </cell>
        </row>
        <row r="718">
          <cell r="C718" t="str">
            <v>Single-Family Retrofit - Nicor</v>
          </cell>
          <cell r="BA718">
            <v>4752.2974152734841</v>
          </cell>
          <cell r="BB718">
            <v>930.20166102501753</v>
          </cell>
          <cell r="BC718">
            <v>0</v>
          </cell>
          <cell r="BD718">
            <v>0</v>
          </cell>
        </row>
        <row r="719">
          <cell r="C719" t="str">
            <v>Single-Family Retrofit - Nicor</v>
          </cell>
          <cell r="BA719">
            <v>1101.9209134659661</v>
          </cell>
          <cell r="BB719">
            <v>0</v>
          </cell>
          <cell r="BC719">
            <v>0</v>
          </cell>
          <cell r="BD719">
            <v>0</v>
          </cell>
        </row>
        <row r="720">
          <cell r="C720" t="str">
            <v>Single-Family Retrofit - Nicor</v>
          </cell>
          <cell r="BA720">
            <v>28014.945299217994</v>
          </cell>
          <cell r="BB720">
            <v>20764.604206670523</v>
          </cell>
          <cell r="BC720">
            <v>0</v>
          </cell>
          <cell r="BD720">
            <v>0</v>
          </cell>
        </row>
        <row r="721">
          <cell r="C721" t="str">
            <v>Single-Family Retrofit - Nicor</v>
          </cell>
          <cell r="BA721">
            <v>15421.698380893313</v>
          </cell>
          <cell r="BB721">
            <v>10865.399084418694</v>
          </cell>
          <cell r="BC721">
            <v>0</v>
          </cell>
          <cell r="BD721">
            <v>0</v>
          </cell>
        </row>
        <row r="722">
          <cell r="C722" t="str">
            <v>Single-Family Retrofit - Nicor</v>
          </cell>
          <cell r="BA722">
            <v>0</v>
          </cell>
          <cell r="BB722">
            <v>0</v>
          </cell>
          <cell r="BC722">
            <v>0</v>
          </cell>
          <cell r="BD722">
            <v>1750388.6893115246</v>
          </cell>
        </row>
        <row r="723">
          <cell r="C723" t="str">
            <v>Single-Family Retrofit - PGL</v>
          </cell>
          <cell r="BA723">
            <v>1522.2806767614738</v>
          </cell>
          <cell r="BB723">
            <v>-517.40723983509076</v>
          </cell>
          <cell r="BC723">
            <v>0</v>
          </cell>
          <cell r="BD723">
            <v>0</v>
          </cell>
        </row>
        <row r="724">
          <cell r="C724" t="str">
            <v>Single-Family Retrofit - PGL</v>
          </cell>
          <cell r="BA724">
            <v>2545.1757129126199</v>
          </cell>
          <cell r="BB724">
            <v>-866.37239407049549</v>
          </cell>
          <cell r="BC724">
            <v>0</v>
          </cell>
          <cell r="BD724">
            <v>0</v>
          </cell>
        </row>
        <row r="725">
          <cell r="C725" t="str">
            <v>Single-Family Retrofit - PGL</v>
          </cell>
          <cell r="BA725">
            <v>3579.0855597948807</v>
          </cell>
          <cell r="BB725">
            <v>-1220.0010203988281</v>
          </cell>
          <cell r="BC725">
            <v>0</v>
          </cell>
          <cell r="BD725">
            <v>0</v>
          </cell>
        </row>
        <row r="726">
          <cell r="C726" t="str">
            <v>Single-Family Retrofit - PGL</v>
          </cell>
          <cell r="BA726">
            <v>2285.4184845238769</v>
          </cell>
          <cell r="BB726">
            <v>-780.18300231720946</v>
          </cell>
          <cell r="BC726">
            <v>0</v>
          </cell>
          <cell r="BD726">
            <v>0</v>
          </cell>
        </row>
        <row r="727">
          <cell r="C727" t="str">
            <v>Single-Family Retrofit - PGL</v>
          </cell>
          <cell r="BA727">
            <v>2357.0673463876792</v>
          </cell>
          <cell r="BB727">
            <v>-807.10526307104442</v>
          </cell>
          <cell r="BC727">
            <v>0</v>
          </cell>
          <cell r="BD727">
            <v>0</v>
          </cell>
        </row>
        <row r="728">
          <cell r="C728" t="str">
            <v>Single-Family Retrofit - PGL</v>
          </cell>
          <cell r="BA728">
            <v>2487.0526779899506</v>
          </cell>
          <cell r="BB728">
            <v>-851.61474449040372</v>
          </cell>
          <cell r="BC728">
            <v>0</v>
          </cell>
          <cell r="BD728">
            <v>0</v>
          </cell>
        </row>
        <row r="729">
          <cell r="C729" t="str">
            <v>Single-Family Retrofit - PGL</v>
          </cell>
          <cell r="BA729">
            <v>1315.003620167754</v>
          </cell>
          <cell r="BB729">
            <v>0</v>
          </cell>
          <cell r="BC729">
            <v>0</v>
          </cell>
          <cell r="BD729">
            <v>0</v>
          </cell>
        </row>
        <row r="730">
          <cell r="C730" t="str">
            <v>Single-Family Retrofit - PGL</v>
          </cell>
          <cell r="BA730">
            <v>4335.6117447366678</v>
          </cell>
          <cell r="BB730">
            <v>0</v>
          </cell>
          <cell r="BC730">
            <v>0</v>
          </cell>
          <cell r="BD730">
            <v>0</v>
          </cell>
        </row>
        <row r="731">
          <cell r="C731" t="str">
            <v>Single-Family Retrofit - PGL</v>
          </cell>
          <cell r="BA731">
            <v>13299.25382310508</v>
          </cell>
          <cell r="BB731">
            <v>0</v>
          </cell>
          <cell r="BC731">
            <v>0</v>
          </cell>
          <cell r="BD731">
            <v>0</v>
          </cell>
        </row>
        <row r="732">
          <cell r="C732" t="str">
            <v>Single-Family Retrofit - PGL</v>
          </cell>
          <cell r="BA732">
            <v>21194.7363944807</v>
          </cell>
          <cell r="BB732">
            <v>0</v>
          </cell>
          <cell r="BC732">
            <v>0</v>
          </cell>
          <cell r="BD732">
            <v>0</v>
          </cell>
        </row>
        <row r="733">
          <cell r="C733" t="str">
            <v>Single-Family Retrofit - PGL</v>
          </cell>
          <cell r="BA733">
            <v>6208.4407867531054</v>
          </cell>
          <cell r="BB733">
            <v>0</v>
          </cell>
          <cell r="BC733">
            <v>0</v>
          </cell>
          <cell r="BD733">
            <v>0</v>
          </cell>
        </row>
        <row r="734">
          <cell r="C734" t="str">
            <v>Single-Family Retrofit - PGL</v>
          </cell>
          <cell r="BA734">
            <v>9053.9761473482849</v>
          </cell>
          <cell r="BB734">
            <v>0</v>
          </cell>
          <cell r="BC734">
            <v>0</v>
          </cell>
          <cell r="BD734">
            <v>0</v>
          </cell>
        </row>
        <row r="735">
          <cell r="C735" t="str">
            <v>Single-Family Retrofit - PGL</v>
          </cell>
          <cell r="BA735">
            <v>14745.046868538604</v>
          </cell>
          <cell r="BB735">
            <v>0</v>
          </cell>
          <cell r="BC735">
            <v>0</v>
          </cell>
          <cell r="BD735">
            <v>0</v>
          </cell>
        </row>
        <row r="736">
          <cell r="C736" t="str">
            <v>Single-Family Retrofit - PGL</v>
          </cell>
          <cell r="BA736">
            <v>1148.250983471107</v>
          </cell>
          <cell r="BB736">
            <v>-393.18325524571719</v>
          </cell>
          <cell r="BC736">
            <v>0</v>
          </cell>
          <cell r="BD736">
            <v>0</v>
          </cell>
        </row>
        <row r="737">
          <cell r="C737" t="str">
            <v>Single-Family Retrofit - PGL</v>
          </cell>
          <cell r="BA737">
            <v>2670.2820221809475</v>
          </cell>
          <cell r="BB737">
            <v>0</v>
          </cell>
          <cell r="BC737">
            <v>0</v>
          </cell>
          <cell r="BD737">
            <v>0</v>
          </cell>
        </row>
        <row r="738">
          <cell r="C738" t="str">
            <v>Single-Family Retrofit - PGL</v>
          </cell>
          <cell r="BA738">
            <v>4410.6139788607252</v>
          </cell>
          <cell r="BB738">
            <v>0</v>
          </cell>
          <cell r="BC738">
            <v>0</v>
          </cell>
          <cell r="BD738">
            <v>0</v>
          </cell>
        </row>
        <row r="739">
          <cell r="C739" t="str">
            <v>Single-Family Retrofit - PGL</v>
          </cell>
          <cell r="BA739">
            <v>2776.9337580614547</v>
          </cell>
          <cell r="BB739">
            <v>0</v>
          </cell>
          <cell r="BC739">
            <v>0</v>
          </cell>
          <cell r="BD739">
            <v>0</v>
          </cell>
        </row>
        <row r="740">
          <cell r="C740" t="str">
            <v>Single-Family Retrofit - PGL</v>
          </cell>
          <cell r="BA740">
            <v>9637.0684309608332</v>
          </cell>
          <cell r="BB740">
            <v>0</v>
          </cell>
          <cell r="BC740">
            <v>0</v>
          </cell>
          <cell r="BD740">
            <v>0</v>
          </cell>
        </row>
        <row r="741">
          <cell r="C741" t="str">
            <v>Single-Family Retrofit - PGL</v>
          </cell>
          <cell r="BA741">
            <v>90914.837439364463</v>
          </cell>
          <cell r="BB741">
            <v>37729.918808837538</v>
          </cell>
          <cell r="BC741">
            <v>0</v>
          </cell>
          <cell r="BD741">
            <v>0</v>
          </cell>
        </row>
        <row r="742">
          <cell r="C742" t="str">
            <v>Single-Family Retrofit - PGL</v>
          </cell>
          <cell r="BA742">
            <v>4707.602821773261</v>
          </cell>
          <cell r="BB742">
            <v>4024.4675411578492</v>
          </cell>
          <cell r="BC742">
            <v>0</v>
          </cell>
          <cell r="BD742">
            <v>0</v>
          </cell>
        </row>
        <row r="743">
          <cell r="C743" t="str">
            <v>Single-Family Retrofit - PGL</v>
          </cell>
          <cell r="BA743">
            <v>1944.1562489555608</v>
          </cell>
          <cell r="BB743">
            <v>1656.0247285276776</v>
          </cell>
          <cell r="BC743">
            <v>0</v>
          </cell>
          <cell r="BD743">
            <v>0</v>
          </cell>
        </row>
        <row r="744">
          <cell r="C744" t="str">
            <v>Single-Family Retrofit - PGL</v>
          </cell>
          <cell r="BA744">
            <v>26991.917991175658</v>
          </cell>
          <cell r="BB744">
            <v>5264.0395000207081</v>
          </cell>
          <cell r="BC744">
            <v>0</v>
          </cell>
          <cell r="BD744">
            <v>0</v>
          </cell>
        </row>
        <row r="745">
          <cell r="C745" t="str">
            <v>Single-Family Retrofit - PGL</v>
          </cell>
          <cell r="BA745">
            <v>218151.85363712569</v>
          </cell>
          <cell r="BB745">
            <v>42492.333147903373</v>
          </cell>
          <cell r="BC745">
            <v>0</v>
          </cell>
          <cell r="BD745">
            <v>0</v>
          </cell>
        </row>
        <row r="746">
          <cell r="C746" t="str">
            <v>Single-Family Retrofit - PGL</v>
          </cell>
          <cell r="BA746">
            <v>96711.590697077947</v>
          </cell>
          <cell r="BB746">
            <v>18739.29778204867</v>
          </cell>
          <cell r="BC746">
            <v>0</v>
          </cell>
          <cell r="BD746">
            <v>0</v>
          </cell>
        </row>
        <row r="747">
          <cell r="C747" t="str">
            <v>Single-Family Retrofit - PGL</v>
          </cell>
          <cell r="BA747">
            <v>125496.56382647931</v>
          </cell>
          <cell r="BB747">
            <v>23674.094244825836</v>
          </cell>
          <cell r="BC747">
            <v>0</v>
          </cell>
          <cell r="BD747">
            <v>0</v>
          </cell>
        </row>
        <row r="748">
          <cell r="C748" t="str">
            <v>Single-Family Retrofit - PGL</v>
          </cell>
          <cell r="BA748">
            <v>4752.2974152734841</v>
          </cell>
          <cell r="BB748">
            <v>930.20166102501753</v>
          </cell>
          <cell r="BC748">
            <v>0</v>
          </cell>
          <cell r="BD748">
            <v>0</v>
          </cell>
        </row>
        <row r="749">
          <cell r="C749" t="str">
            <v>Single-Family Retrofit - PGL</v>
          </cell>
          <cell r="BA749">
            <v>1101.9209134659661</v>
          </cell>
          <cell r="BB749">
            <v>0</v>
          </cell>
          <cell r="BC749">
            <v>0</v>
          </cell>
          <cell r="BD749">
            <v>0</v>
          </cell>
        </row>
        <row r="750">
          <cell r="C750" t="str">
            <v>Single-Family Retrofit - PGL</v>
          </cell>
          <cell r="BA750">
            <v>28014.945299217994</v>
          </cell>
          <cell r="BB750">
            <v>20764.604206670523</v>
          </cell>
          <cell r="BC750">
            <v>0</v>
          </cell>
          <cell r="BD750">
            <v>0</v>
          </cell>
        </row>
        <row r="751">
          <cell r="C751" t="str">
            <v>Single-Family Retrofit - PGL</v>
          </cell>
          <cell r="BA751">
            <v>15421.698380893313</v>
          </cell>
          <cell r="BB751">
            <v>10865.399084418694</v>
          </cell>
          <cell r="BC751">
            <v>0</v>
          </cell>
          <cell r="BD751">
            <v>0</v>
          </cell>
        </row>
        <row r="752">
          <cell r="C752" t="str">
            <v>Single-Family Retrofit - PGL</v>
          </cell>
          <cell r="BA752">
            <v>0</v>
          </cell>
          <cell r="BB752">
            <v>0</v>
          </cell>
          <cell r="BC752">
            <v>0</v>
          </cell>
          <cell r="BD752">
            <v>1758808.9870897611</v>
          </cell>
        </row>
        <row r="753">
          <cell r="C753" t="str">
            <v>PORTFOLIO</v>
          </cell>
          <cell r="BA753">
            <v>0</v>
          </cell>
          <cell r="BB753">
            <v>0</v>
          </cell>
          <cell r="BC753">
            <v>0</v>
          </cell>
          <cell r="BD753">
            <v>15320779</v>
          </cell>
        </row>
        <row r="754">
          <cell r="C754" t="str">
            <v>PORTFOLIO</v>
          </cell>
        </row>
        <row r="755">
          <cell r="C755" t="str">
            <v>New Construction - PGL</v>
          </cell>
        </row>
        <row r="756">
          <cell r="C756" t="str">
            <v>New Construction - PGL</v>
          </cell>
        </row>
      </sheetData>
      <sheetData sheetId="14" refreshError="1"/>
      <sheetData sheetId="15">
        <row r="2">
          <cell r="D2" t="str">
            <v>ComEd_2012_BizUnder400kW</v>
          </cell>
          <cell r="F2" t="str">
            <v>ComLrg_Avg</v>
          </cell>
        </row>
        <row r="3">
          <cell r="D3" t="str">
            <v>ComEd_2012_ResClass</v>
          </cell>
          <cell r="F3" t="str">
            <v>ComLrg_Flat</v>
          </cell>
        </row>
        <row r="4">
          <cell r="D4" t="str">
            <v>ComEd_2012_ResMF</v>
          </cell>
          <cell r="F4" t="str">
            <v>ComLrg_NonPeaky</v>
          </cell>
        </row>
        <row r="5">
          <cell r="D5" t="str">
            <v>ComEd_2012_ResSF</v>
          </cell>
          <cell r="F5" t="str">
            <v>ComLrg_Peaky</v>
          </cell>
        </row>
        <row r="6">
          <cell r="D6" t="str">
            <v>ComEd_2013_AllBus</v>
          </cell>
          <cell r="F6" t="str">
            <v>ComSml_Avg</v>
          </cell>
        </row>
        <row r="7">
          <cell r="D7" t="str">
            <v>ComEd_2013_Biz400To1000kW</v>
          </cell>
          <cell r="F7" t="str">
            <v>ComSml_Flat</v>
          </cell>
        </row>
        <row r="8">
          <cell r="D8" t="str">
            <v>ComEd_2013_LargeCIClass</v>
          </cell>
          <cell r="F8" t="str">
            <v>ComSml_NonPeaky</v>
          </cell>
        </row>
        <row r="9">
          <cell r="D9" t="str">
            <v>ComEd_2013_ResMFSH</v>
          </cell>
          <cell r="F9" t="str">
            <v>ComSml_Peaky</v>
          </cell>
        </row>
        <row r="10">
          <cell r="D10" t="str">
            <v>ComEd_2013_ResSFSH</v>
          </cell>
          <cell r="F10" t="str">
            <v>ResAvg</v>
          </cell>
        </row>
        <row r="11">
          <cell r="D11" t="str">
            <v>ComEd_2013_SmallCIClass</v>
          </cell>
        </row>
      </sheetData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Assumptions"/>
      <sheetName val="Utility Territory Data"/>
      <sheetName val="Program Inputs"/>
      <sheetName val="Measures"/>
      <sheetName val="IL-Data Validation Lists"/>
      <sheetName val="Program Outputs"/>
      <sheetName val="Program Outputs (incremental)"/>
      <sheetName val="Program Tests"/>
      <sheetName val="Measure Bundle Outputs"/>
      <sheetName val="Measure Bundle Tests"/>
      <sheetName val="Program Bundles"/>
      <sheetName val="Participation"/>
      <sheetName val="Annual Installations"/>
      <sheetName val="Cumulative Installations"/>
      <sheetName val="kWh Savings"/>
      <sheetName val="kWh Savings (incremental)"/>
      <sheetName val="kW Savings"/>
      <sheetName val="kW Savings (incremental)"/>
      <sheetName val="therm Savings"/>
      <sheetName val="kWh Increases"/>
      <sheetName val="kW Increases"/>
      <sheetName val="therm Increases"/>
      <sheetName val="Benefits"/>
      <sheetName val="Inc. Supply"/>
      <sheetName val="Incremental Costs"/>
      <sheetName val="Incentive Costs"/>
      <sheetName val="Admin Costs"/>
      <sheetName val="Lost Revenues"/>
      <sheetName val="Inc. Revenues"/>
      <sheetName val="Documentation"/>
    </sheetNames>
    <sheetDataSet>
      <sheetData sheetId="0"/>
      <sheetData sheetId="1"/>
      <sheetData sheetId="2"/>
      <sheetData sheetId="3"/>
      <sheetData sheetId="4"/>
      <sheetData sheetId="5">
        <row r="4">
          <cell r="M4" t="str">
            <v>Small Load (&lt;=100 kW)</v>
          </cell>
        </row>
        <row r="5">
          <cell r="M5" t="str">
            <v>Medium Load (Over 100 kW &lt;= 400 kW)</v>
          </cell>
        </row>
        <row r="6">
          <cell r="M6" t="str">
            <v>Large Load (Over 400 kW &lt;= 1,000 kW)</v>
          </cell>
        </row>
        <row r="7">
          <cell r="M7" t="str">
            <v>Very Large Load, Extra Large Load, &amp; High Voltage (Over 1,000 kW)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 filterMode="1">
    <pageSetUpPr fitToPage="1"/>
  </sheetPr>
  <dimension ref="A1:AH206"/>
  <sheetViews>
    <sheetView showGridLines="0" tabSelected="1" showWhiteSpace="0" zoomScale="80" zoomScaleNormal="80" workbookViewId="0">
      <selection activeCell="A2" sqref="A2:F2"/>
    </sheetView>
  </sheetViews>
  <sheetFormatPr defaultColWidth="9.109375" defaultRowHeight="14.4" x14ac:dyDescent="0.3"/>
  <cols>
    <col min="1" max="1" width="37.6640625" style="2" customWidth="1"/>
    <col min="2" max="2" width="13.44140625" style="2" customWidth="1"/>
    <col min="3" max="5" width="14.109375" style="2" customWidth="1"/>
    <col min="6" max="6" width="14.5546875" style="2" customWidth="1"/>
    <col min="7" max="7" width="1.6640625" style="2" customWidth="1"/>
    <col min="8" max="8" width="37.5546875" style="2" customWidth="1"/>
    <col min="9" max="9" width="10.109375" style="217" customWidth="1"/>
    <col min="10" max="10" width="12.44140625" style="217" customWidth="1"/>
    <col min="11" max="11" width="9.88671875" style="217" hidden="1" customWidth="1"/>
    <col min="12" max="12" width="8.44140625" style="217" customWidth="1"/>
    <col min="13" max="13" width="14.33203125" style="2" customWidth="1"/>
    <col min="14" max="14" width="12.6640625" style="2" customWidth="1"/>
    <col min="15" max="15" width="14.6640625" style="2" customWidth="1"/>
    <col min="16" max="17" width="12.6640625" style="2" customWidth="1"/>
    <col min="18" max="19" width="12.6640625" style="2" hidden="1" customWidth="1"/>
    <col min="20" max="23" width="12.6640625" style="2" customWidth="1"/>
    <col min="24" max="25" width="12.6640625" style="2" hidden="1" customWidth="1"/>
    <col min="26" max="29" width="12.6640625" style="2" customWidth="1"/>
    <col min="30" max="30" width="14.5546875" style="2" customWidth="1"/>
    <col min="31" max="31" width="12.6640625" style="2" customWidth="1"/>
    <col min="32" max="32" width="9.109375" style="2"/>
    <col min="33" max="33" width="12.88671875" style="2" customWidth="1"/>
    <col min="34" max="34" width="13.44140625" style="2" customWidth="1"/>
    <col min="35" max="16384" width="9.109375" style="2"/>
  </cols>
  <sheetData>
    <row r="1" spans="1:33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3" ht="15" x14ac:dyDescent="0.25">
      <c r="A2" s="261" t="s">
        <v>0</v>
      </c>
      <c r="B2" s="261"/>
      <c r="C2" s="261"/>
      <c r="D2" s="261"/>
      <c r="E2" s="261"/>
      <c r="F2" s="261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5" x14ac:dyDescent="0.25">
      <c r="A3" s="264" t="s">
        <v>1</v>
      </c>
      <c r="B3" s="264"/>
      <c r="C3" s="4" t="s">
        <v>2</v>
      </c>
      <c r="D3" s="4" t="s">
        <v>3</v>
      </c>
      <c r="E3" s="4" t="s">
        <v>4</v>
      </c>
      <c r="F3" s="5" t="s">
        <v>5</v>
      </c>
      <c r="G3" s="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3" ht="15" x14ac:dyDescent="0.25">
      <c r="A4" s="257" t="s">
        <v>6</v>
      </c>
      <c r="B4" s="258"/>
      <c r="C4" s="6">
        <v>0.02</v>
      </c>
      <c r="D4" s="6">
        <v>0.02</v>
      </c>
      <c r="E4" s="6">
        <v>0.02</v>
      </c>
      <c r="F4" s="7" t="s">
        <v>7</v>
      </c>
      <c r="G4" s="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3" ht="15" x14ac:dyDescent="0.25">
      <c r="A5" s="257" t="s">
        <v>8</v>
      </c>
      <c r="B5" s="258"/>
      <c r="C5" s="8">
        <f>C4*88086000</f>
        <v>1761720</v>
      </c>
      <c r="D5" s="8">
        <f>D4*88086000</f>
        <v>1761720</v>
      </c>
      <c r="E5" s="8">
        <f>E4*88086000</f>
        <v>1761720</v>
      </c>
      <c r="F5" s="8">
        <f>SUM(C5:E5)</f>
        <v>5285160</v>
      </c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3" ht="15" x14ac:dyDescent="0.25">
      <c r="A6" s="257"/>
      <c r="B6" s="258"/>
      <c r="C6" s="8"/>
      <c r="D6" s="8"/>
      <c r="E6" s="8"/>
      <c r="F6" s="8"/>
      <c r="G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3" ht="16.5" customHeight="1" x14ac:dyDescent="0.5">
      <c r="A7" s="257"/>
      <c r="B7" s="258"/>
      <c r="C7" s="8"/>
      <c r="D7" s="8"/>
      <c r="E7" s="8"/>
      <c r="F7" s="8"/>
      <c r="G7" s="3"/>
      <c r="H7" s="1"/>
      <c r="I7" s="9"/>
      <c r="J7" s="9"/>
      <c r="K7" s="9"/>
      <c r="L7" s="9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3" ht="15" x14ac:dyDescent="0.25">
      <c r="A8" s="257" t="s">
        <v>9</v>
      </c>
      <c r="B8" s="258"/>
      <c r="C8" s="10">
        <f>C63/1000+106810</f>
        <v>616920.82168476703</v>
      </c>
      <c r="D8" s="10">
        <f>D63/1000+106810</f>
        <v>616982.20098259684</v>
      </c>
      <c r="E8" s="10">
        <f>E63/1000+106810</f>
        <v>617107.01660465635</v>
      </c>
      <c r="F8" s="10">
        <f>SUM(C8:E8)</f>
        <v>1851010.0392720201</v>
      </c>
      <c r="G8" s="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3" ht="15" x14ac:dyDescent="0.25">
      <c r="A9" s="257" t="s">
        <v>10</v>
      </c>
      <c r="B9" s="258"/>
      <c r="C9" s="11">
        <f>C8/88086000</f>
        <v>7.0036194365139413E-3</v>
      </c>
      <c r="D9" s="11">
        <f>D8/88086000</f>
        <v>7.004316247560303E-3</v>
      </c>
      <c r="E9" s="11">
        <f>E8/88086000</f>
        <v>7.0057332221312848E-3</v>
      </c>
      <c r="F9" s="7" t="s">
        <v>7</v>
      </c>
      <c r="G9" s="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3" ht="31.5" x14ac:dyDescent="0.5">
      <c r="A10" s="12" t="s">
        <v>11</v>
      </c>
      <c r="B10" s="13"/>
      <c r="C10" s="13"/>
      <c r="D10" s="13"/>
      <c r="E10" s="13"/>
      <c r="F10" s="14"/>
      <c r="G10" s="1"/>
      <c r="H10" s="1"/>
      <c r="I10" s="9" t="s">
        <v>12</v>
      </c>
      <c r="J10" s="9"/>
      <c r="K10" s="9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3" ht="15" x14ac:dyDescent="0.25">
      <c r="A11" s="261" t="s">
        <v>13</v>
      </c>
      <c r="B11" s="261"/>
      <c r="C11" s="261"/>
      <c r="D11" s="261"/>
      <c r="E11" s="261"/>
      <c r="F11" s="26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3" ht="15" x14ac:dyDescent="0.25">
      <c r="A12" s="15" t="s">
        <v>14</v>
      </c>
      <c r="B12" s="16"/>
      <c r="C12" s="5" t="s">
        <v>2</v>
      </c>
      <c r="D12" s="5" t="s">
        <v>3</v>
      </c>
      <c r="E12" s="5" t="s">
        <v>4</v>
      </c>
      <c r="F12" s="5" t="s">
        <v>5</v>
      </c>
      <c r="G12" s="3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3" ht="15" x14ac:dyDescent="0.25">
      <c r="A13" s="2" t="s">
        <v>14</v>
      </c>
      <c r="C13" s="17">
        <v>153263494.58872324</v>
      </c>
      <c r="D13" s="17">
        <v>153760361.84054691</v>
      </c>
      <c r="E13" s="17">
        <v>154039142.33233395</v>
      </c>
      <c r="F13" s="18">
        <f>SUM(C13:E13)</f>
        <v>461062998.76160407</v>
      </c>
      <c r="G13" s="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3" ht="15" x14ac:dyDescent="0.25">
      <c r="A14" s="19" t="s">
        <v>15</v>
      </c>
      <c r="B14" s="20">
        <v>0.75</v>
      </c>
      <c r="C14" s="17">
        <f>C13*$B$14</f>
        <v>114947620.94154243</v>
      </c>
      <c r="D14" s="17">
        <f>D13*$B$14</f>
        <v>115320271.38041018</v>
      </c>
      <c r="E14" s="17">
        <f>E13*$B$14</f>
        <v>115529356.74925047</v>
      </c>
      <c r="F14" s="17">
        <f t="shared" ref="F14:F32" si="0">SUM(C14:E14)</f>
        <v>345797249.07120311</v>
      </c>
      <c r="G14" s="3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3" ht="15" x14ac:dyDescent="0.25">
      <c r="A15" s="257" t="s">
        <v>16</v>
      </c>
      <c r="B15" s="258"/>
      <c r="C15" s="21">
        <v>1872347</v>
      </c>
      <c r="D15" s="21">
        <v>2492805</v>
      </c>
      <c r="E15" s="21">
        <f>E14*0.03</f>
        <v>3465880.7024775138</v>
      </c>
      <c r="F15" s="17">
        <f t="shared" si="0"/>
        <v>7831032.7024775138</v>
      </c>
      <c r="G15" s="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3" ht="15" x14ac:dyDescent="0.25">
      <c r="A16" s="22" t="s">
        <v>17</v>
      </c>
      <c r="B16" s="23"/>
      <c r="C16" s="21">
        <v>1700000</v>
      </c>
      <c r="D16" s="21">
        <v>800000</v>
      </c>
      <c r="E16" s="21">
        <v>700000</v>
      </c>
      <c r="F16" s="17">
        <f t="shared" si="0"/>
        <v>3200000</v>
      </c>
      <c r="G16" s="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5" x14ac:dyDescent="0.25">
      <c r="A17" s="24" t="s">
        <v>18</v>
      </c>
      <c r="B17" s="23"/>
      <c r="C17" s="21">
        <v>100000</v>
      </c>
      <c r="D17" s="21"/>
      <c r="E17" s="21"/>
      <c r="F17" s="17"/>
      <c r="G17" s="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5" x14ac:dyDescent="0.25">
      <c r="A18" s="24" t="s">
        <v>19</v>
      </c>
      <c r="B18" s="23"/>
      <c r="C18" s="21">
        <v>1230000</v>
      </c>
      <c r="D18" s="21">
        <v>1230000</v>
      </c>
      <c r="E18" s="21">
        <v>1230000</v>
      </c>
      <c r="F18" s="17">
        <f t="shared" si="0"/>
        <v>3690000</v>
      </c>
      <c r="G18" s="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5" x14ac:dyDescent="0.25">
      <c r="A19" s="22" t="s">
        <v>20</v>
      </c>
      <c r="B19" s="23"/>
      <c r="C19" s="21">
        <v>500000</v>
      </c>
      <c r="D19" s="21">
        <v>500000</v>
      </c>
      <c r="E19" s="21">
        <v>500000</v>
      </c>
      <c r="F19" s="17">
        <f t="shared" si="0"/>
        <v>1500000</v>
      </c>
      <c r="G19" s="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5" x14ac:dyDescent="0.25">
      <c r="A20" s="22" t="s">
        <v>21</v>
      </c>
      <c r="B20" s="23"/>
      <c r="C20" s="21">
        <v>500000</v>
      </c>
      <c r="D20" s="21">
        <v>500000</v>
      </c>
      <c r="E20" s="21">
        <v>500000</v>
      </c>
      <c r="F20" s="17">
        <f t="shared" si="0"/>
        <v>1500000</v>
      </c>
      <c r="G20" s="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" x14ac:dyDescent="0.25">
      <c r="A21" s="24" t="s">
        <v>22</v>
      </c>
      <c r="B21" s="23"/>
      <c r="C21" s="21">
        <v>400000</v>
      </c>
      <c r="D21" s="21">
        <v>400000</v>
      </c>
      <c r="E21" s="21">
        <v>400000</v>
      </c>
      <c r="F21" s="17">
        <f t="shared" si="0"/>
        <v>1200000</v>
      </c>
      <c r="G21" s="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" x14ac:dyDescent="0.25">
      <c r="A22" s="22" t="s">
        <v>23</v>
      </c>
      <c r="B22" s="23"/>
      <c r="C22" s="21"/>
      <c r="D22" s="21"/>
      <c r="E22" s="21">
        <v>500000</v>
      </c>
      <c r="F22" s="17">
        <f t="shared" si="0"/>
        <v>500000</v>
      </c>
      <c r="G22" s="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" x14ac:dyDescent="0.25">
      <c r="A23" s="262" t="s">
        <v>24</v>
      </c>
      <c r="B23" s="263"/>
      <c r="C23" s="25">
        <f>+C14*(1-0.97)</f>
        <v>3448428.6282462762</v>
      </c>
      <c r="D23" s="25">
        <f>+D14*(1-0.97)</f>
        <v>3459608.1414123084</v>
      </c>
      <c r="E23" s="25">
        <f>+E14*(1-0.97)</f>
        <v>3465880.7024775171</v>
      </c>
      <c r="F23" s="26">
        <f t="shared" si="0"/>
        <v>10373917.472136101</v>
      </c>
      <c r="G23" s="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" x14ac:dyDescent="0.25">
      <c r="A24" s="257" t="s">
        <v>25</v>
      </c>
      <c r="B24" s="258"/>
      <c r="C24" s="21">
        <v>2400000</v>
      </c>
      <c r="D24" s="21">
        <v>2400000</v>
      </c>
      <c r="E24" s="21">
        <v>2400000</v>
      </c>
      <c r="F24" s="17">
        <f t="shared" si="0"/>
        <v>7200000</v>
      </c>
      <c r="G24" s="3"/>
      <c r="H24" s="1"/>
      <c r="I24" s="1"/>
      <c r="J24" s="1"/>
      <c r="K24" s="1"/>
      <c r="L24" s="1"/>
      <c r="M24" s="1"/>
      <c r="N24" s="1"/>
      <c r="O24" s="1"/>
      <c r="P24" s="27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" x14ac:dyDescent="0.25">
      <c r="A25" s="257" t="s">
        <v>26</v>
      </c>
      <c r="B25" s="258"/>
      <c r="C25" s="21">
        <v>3500000</v>
      </c>
      <c r="D25" s="21">
        <v>4000000</v>
      </c>
      <c r="E25" s="21">
        <v>4153333</v>
      </c>
      <c r="F25" s="17">
        <f t="shared" si="0"/>
        <v>11653333</v>
      </c>
      <c r="G25" s="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" x14ac:dyDescent="0.25">
      <c r="A26" s="257" t="s">
        <v>27</v>
      </c>
      <c r="B26" s="258"/>
      <c r="C26" s="21">
        <v>1000000</v>
      </c>
      <c r="D26" s="21">
        <v>1000000</v>
      </c>
      <c r="E26" s="21"/>
      <c r="F26" s="17">
        <f t="shared" si="0"/>
        <v>2000000</v>
      </c>
      <c r="G26" s="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" x14ac:dyDescent="0.25">
      <c r="A27" s="257" t="s">
        <v>28</v>
      </c>
      <c r="B27" s="258"/>
      <c r="C27" s="21">
        <f>SUM(C15:C26)</f>
        <v>16650775.628246276</v>
      </c>
      <c r="D27" s="21">
        <f>SUM(D15:D26)</f>
        <v>16782413.14141231</v>
      </c>
      <c r="E27" s="21">
        <f>SUM(E15:E26)</f>
        <v>17315094.404955029</v>
      </c>
      <c r="F27" s="17">
        <f t="shared" si="0"/>
        <v>50748283.174613617</v>
      </c>
      <c r="G27" s="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5" x14ac:dyDescent="0.25">
      <c r="A28" s="259" t="s">
        <v>29</v>
      </c>
      <c r="B28" s="260"/>
      <c r="C28" s="28">
        <f>+C14-C27</f>
        <v>98296845.313296154</v>
      </c>
      <c r="D28" s="28">
        <f>+D14-D27</f>
        <v>98537858.238997877</v>
      </c>
      <c r="E28" s="28">
        <f>+E14-E27</f>
        <v>98214262.344295442</v>
      </c>
      <c r="F28" s="29">
        <f t="shared" si="0"/>
        <v>295048965.89658946</v>
      </c>
      <c r="G28" s="3"/>
      <c r="H28" s="1"/>
      <c r="I28" s="1"/>
      <c r="J28" s="1"/>
      <c r="K28" s="1"/>
      <c r="L28" s="1"/>
      <c r="M28" s="1"/>
      <c r="N28" s="1"/>
      <c r="O28" s="27" t="s">
        <v>30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5" x14ac:dyDescent="0.25">
      <c r="A29" s="247" t="s">
        <v>31</v>
      </c>
      <c r="B29" s="248"/>
      <c r="C29" s="21">
        <f>+C27+C28</f>
        <v>114947620.94154243</v>
      </c>
      <c r="D29" s="21">
        <f>+D27+D28</f>
        <v>115320271.38041019</v>
      </c>
      <c r="E29" s="21">
        <f>+E27+E28</f>
        <v>115529356.74925047</v>
      </c>
      <c r="F29" s="17">
        <f t="shared" si="0"/>
        <v>345797249.07120311</v>
      </c>
      <c r="G29" s="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5" x14ac:dyDescent="0.25">
      <c r="A30" s="19" t="s">
        <v>32</v>
      </c>
      <c r="B30" s="20">
        <v>0.25</v>
      </c>
      <c r="C30" s="21">
        <f>C13*$B$30</f>
        <v>38315873.647180811</v>
      </c>
      <c r="D30" s="21">
        <f>D13*$B$30</f>
        <v>38440090.460136726</v>
      </c>
      <c r="E30" s="21">
        <f>E13*$B$30</f>
        <v>38509785.583083488</v>
      </c>
      <c r="F30" s="17">
        <f t="shared" si="0"/>
        <v>115265749.69040102</v>
      </c>
      <c r="G30" s="30"/>
      <c r="H30" s="1"/>
      <c r="I30" s="1"/>
      <c r="J30" s="1"/>
      <c r="K30" s="1"/>
      <c r="L30" s="1"/>
      <c r="M30" s="1"/>
      <c r="N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5" x14ac:dyDescent="0.25">
      <c r="A31" s="247" t="s">
        <v>33</v>
      </c>
      <c r="B31" s="248"/>
      <c r="C31" s="21">
        <f>+C29+C30</f>
        <v>153263494.58872324</v>
      </c>
      <c r="D31" s="21">
        <f>+D29+D30</f>
        <v>153760361.84054691</v>
      </c>
      <c r="E31" s="21">
        <f>+E29+E30</f>
        <v>154039142.33233395</v>
      </c>
      <c r="F31" s="17">
        <f t="shared" si="0"/>
        <v>461062998.76160407</v>
      </c>
      <c r="G31" s="30"/>
      <c r="H31" s="1"/>
      <c r="I31" s="1"/>
      <c r="J31" s="1"/>
      <c r="K31" s="1"/>
      <c r="L31" s="1"/>
      <c r="M31" s="1"/>
      <c r="N31" s="31"/>
      <c r="Q31" s="3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5" x14ac:dyDescent="0.25">
      <c r="A32" s="254" t="s">
        <v>34</v>
      </c>
      <c r="B32" s="255"/>
      <c r="C32" s="21"/>
      <c r="D32" s="21"/>
      <c r="E32" s="21"/>
      <c r="F32" s="17">
        <f t="shared" si="0"/>
        <v>0</v>
      </c>
      <c r="G32" s="30"/>
      <c r="H32" s="1"/>
      <c r="I32" s="1"/>
      <c r="J32" s="1"/>
      <c r="K32" s="1"/>
      <c r="L32" s="1"/>
      <c r="M32" s="1"/>
      <c r="N32" s="31"/>
      <c r="Q32" s="3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5" x14ac:dyDescent="0.2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2"/>
      <c r="Q33" s="3"/>
      <c r="R33" s="1"/>
      <c r="S33" s="1"/>
      <c r="T33" s="1"/>
      <c r="U33" s="1"/>
      <c r="V33" s="1"/>
      <c r="W33" s="1"/>
      <c r="X33" s="1"/>
      <c r="Y33" s="1"/>
      <c r="Z33" s="1"/>
      <c r="AA33" s="1"/>
      <c r="AB33" s="30"/>
      <c r="AC33" s="30"/>
      <c r="AD33" s="30"/>
      <c r="AE33" s="30"/>
      <c r="AF33" s="1"/>
    </row>
    <row r="34" spans="1:32" ht="15" x14ac:dyDescent="0.25">
      <c r="A34" s="256" t="s">
        <v>35</v>
      </c>
      <c r="B34" s="256"/>
      <c r="C34" s="256"/>
      <c r="D34" s="256"/>
      <c r="E34" s="256"/>
      <c r="F34" s="256"/>
      <c r="G34" s="30"/>
      <c r="H34" s="30"/>
      <c r="I34" s="30"/>
      <c r="J34" s="30"/>
      <c r="K34" s="30"/>
      <c r="L34" s="30"/>
      <c r="M34" s="30"/>
      <c r="N34" s="30"/>
      <c r="O34" s="33"/>
      <c r="P34" s="33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30"/>
      <c r="AC34" s="30"/>
      <c r="AD34" s="30"/>
      <c r="AE34" s="30"/>
      <c r="AF34" s="1"/>
    </row>
    <row r="35" spans="1:32" ht="15" x14ac:dyDescent="0.25">
      <c r="A35" s="34" t="s">
        <v>14</v>
      </c>
      <c r="B35" s="35" t="s">
        <v>36</v>
      </c>
      <c r="C35" s="36" t="s">
        <v>2</v>
      </c>
      <c r="D35" s="36" t="s">
        <v>3</v>
      </c>
      <c r="E35" s="36" t="s">
        <v>4</v>
      </c>
      <c r="F35" s="36" t="s">
        <v>5</v>
      </c>
      <c r="G35" s="30"/>
      <c r="H35" s="30"/>
      <c r="I35" s="30"/>
      <c r="J35" s="30"/>
      <c r="K35" s="30"/>
      <c r="L35" s="30"/>
      <c r="M35" s="30"/>
      <c r="N35" s="30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30"/>
      <c r="AC35" s="30"/>
      <c r="AD35" s="30"/>
      <c r="AE35" s="30"/>
      <c r="AF35" s="1"/>
    </row>
    <row r="36" spans="1:32" ht="15" x14ac:dyDescent="0.25">
      <c r="A36" s="19" t="s">
        <v>15</v>
      </c>
      <c r="B36" s="37">
        <v>1</v>
      </c>
      <c r="C36" s="17">
        <f>C42</f>
        <v>141342672.84</v>
      </c>
      <c r="D36" s="17">
        <f>D42</f>
        <v>147491067.54750001</v>
      </c>
      <c r="E36" s="17">
        <f>E42</f>
        <v>153282291.76750001</v>
      </c>
      <c r="F36" s="17">
        <f t="shared" ref="F36:F42" si="1">SUM(C36:E36)</f>
        <v>442116032.15500009</v>
      </c>
      <c r="G36" s="1"/>
      <c r="H36" s="30"/>
      <c r="I36" s="30"/>
      <c r="J36" s="30"/>
      <c r="K36" s="30"/>
      <c r="L36" s="30"/>
      <c r="M36" s="30"/>
      <c r="N36" s="30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30"/>
      <c r="AC36" s="30"/>
      <c r="AD36" s="30"/>
      <c r="AE36" s="30"/>
      <c r="AF36" s="1"/>
    </row>
    <row r="37" spans="1:32" ht="15" x14ac:dyDescent="0.25">
      <c r="A37" s="257" t="s">
        <v>37</v>
      </c>
      <c r="B37" s="258"/>
      <c r="C37" s="21">
        <f>C41*0.03</f>
        <v>4097844.84</v>
      </c>
      <c r="D37" s="21">
        <f>D41*0.03</f>
        <v>4276924.2974999994</v>
      </c>
      <c r="E37" s="21">
        <f>E41*0.03</f>
        <v>4416474.5175000001</v>
      </c>
      <c r="F37" s="17">
        <f t="shared" si="1"/>
        <v>12791243.654999999</v>
      </c>
      <c r="G37" s="1"/>
      <c r="H37" s="30"/>
      <c r="I37" s="30"/>
      <c r="J37" s="30"/>
      <c r="K37" s="30"/>
      <c r="L37" s="30"/>
      <c r="M37" s="30"/>
      <c r="N37" s="3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30"/>
      <c r="AC37" s="30"/>
      <c r="AD37" s="30"/>
      <c r="AE37" s="30"/>
      <c r="AF37" s="1"/>
    </row>
    <row r="38" spans="1:32" x14ac:dyDescent="0.3">
      <c r="A38" s="257" t="s">
        <v>25</v>
      </c>
      <c r="B38" s="258"/>
      <c r="C38" s="21">
        <v>650000</v>
      </c>
      <c r="D38" s="21">
        <v>650000</v>
      </c>
      <c r="E38" s="21">
        <v>650000</v>
      </c>
      <c r="F38" s="17">
        <f t="shared" si="1"/>
        <v>1950000</v>
      </c>
      <c r="G38" s="1"/>
      <c r="H38" s="30"/>
      <c r="I38" s="30"/>
      <c r="J38" s="30"/>
      <c r="K38" s="30"/>
      <c r="L38" s="30"/>
      <c r="M38" s="30"/>
      <c r="N38" s="30"/>
      <c r="O38" s="38"/>
      <c r="P38" s="38"/>
      <c r="Q38" s="38"/>
      <c r="R38" s="38"/>
      <c r="S38" s="38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1"/>
    </row>
    <row r="39" spans="1:32" x14ac:dyDescent="0.3">
      <c r="A39" s="257" t="s">
        <v>38</v>
      </c>
      <c r="B39" s="258"/>
      <c r="C39" s="21"/>
      <c r="D39" s="21"/>
      <c r="E39" s="21">
        <v>1000000</v>
      </c>
      <c r="F39" s="17">
        <f t="shared" si="1"/>
        <v>1000000</v>
      </c>
      <c r="G39" s="1"/>
      <c r="H39" s="30"/>
      <c r="I39" s="30"/>
      <c r="J39" s="30"/>
      <c r="K39" s="30"/>
      <c r="L39" s="30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"/>
    </row>
    <row r="40" spans="1:32" x14ac:dyDescent="0.3">
      <c r="A40" s="257" t="s">
        <v>39</v>
      </c>
      <c r="B40" s="258"/>
      <c r="C40" s="21">
        <f>SUM(C37:C39)</f>
        <v>4747844.84</v>
      </c>
      <c r="D40" s="21">
        <f>SUM(D37:D39)</f>
        <v>4926924.2974999994</v>
      </c>
      <c r="E40" s="21">
        <f>SUM(E37:E39)</f>
        <v>6066474.5175000001</v>
      </c>
      <c r="F40" s="17">
        <f t="shared" si="1"/>
        <v>15741243.654999999</v>
      </c>
      <c r="G40" s="1"/>
      <c r="H40" s="30"/>
      <c r="I40" s="30"/>
      <c r="J40" s="30"/>
      <c r="K40" s="30"/>
      <c r="L40" s="30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"/>
    </row>
    <row r="41" spans="1:32" x14ac:dyDescent="0.3">
      <c r="A41" s="245" t="s">
        <v>29</v>
      </c>
      <c r="B41" s="246"/>
      <c r="C41" s="40">
        <f>C56</f>
        <v>136594828</v>
      </c>
      <c r="D41" s="40">
        <f>D56</f>
        <v>142564143.25</v>
      </c>
      <c r="E41" s="40">
        <f>E56</f>
        <v>147215817.25</v>
      </c>
      <c r="F41" s="41">
        <f t="shared" si="1"/>
        <v>426374788.5</v>
      </c>
      <c r="G41" s="1"/>
      <c r="H41" s="30"/>
      <c r="I41" s="30"/>
      <c r="J41" s="30"/>
      <c r="K41" s="30"/>
      <c r="L41" s="30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"/>
    </row>
    <row r="42" spans="1:32" x14ac:dyDescent="0.3">
      <c r="A42" s="247" t="s">
        <v>31</v>
      </c>
      <c r="B42" s="248"/>
      <c r="C42" s="21">
        <f>+C40+C41</f>
        <v>141342672.84</v>
      </c>
      <c r="D42" s="21">
        <f>+D40+D41</f>
        <v>147491067.54750001</v>
      </c>
      <c r="E42" s="21">
        <f>+E40+E41</f>
        <v>153282291.76750001</v>
      </c>
      <c r="F42" s="17">
        <f t="shared" si="1"/>
        <v>442116032.15500009</v>
      </c>
      <c r="G42" s="3"/>
      <c r="H42" s="30"/>
      <c r="I42" s="30"/>
      <c r="J42" s="30"/>
      <c r="K42" s="30"/>
      <c r="L42" s="30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"/>
    </row>
    <row r="43" spans="1:32" ht="15.75" customHeight="1" x14ac:dyDescent="0.3">
      <c r="A43" s="42"/>
      <c r="B43" s="42"/>
      <c r="C43" s="43"/>
      <c r="D43" s="43"/>
      <c r="E43" s="43"/>
      <c r="F43" s="44"/>
      <c r="G43" s="3"/>
      <c r="H43" s="30"/>
      <c r="I43" s="30"/>
      <c r="J43" s="30"/>
      <c r="K43" s="30"/>
      <c r="L43" s="30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"/>
    </row>
    <row r="44" spans="1:32" x14ac:dyDescent="0.3">
      <c r="A44" s="249" t="s">
        <v>40</v>
      </c>
      <c r="B44" s="249"/>
      <c r="C44" s="249"/>
      <c r="D44" s="249"/>
      <c r="E44" s="249"/>
      <c r="F44" s="249"/>
      <c r="G44" s="3"/>
      <c r="H44" s="30"/>
      <c r="I44" s="30"/>
      <c r="J44" s="30"/>
      <c r="K44" s="30"/>
      <c r="L44" s="30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"/>
    </row>
    <row r="45" spans="1:32" x14ac:dyDescent="0.3">
      <c r="A45" s="250" t="s">
        <v>41</v>
      </c>
      <c r="B45" s="250"/>
      <c r="C45" s="45">
        <f>C31+C42</f>
        <v>294606167.42872322</v>
      </c>
      <c r="D45" s="45">
        <f>D31+D42</f>
        <v>301251429.38804692</v>
      </c>
      <c r="E45" s="45">
        <f>E31+E42</f>
        <v>307321434.09983397</v>
      </c>
      <c r="F45" s="45">
        <f>F31+F42</f>
        <v>903179030.91660416</v>
      </c>
      <c r="G45" s="3"/>
      <c r="H45" s="30"/>
      <c r="I45" s="30"/>
      <c r="J45" s="30"/>
      <c r="K45" s="30"/>
      <c r="L45" s="30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"/>
    </row>
    <row r="46" spans="1:32" x14ac:dyDescent="0.3">
      <c r="A46" s="30"/>
      <c r="B46" s="30"/>
      <c r="C46" s="30"/>
      <c r="D46" s="30"/>
      <c r="E46" s="30"/>
      <c r="F46" s="30"/>
      <c r="G46" s="3"/>
      <c r="H46" s="30"/>
      <c r="I46" s="30"/>
      <c r="J46" s="30"/>
      <c r="K46" s="30"/>
      <c r="L46" s="30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"/>
    </row>
    <row r="47" spans="1:32" ht="15" customHeight="1" x14ac:dyDescent="0.35">
      <c r="A47" s="251" t="s">
        <v>42</v>
      </c>
      <c r="B47" s="252"/>
      <c r="C47" s="252"/>
      <c r="D47" s="252"/>
      <c r="E47" s="252"/>
      <c r="F47" s="253"/>
      <c r="G47" s="3"/>
      <c r="H47" s="30"/>
      <c r="I47" s="30"/>
      <c r="J47" s="30"/>
      <c r="K47" s="30"/>
      <c r="L47" s="30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"/>
    </row>
    <row r="48" spans="1:32" x14ac:dyDescent="0.3">
      <c r="A48" s="46" t="s">
        <v>43</v>
      </c>
      <c r="B48" s="47"/>
      <c r="C48" s="48" t="s">
        <v>44</v>
      </c>
      <c r="D48" s="48" t="s">
        <v>45</v>
      </c>
      <c r="E48" s="48" t="s">
        <v>46</v>
      </c>
      <c r="F48" s="48" t="s">
        <v>47</v>
      </c>
      <c r="G48" s="3"/>
      <c r="H48" s="30"/>
      <c r="I48" s="30"/>
      <c r="J48" s="30"/>
      <c r="K48" s="30"/>
      <c r="L48" s="30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"/>
    </row>
    <row r="49" spans="1:32" x14ac:dyDescent="0.3">
      <c r="A49" s="46"/>
      <c r="B49" s="47"/>
      <c r="C49" s="48"/>
      <c r="D49" s="48"/>
      <c r="E49" s="48"/>
      <c r="F49" s="48"/>
      <c r="G49" s="3"/>
      <c r="H49" s="30"/>
      <c r="I49" s="30"/>
      <c r="J49" s="30"/>
      <c r="K49" s="30"/>
      <c r="L49" s="30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"/>
    </row>
    <row r="50" spans="1:32" x14ac:dyDescent="0.3">
      <c r="A50" s="46"/>
      <c r="B50" s="47"/>
      <c r="C50" s="48"/>
      <c r="D50" s="48"/>
      <c r="E50" s="48"/>
      <c r="F50" s="48"/>
      <c r="G50" s="3"/>
      <c r="H50" s="30"/>
      <c r="I50" s="30"/>
      <c r="J50" s="30"/>
      <c r="K50" s="30"/>
      <c r="L50" s="30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"/>
    </row>
    <row r="51" spans="1:32" x14ac:dyDescent="0.3">
      <c r="A51" s="46"/>
      <c r="B51" s="47"/>
      <c r="C51" s="48"/>
      <c r="D51" s="48"/>
      <c r="E51" s="48"/>
      <c r="F51" s="48"/>
      <c r="G51" s="3" t="s">
        <v>48</v>
      </c>
      <c r="H51" s="30"/>
      <c r="I51" s="30"/>
      <c r="J51" s="30"/>
      <c r="K51" s="30"/>
      <c r="L51" s="30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"/>
    </row>
    <row r="52" spans="1:32" x14ac:dyDescent="0.3">
      <c r="A52" s="46"/>
      <c r="B52" s="47"/>
      <c r="C52" s="48"/>
      <c r="D52" s="48"/>
      <c r="E52" s="48"/>
      <c r="F52" s="48"/>
      <c r="G52" s="3"/>
      <c r="H52" s="30"/>
      <c r="I52" s="30"/>
      <c r="J52" s="30"/>
      <c r="K52" s="30"/>
      <c r="L52" s="30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"/>
    </row>
    <row r="53" spans="1:32" ht="14.4" customHeight="1" x14ac:dyDescent="0.3">
      <c r="A53" s="46"/>
      <c r="B53" s="47"/>
      <c r="C53" s="48"/>
      <c r="D53" s="48"/>
      <c r="E53" s="48"/>
      <c r="F53" s="48"/>
      <c r="G53" s="3"/>
      <c r="H53" s="30"/>
      <c r="I53" s="30"/>
      <c r="J53" s="30"/>
      <c r="K53" s="30"/>
      <c r="L53" s="30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"/>
    </row>
    <row r="54" spans="1:32" ht="14.4" customHeight="1" x14ac:dyDescent="0.3">
      <c r="A54" s="46"/>
      <c r="B54" s="47"/>
      <c r="C54" s="48"/>
      <c r="D54" s="48"/>
      <c r="E54" s="48"/>
      <c r="F54" s="48"/>
      <c r="G54" s="3"/>
      <c r="H54" s="30"/>
      <c r="I54" s="30"/>
      <c r="J54" s="30"/>
      <c r="K54" s="30"/>
      <c r="L54" s="30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"/>
    </row>
    <row r="55" spans="1:32" ht="14.4" customHeight="1" x14ac:dyDescent="0.3">
      <c r="A55" s="49" t="s">
        <v>49</v>
      </c>
      <c r="B55" s="47"/>
      <c r="C55" s="50">
        <f>SUMIFS(M$71:M$129,$J$71:$J$129,"EEPS")+SUMIFS(M$71:M$129,$J$71:$J$129,"EEPS-FIXED")</f>
        <v>98296845.277788877</v>
      </c>
      <c r="D55" s="50">
        <f>SUMIFS($T$71:$T$129,$J$71:$J$129,"EEPS")+SUMIFS($T$71:$T$129,$J$71:$J$129,"EEPS-FIXED")</f>
        <v>98537858.108032882</v>
      </c>
      <c r="E55" s="50">
        <f>SUMIFS($Z$71:$Z$127,$J$71:$J$127,"EEPS")+SUMIFS($Z$71:$Z$127,$J$71:$J$127,"EEPS-FIXED")</f>
        <v>98214262.491301537</v>
      </c>
      <c r="F55" s="45">
        <f>SUM(C55:E55)</f>
        <v>295048965.8771233</v>
      </c>
      <c r="G55" s="3"/>
      <c r="H55" s="30"/>
      <c r="I55" s="30"/>
      <c r="J55" s="30"/>
      <c r="K55" s="30"/>
      <c r="L55" s="30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"/>
    </row>
    <row r="56" spans="1:32" s="52" customFormat="1" x14ac:dyDescent="0.3">
      <c r="A56" s="49" t="s">
        <v>50</v>
      </c>
      <c r="B56" s="47"/>
      <c r="C56" s="50">
        <f>SUMIFS(M$71:M$129,$J$71:$J$129,"IPA")+SUMIFS(M$71:M$129,$J$71:$J$129,"IPA-TPEP")</f>
        <v>136594828</v>
      </c>
      <c r="D56" s="50">
        <f>SUMIFS(T$71:T$129,$J$71:$J$129,"IPA")+SUMIFS(T$71:T$129,$J$71:$J$129,"IPA-TPEP")</f>
        <v>142564143.25</v>
      </c>
      <c r="E56" s="50">
        <f>SUMIFS(Z$71:Z$129,$J$71:$J$129,"IPA")+SUMIFS(Z$71:Z$129,$J$71:$J$129,"IPA-TPEP")</f>
        <v>147215817.25</v>
      </c>
      <c r="F56" s="45">
        <f>SUM(C56:E56)</f>
        <v>426374788.5</v>
      </c>
      <c r="G56" s="51"/>
      <c r="H56" s="30"/>
      <c r="I56" s="30"/>
      <c r="J56" s="30"/>
      <c r="K56" s="30"/>
      <c r="L56" s="30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"/>
    </row>
    <row r="57" spans="1:32" x14ac:dyDescent="0.3">
      <c r="A57" s="53" t="s">
        <v>51</v>
      </c>
      <c r="B57" s="47"/>
      <c r="C57" s="50">
        <f>SUM(C55:C56)</f>
        <v>234891673.27778888</v>
      </c>
      <c r="D57" s="50">
        <f>SUM(D55:D56)</f>
        <v>241102001.35803288</v>
      </c>
      <c r="E57" s="50">
        <f>SUM(E55:E56)</f>
        <v>245430079.74130154</v>
      </c>
      <c r="F57" s="50">
        <f>SUM(F55:F56)</f>
        <v>721423754.37712336</v>
      </c>
      <c r="G57" s="1"/>
      <c r="H57" s="30"/>
      <c r="I57" s="30"/>
      <c r="J57" s="30"/>
      <c r="K57" s="30"/>
      <c r="L57" s="30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"/>
    </row>
    <row r="58" spans="1:32" x14ac:dyDescent="0.3">
      <c r="A58" s="47"/>
      <c r="B58" s="47"/>
      <c r="C58" s="47"/>
      <c r="D58" s="47"/>
      <c r="E58" s="47"/>
      <c r="F58" s="47"/>
      <c r="G58" s="1"/>
      <c r="H58" s="30"/>
      <c r="I58" s="30"/>
      <c r="J58" s="30"/>
      <c r="K58" s="30"/>
      <c r="L58" s="30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"/>
    </row>
    <row r="59" spans="1:32" x14ac:dyDescent="0.3">
      <c r="A59" s="54" t="s">
        <v>52</v>
      </c>
      <c r="B59" s="55"/>
      <c r="C59" s="56">
        <f>C28-C55</f>
        <v>3.5507276654243469E-2</v>
      </c>
      <c r="D59" s="56">
        <f>D28-D55</f>
        <v>0.13096499443054199</v>
      </c>
      <c r="E59" s="56">
        <f>E28-E55</f>
        <v>-0.14700609445571899</v>
      </c>
      <c r="F59" s="56">
        <f>F28-F55</f>
        <v>1.9466161727905273E-2</v>
      </c>
      <c r="G59" s="1"/>
      <c r="H59" s="30"/>
      <c r="I59" s="30"/>
      <c r="J59" s="30"/>
      <c r="K59" s="30"/>
      <c r="L59" s="30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"/>
    </row>
    <row r="60" spans="1:32" x14ac:dyDescent="0.3">
      <c r="A60" s="47" t="s">
        <v>53</v>
      </c>
      <c r="B60" s="47"/>
      <c r="C60" s="47"/>
      <c r="D60" s="47"/>
      <c r="E60" s="47"/>
      <c r="F60" s="47"/>
      <c r="G60" s="1"/>
      <c r="H60" s="30"/>
      <c r="I60" s="30"/>
      <c r="J60" s="30"/>
      <c r="K60" s="30"/>
      <c r="L60" s="30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"/>
    </row>
    <row r="61" spans="1:32" x14ac:dyDescent="0.3">
      <c r="A61" s="46"/>
      <c r="B61" s="47"/>
      <c r="C61" s="47"/>
      <c r="D61" s="47"/>
      <c r="E61" s="47"/>
      <c r="F61" s="47"/>
      <c r="G61" s="1"/>
      <c r="H61" s="30"/>
      <c r="I61" s="30"/>
      <c r="J61" s="30"/>
      <c r="K61" s="30"/>
      <c r="L61" s="30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"/>
    </row>
    <row r="62" spans="1:32" x14ac:dyDescent="0.3">
      <c r="A62" s="46" t="s">
        <v>54</v>
      </c>
      <c r="B62" s="47"/>
      <c r="C62" s="48" t="s">
        <v>44</v>
      </c>
      <c r="D62" s="48" t="s">
        <v>45</v>
      </c>
      <c r="E62" s="48" t="s">
        <v>46</v>
      </c>
      <c r="F62" s="48" t="s">
        <v>55</v>
      </c>
      <c r="G62" s="1"/>
      <c r="H62" s="30"/>
      <c r="I62" s="30"/>
      <c r="J62" s="30"/>
      <c r="K62" s="30"/>
      <c r="L62" s="30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"/>
    </row>
    <row r="63" spans="1:32" x14ac:dyDescent="0.3">
      <c r="A63" s="49" t="s">
        <v>49</v>
      </c>
      <c r="B63" s="47"/>
      <c r="C63" s="57">
        <f>SUMIFS(O$71:O$129,$J$71:$J$129,"EEPS")+SUMIFS(O$71:O$129,$J$71:$J$129,"EEPS-FIXED")</f>
        <v>510110821.68476695</v>
      </c>
      <c r="D63" s="57">
        <f>SUMIFS(V$71:V$129,$J$71:$J$129,"EEPS")+SUMIFS(V$71:V$129,$J$71:$J$129,"EEPS-FIXED")</f>
        <v>510172200.98259681</v>
      </c>
      <c r="E63" s="57">
        <f>SUMIFS(AB$71:AB$129,$J$71:$J$129,"EEPS")+SUMIFS(AB$71:AB$129,$J$71:$J$129,"EEPS-FIXED")</f>
        <v>510297016.6046564</v>
      </c>
      <c r="F63" s="57">
        <f>SUMIFS(AD$71:AD$127,$J$71:$J$127,"EEPS")</f>
        <v>16684893726.253815</v>
      </c>
      <c r="G63" s="1"/>
      <c r="H63" s="30"/>
      <c r="I63" s="30"/>
      <c r="J63" s="30"/>
      <c r="K63" s="30"/>
      <c r="L63" s="30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"/>
    </row>
    <row r="64" spans="1:32" x14ac:dyDescent="0.3">
      <c r="A64" s="49" t="s">
        <v>50</v>
      </c>
      <c r="B64" s="47"/>
      <c r="C64" s="57">
        <f>SUMIFS(O$71:O$129,$J$71:$J$129,"IPA")+SUMIFS(O$71:O$129,$J$71:$J$129,"IPA-TPEP")</f>
        <v>686442967.90866303</v>
      </c>
      <c r="D64" s="57">
        <f>SUMIFS(V$71:V$129,$J$71:$J$129,"IPA")+SUMIFS(V$71:V$129,$J$71:$J$129,"IPA-TPEP")</f>
        <v>511081012.84148949</v>
      </c>
      <c r="E64" s="57">
        <f>SUMIFS(AB$71:AB$129,$J$71:$J$129,"IPA")+SUMIFS(AB$71:AB$129,$J$71:$J$129,"IPA-TPEP")</f>
        <v>518078105.55734706</v>
      </c>
      <c r="F64" s="57">
        <f>SUMIFS(AD$71:AD$127,$J$71:$J$127,"IPA")</f>
        <v>8491957007.1425476</v>
      </c>
      <c r="G64" s="1"/>
      <c r="H64" s="30"/>
      <c r="I64" s="30"/>
      <c r="J64" s="30"/>
      <c r="K64" s="30"/>
      <c r="L64" s="30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"/>
    </row>
    <row r="65" spans="1:34" x14ac:dyDescent="0.3">
      <c r="A65" s="53" t="s">
        <v>51</v>
      </c>
      <c r="B65" s="53"/>
      <c r="C65" s="58">
        <f>SUM(C63:C64)</f>
        <v>1196553789.59343</v>
      </c>
      <c r="D65" s="58">
        <f>SUM(D63:D64)</f>
        <v>1021253213.8240863</v>
      </c>
      <c r="E65" s="58">
        <f>SUM(E63:E64)</f>
        <v>1028375122.1620035</v>
      </c>
      <c r="F65" s="58">
        <f>SUM(F63:F64)</f>
        <v>25176850733.396362</v>
      </c>
      <c r="G65" s="1"/>
      <c r="H65" s="30"/>
      <c r="I65" s="30"/>
      <c r="J65" s="30"/>
      <c r="K65" s="30"/>
      <c r="L65" s="30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"/>
    </row>
    <row r="66" spans="1:34" ht="15" thickBot="1" x14ac:dyDescent="0.35">
      <c r="A66" s="1"/>
      <c r="B66" s="1"/>
      <c r="C66" s="1"/>
      <c r="D66" s="1"/>
      <c r="E66" s="1"/>
      <c r="F66" s="1"/>
      <c r="G66" s="1"/>
      <c r="H66" s="30"/>
      <c r="I66" s="30"/>
      <c r="J66" s="30"/>
      <c r="K66" s="30"/>
      <c r="L66" s="30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"/>
    </row>
    <row r="67" spans="1:34" ht="15" thickBot="1" x14ac:dyDescent="0.35">
      <c r="A67" s="1"/>
      <c r="B67" s="1"/>
      <c r="C67" s="1"/>
      <c r="D67" s="1"/>
      <c r="E67" s="1"/>
      <c r="F67" s="1"/>
      <c r="G67" s="1"/>
      <c r="H67" s="30"/>
      <c r="I67" s="30"/>
      <c r="J67" s="30"/>
      <c r="K67" s="30"/>
      <c r="L67" s="30"/>
      <c r="M67" s="232" t="s">
        <v>2</v>
      </c>
      <c r="N67" s="233"/>
      <c r="O67" s="233"/>
      <c r="P67" s="233"/>
      <c r="Q67" s="233"/>
      <c r="R67" s="233"/>
      <c r="S67" s="234"/>
      <c r="T67" s="232" t="s">
        <v>3</v>
      </c>
      <c r="U67" s="233"/>
      <c r="V67" s="233"/>
      <c r="W67" s="233"/>
      <c r="X67" s="233"/>
      <c r="Y67" s="234"/>
      <c r="Z67" s="232" t="s">
        <v>4</v>
      </c>
      <c r="AA67" s="233"/>
      <c r="AB67" s="233"/>
      <c r="AC67" s="233"/>
      <c r="AD67" s="235" t="s">
        <v>56</v>
      </c>
      <c r="AE67" s="236"/>
      <c r="AF67" s="3"/>
    </row>
    <row r="68" spans="1:34" x14ac:dyDescent="0.3">
      <c r="A68" s="1"/>
      <c r="B68" s="1"/>
      <c r="C68" s="1"/>
      <c r="D68" s="1"/>
      <c r="E68" s="1"/>
      <c r="F68" s="1"/>
      <c r="G68" s="1"/>
      <c r="H68" s="30"/>
      <c r="I68" s="30"/>
      <c r="J68" s="30"/>
      <c r="K68" s="30"/>
      <c r="L68" s="30"/>
      <c r="M68" s="237" t="s">
        <v>43</v>
      </c>
      <c r="N68" s="238"/>
      <c r="O68" s="226" t="s">
        <v>57</v>
      </c>
      <c r="P68" s="227"/>
      <c r="Q68" s="59" t="s">
        <v>58</v>
      </c>
      <c r="R68" s="239" t="s">
        <v>59</v>
      </c>
      <c r="S68" s="240"/>
      <c r="T68" s="237" t="str">
        <f>M68</f>
        <v>Budget</v>
      </c>
      <c r="U68" s="238"/>
      <c r="V68" s="241" t="str">
        <f>O68</f>
        <v>Savings - First Year kWh</v>
      </c>
      <c r="W68" s="242"/>
      <c r="X68" s="243" t="str">
        <f>R68</f>
        <v>Savings - Lifetime kWh</v>
      </c>
      <c r="Y68" s="244"/>
      <c r="Z68" s="237" t="str">
        <f>T68</f>
        <v>Budget</v>
      </c>
      <c r="AA68" s="238"/>
      <c r="AB68" s="226" t="str">
        <f>V68</f>
        <v>Savings - First Year kWh</v>
      </c>
      <c r="AC68" s="227"/>
      <c r="AD68" s="228" t="str">
        <f>X68</f>
        <v>Savings - Lifetime kWh</v>
      </c>
      <c r="AE68" s="229"/>
      <c r="AF68" s="3"/>
    </row>
    <row r="69" spans="1:34" x14ac:dyDescent="0.3">
      <c r="A69" s="1"/>
      <c r="B69" s="1"/>
      <c r="C69" s="1"/>
      <c r="D69" s="1"/>
      <c r="E69" s="1"/>
      <c r="F69" s="1"/>
      <c r="G69" s="1"/>
      <c r="H69" s="53" t="s">
        <v>60</v>
      </c>
      <c r="I69" s="60" t="s">
        <v>61</v>
      </c>
      <c r="J69" s="61" t="s">
        <v>62</v>
      </c>
      <c r="K69" s="61" t="s">
        <v>63</v>
      </c>
      <c r="L69" s="61" t="s">
        <v>64</v>
      </c>
      <c r="M69" s="230">
        <v>234891673.27778894</v>
      </c>
      <c r="N69" s="231"/>
      <c r="O69" s="220">
        <v>1196553789.5934298</v>
      </c>
      <c r="P69" s="221"/>
      <c r="Q69" s="62" t="s">
        <v>65</v>
      </c>
      <c r="R69" s="220">
        <v>0</v>
      </c>
      <c r="S69" s="221"/>
      <c r="T69" s="230">
        <v>241102001.35803291</v>
      </c>
      <c r="U69" s="231"/>
      <c r="V69" s="220">
        <v>1021253213.8240863</v>
      </c>
      <c r="W69" s="221"/>
      <c r="X69" s="220">
        <v>0</v>
      </c>
      <c r="Y69" s="221"/>
      <c r="Z69" s="230">
        <v>245430079.74130154</v>
      </c>
      <c r="AA69" s="231"/>
      <c r="AB69" s="220">
        <v>1028375122.1620034</v>
      </c>
      <c r="AC69" s="221"/>
      <c r="AD69" s="220">
        <v>31853936371.453419</v>
      </c>
      <c r="AE69" s="221"/>
      <c r="AF69" s="3"/>
    </row>
    <row r="70" spans="1:34" x14ac:dyDescent="0.3">
      <c r="A70" s="1"/>
      <c r="B70" s="1"/>
      <c r="C70" s="1"/>
      <c r="D70" s="1"/>
      <c r="E70" s="1"/>
      <c r="F70" s="1"/>
      <c r="G70" s="1"/>
      <c r="H70" s="63" t="s">
        <v>66</v>
      </c>
      <c r="I70" s="64"/>
      <c r="J70" s="65"/>
      <c r="K70" s="65"/>
      <c r="L70" s="65"/>
      <c r="M70" s="222"/>
      <c r="N70" s="223"/>
      <c r="O70" s="224"/>
      <c r="P70" s="225"/>
      <c r="Q70" s="66"/>
      <c r="R70" s="67"/>
      <c r="S70" s="68"/>
      <c r="T70" s="222"/>
      <c r="U70" s="223"/>
      <c r="V70" s="224"/>
      <c r="W70" s="225"/>
      <c r="X70" s="67"/>
      <c r="Y70" s="68"/>
      <c r="Z70" s="222"/>
      <c r="AA70" s="223"/>
      <c r="AB70" s="224"/>
      <c r="AC70" s="225"/>
      <c r="AD70" s="67"/>
      <c r="AE70" s="68"/>
      <c r="AF70" s="3"/>
      <c r="AG70" s="69" t="s">
        <v>67</v>
      </c>
      <c r="AH70" s="69" t="s">
        <v>68</v>
      </c>
    </row>
    <row r="71" spans="1:34" s="52" customFormat="1" x14ac:dyDescent="0.3">
      <c r="A71" s="1"/>
      <c r="B71" s="1"/>
      <c r="C71" s="1"/>
      <c r="D71" s="1"/>
      <c r="E71" s="1"/>
      <c r="F71" s="1"/>
      <c r="G71" s="70"/>
      <c r="H71" s="71" t="s">
        <v>69</v>
      </c>
      <c r="I71" s="64"/>
      <c r="J71" s="72" t="s">
        <v>70</v>
      </c>
      <c r="K71" s="73">
        <f>(SUMIF('[2]Results Summary'!$C$4:$C$753,Summary!$H71,'[2]Results Summary'!$BA$4:$BA$753)-SUMIF('[2]Results Summary'!$C$4:$C$753,Summary!$H71,'[2]Results Summary'!$BB$4:$BB$753)-SUMIF('[2]Results Summary'!$C$4:$C$753,Summary!$H71,'[2]Results Summary'!$BC$4:$BC$753))/(SUMIF('[2]Results Summary'!$C$4:$C$753,Summary!H71,'[2]Results Summary'!$BD$4:$BD$753))</f>
        <v>0.31787202249114893</v>
      </c>
      <c r="L71" s="73">
        <v>0.49520406421854662</v>
      </c>
      <c r="M71" s="74">
        <v>626550</v>
      </c>
      <c r="N71" s="75">
        <v>2.6673997901110178E-3</v>
      </c>
      <c r="O71" s="76">
        <v>346019.39803525253</v>
      </c>
      <c r="P71" s="75">
        <v>2.8917997756943673E-4</v>
      </c>
      <c r="Q71" s="77">
        <v>1.8107366337194972</v>
      </c>
      <c r="R71" s="78"/>
      <c r="S71" s="75">
        <v>0</v>
      </c>
      <c r="T71" s="74">
        <v>625449</v>
      </c>
      <c r="U71" s="75">
        <v>2.5941261228736856E-3</v>
      </c>
      <c r="V71" s="76">
        <v>346019.39803525253</v>
      </c>
      <c r="W71" s="75">
        <v>3.3881841775516342E-4</v>
      </c>
      <c r="X71" s="78"/>
      <c r="Y71" s="75">
        <v>0</v>
      </c>
      <c r="Z71" s="74">
        <v>625579</v>
      </c>
      <c r="AA71" s="75">
        <v>2.5489092480408225E-3</v>
      </c>
      <c r="AB71" s="76">
        <v>346019.39803525253</v>
      </c>
      <c r="AC71" s="75">
        <v>3.3647196492637727E-4</v>
      </c>
      <c r="AD71" s="78">
        <v>10573977.384110648</v>
      </c>
      <c r="AE71" s="79">
        <v>3.3195198423221383E-4</v>
      </c>
      <c r="AF71" s="3"/>
      <c r="AG71" s="80">
        <f>SUMIF('[2]Results Summary'!$C$4:$C$1000,Summary!$H71,'[2]Measure Input'!$BV$4:$BV$1000)</f>
        <v>736530.34483666625</v>
      </c>
      <c r="AH71" s="80">
        <f>(SUMIF('[2]Results Summary'!$C$4:$C$1000,Summary!H71,'[2]Measure Input'!$BW$4:$BW$1000))</f>
        <v>1487326.9386408266</v>
      </c>
    </row>
    <row r="72" spans="1:34" s="52" customFormat="1" x14ac:dyDescent="0.3">
      <c r="A72" s="1"/>
      <c r="B72" s="1"/>
      <c r="C72" s="1"/>
      <c r="D72" s="1"/>
      <c r="E72" s="1"/>
      <c r="F72" s="1"/>
      <c r="G72" s="70"/>
      <c r="H72" s="81" t="s">
        <v>71</v>
      </c>
      <c r="I72" s="64"/>
      <c r="J72" s="72" t="s">
        <v>70</v>
      </c>
      <c r="K72" s="73">
        <f>(SUMIF('[2]Results Summary'!$C$4:$C$753,Summary!$H72,'[2]Results Summary'!$BA$4:$BA$753)-SUMIF('[2]Results Summary'!$C$4:$C$753,Summary!$H72,'[2]Results Summary'!$BB$4:$BB$753)-SUMIF('[2]Results Summary'!$C$4:$C$753,Summary!$H72,'[2]Results Summary'!$BC$4:$BC$753))/(SUMIF('[2]Results Summary'!$C$4:$C$753,Summary!H72,'[2]Results Summary'!$BD$4:$BD$753))</f>
        <v>0.31024411735218271</v>
      </c>
      <c r="L72" s="73">
        <v>0.37475141180330007</v>
      </c>
      <c r="M72" s="74">
        <v>1750000</v>
      </c>
      <c r="N72" s="75"/>
      <c r="O72" s="76">
        <v>840495.46594174812</v>
      </c>
      <c r="P72" s="75"/>
      <c r="Q72" s="77">
        <v>2.0821052235411899</v>
      </c>
      <c r="R72" s="78"/>
      <c r="S72" s="75"/>
      <c r="T72" s="74">
        <v>1748881</v>
      </c>
      <c r="U72" s="75"/>
      <c r="V72" s="76">
        <v>840495.46594174812</v>
      </c>
      <c r="W72" s="75"/>
      <c r="X72" s="78"/>
      <c r="Y72" s="75"/>
      <c r="Z72" s="74">
        <v>1748786</v>
      </c>
      <c r="AA72" s="75"/>
      <c r="AB72" s="76">
        <v>840495.46594174812</v>
      </c>
      <c r="AC72" s="75">
        <v>8.173043550243936E-4</v>
      </c>
      <c r="AD72" s="78">
        <v>28235750.075409748</v>
      </c>
      <c r="AE72" s="79">
        <v>8.8641321267640303E-4</v>
      </c>
      <c r="AF72" s="3"/>
      <c r="AG72" s="80">
        <f>SUMIF('[2]Results Summary'!$C$4:$C$1000,Summary!$H72,'[2]Measure Input'!$BV$4:$BV$1000)</f>
        <v>1502060.5905703774</v>
      </c>
      <c r="AH72" s="80">
        <f>(SUMIF('[2]Results Summary'!$C$4:$C$1000,Summary!H72,'[2]Measure Input'!$BW$4:$BW$1000))</f>
        <v>4008151.9195417487</v>
      </c>
    </row>
    <row r="73" spans="1:34" s="52" customFormat="1" x14ac:dyDescent="0.3">
      <c r="A73" s="1"/>
      <c r="B73" s="1"/>
      <c r="C73" s="1"/>
      <c r="D73" s="1"/>
      <c r="E73" s="1"/>
      <c r="F73" s="1"/>
      <c r="G73" s="70"/>
      <c r="H73" s="81" t="s">
        <v>72</v>
      </c>
      <c r="I73" s="64"/>
      <c r="J73" s="72" t="s">
        <v>70</v>
      </c>
      <c r="K73" s="73">
        <f>(SUMIF('[2]Results Summary'!$C$4:$C$753,Summary!$H73,'[2]Results Summary'!$BA$4:$BA$753)-SUMIF('[2]Results Summary'!$C$4:$C$753,Summary!$H73,'[2]Results Summary'!$BB$4:$BB$753)-SUMIF('[2]Results Summary'!$C$4:$C$753,Summary!$H73,'[2]Results Summary'!$BC$4:$BC$753))/(SUMIF('[2]Results Summary'!$C$4:$C$753,Summary!H73,'[2]Results Summary'!$BD$4:$BD$753))</f>
        <v>0.31940115547806197</v>
      </c>
      <c r="L73" s="73">
        <v>0.49520406421854662</v>
      </c>
      <c r="M73" s="74">
        <v>623550</v>
      </c>
      <c r="N73" s="75"/>
      <c r="O73" s="76">
        <v>346019.39803525253</v>
      </c>
      <c r="P73" s="75"/>
      <c r="Q73" s="77"/>
      <c r="R73" s="78"/>
      <c r="S73" s="75"/>
      <c r="T73" s="74">
        <v>622449</v>
      </c>
      <c r="U73" s="75"/>
      <c r="V73" s="76">
        <v>346019.39803525253</v>
      </c>
      <c r="W73" s="75"/>
      <c r="X73" s="78"/>
      <c r="Y73" s="75"/>
      <c r="Z73" s="74">
        <v>622579</v>
      </c>
      <c r="AA73" s="75"/>
      <c r="AB73" s="76">
        <v>346019.39803525253</v>
      </c>
      <c r="AC73" s="75"/>
      <c r="AD73" s="78">
        <v>10573977.384110648</v>
      </c>
      <c r="AE73" s="79"/>
      <c r="AF73" s="3"/>
      <c r="AG73" s="80">
        <f>SUMIF('[2]Results Summary'!$C$4:$C$1000,Summary!$H73,'[2]Measure Input'!$BV$4:$BV$1000)</f>
        <v>736530.34483666625</v>
      </c>
      <c r="AH73" s="80">
        <f>(SUMIF('[2]Results Summary'!$C$4:$C$1000,Summary!H73,'[2]Measure Input'!$BW$4:$BW$1000))</f>
        <v>1487326.9386408266</v>
      </c>
    </row>
    <row r="74" spans="1:34" s="83" customFormat="1" x14ac:dyDescent="0.3">
      <c r="A74" s="1"/>
      <c r="B74" s="1"/>
      <c r="C74" s="1"/>
      <c r="D74" s="82"/>
      <c r="E74" s="1"/>
      <c r="F74" s="1"/>
      <c r="H74" s="81" t="s">
        <v>73</v>
      </c>
      <c r="I74" s="64"/>
      <c r="J74" s="72" t="s">
        <v>70</v>
      </c>
      <c r="K74" s="65"/>
      <c r="L74" s="84">
        <v>1.0291494708434217</v>
      </c>
      <c r="M74" s="74">
        <v>1091900</v>
      </c>
      <c r="N74" s="75"/>
      <c r="O74" s="76">
        <v>524421.14243531134</v>
      </c>
      <c r="P74" s="75"/>
      <c r="Q74" s="77"/>
      <c r="R74" s="78"/>
      <c r="S74" s="75"/>
      <c r="T74" s="74">
        <v>1095221</v>
      </c>
      <c r="U74" s="75"/>
      <c r="V74" s="76">
        <v>526352.72766082268</v>
      </c>
      <c r="W74" s="75"/>
      <c r="X74" s="78"/>
      <c r="Y74" s="75"/>
      <c r="Z74" s="74">
        <v>1095056</v>
      </c>
      <c r="AA74" s="75"/>
      <c r="AB74" s="76">
        <v>526302.01920206752</v>
      </c>
      <c r="AC74" s="75"/>
      <c r="AD74" s="78">
        <v>28235750.075409748</v>
      </c>
      <c r="AE74" s="79"/>
      <c r="AF74" s="3"/>
      <c r="AG74" s="80">
        <f>SUMIF('[2]Results Summary'!$C$4:$C$1000,Summary!$H74,'[2]Measure Input'!$BV$4:$BV$1000)</f>
        <v>0</v>
      </c>
      <c r="AH74" s="80">
        <f>(SUMIF('[2]Results Summary'!$C$4:$C$1000,Summary!H74,'[2]Measure Input'!$BW$4:$BW$1000))</f>
        <v>0</v>
      </c>
    </row>
    <row r="75" spans="1:34" s="83" customFormat="1" x14ac:dyDescent="0.3">
      <c r="A75" s="1"/>
      <c r="B75" s="1"/>
      <c r="C75" s="1"/>
      <c r="D75" s="1"/>
      <c r="E75" s="1"/>
      <c r="F75" s="1"/>
      <c r="H75" s="71" t="s">
        <v>74</v>
      </c>
      <c r="I75" s="64"/>
      <c r="J75" s="72" t="s">
        <v>70</v>
      </c>
      <c r="K75" s="65"/>
      <c r="L75" s="73">
        <v>1.8366514850173496</v>
      </c>
      <c r="M75" s="74">
        <v>250000</v>
      </c>
      <c r="N75" s="75"/>
      <c r="O75" s="76">
        <v>100000.00000000001</v>
      </c>
      <c r="P75" s="75"/>
      <c r="Q75" s="77"/>
      <c r="R75" s="78"/>
      <c r="S75" s="75"/>
      <c r="T75" s="74">
        <v>250000</v>
      </c>
      <c r="U75" s="75"/>
      <c r="V75" s="76">
        <v>100000.00000000001</v>
      </c>
      <c r="W75" s="75"/>
      <c r="X75" s="78"/>
      <c r="Y75" s="75"/>
      <c r="Z75" s="74">
        <v>250000</v>
      </c>
      <c r="AA75" s="75"/>
      <c r="AB75" s="76">
        <v>100000.00000000001</v>
      </c>
      <c r="AC75" s="75"/>
      <c r="AD75" s="78">
        <v>7947393.3335606083</v>
      </c>
      <c r="AE75" s="79"/>
      <c r="AF75" s="3"/>
      <c r="AG75" s="80">
        <f>SUMIF('[2]Results Summary'!$C$4:$C$1000,Summary!$H75,'[2]Measure Input'!$BV$4:$BV$1000)</f>
        <v>1288762.7015571794</v>
      </c>
      <c r="AH75" s="80">
        <f>(SUMIF('[2]Results Summary'!$C$4:$C$1000,Summary!H75,'[2]Measure Input'!$BW$4:$BW$1000))</f>
        <v>701691.4815196991</v>
      </c>
    </row>
    <row r="76" spans="1:34" s="83" customFormat="1" ht="15" hidden="1" x14ac:dyDescent="0.25">
      <c r="A76" s="1"/>
      <c r="B76" s="1"/>
      <c r="C76" s="1"/>
      <c r="D76" s="1"/>
      <c r="E76" s="1"/>
      <c r="F76" s="1"/>
      <c r="H76" s="81" t="s">
        <v>75</v>
      </c>
      <c r="I76" s="64"/>
      <c r="J76" s="72" t="s">
        <v>76</v>
      </c>
      <c r="K76" s="65"/>
      <c r="L76" s="65"/>
      <c r="M76" s="74">
        <v>2275000</v>
      </c>
      <c r="N76" s="75"/>
      <c r="O76" s="85">
        <v>17350192</v>
      </c>
      <c r="P76" s="75"/>
      <c r="Q76" s="77"/>
      <c r="R76" s="78"/>
      <c r="S76" s="75"/>
      <c r="T76" s="74">
        <v>2275000</v>
      </c>
      <c r="U76" s="75"/>
      <c r="V76" s="85">
        <v>14097031</v>
      </c>
      <c r="W76" s="75"/>
      <c r="X76" s="78"/>
      <c r="Y76" s="75"/>
      <c r="Z76" s="74">
        <v>2275000</v>
      </c>
      <c r="AA76" s="75"/>
      <c r="AB76" s="85">
        <v>10843870</v>
      </c>
      <c r="AC76" s="75"/>
      <c r="AD76" s="78"/>
      <c r="AE76" s="79"/>
      <c r="AF76" s="3"/>
      <c r="AG76" s="86">
        <f>SUMIF('[2]Results Summary'!$C$4:$C$753,Summary!$H76,'[2]Results Summary'!$AW$4:$AW$753)</f>
        <v>0</v>
      </c>
      <c r="AH76" s="86">
        <f>(SUMIF('[2]Results Summary'!$C$4:$C$753,Summary!H76,'[2]Results Summary'!$AZ$4:$AZ$753))</f>
        <v>0</v>
      </c>
    </row>
    <row r="77" spans="1:34" s="83" customFormat="1" ht="15" hidden="1" x14ac:dyDescent="0.25">
      <c r="A77" s="1"/>
      <c r="B77" s="1"/>
      <c r="C77" s="1"/>
      <c r="D77" s="1"/>
      <c r="E77" s="1"/>
      <c r="F77" s="1"/>
      <c r="H77" s="81" t="s">
        <v>77</v>
      </c>
      <c r="I77" s="64"/>
      <c r="J77" s="72" t="s">
        <v>76</v>
      </c>
      <c r="K77" s="65"/>
      <c r="L77" s="65"/>
      <c r="M77" s="74">
        <v>2664760</v>
      </c>
      <c r="N77" s="75"/>
      <c r="O77" s="85">
        <v>1973666</v>
      </c>
      <c r="P77" s="75"/>
      <c r="Q77" s="77"/>
      <c r="R77" s="78"/>
      <c r="S77" s="75"/>
      <c r="T77" s="74">
        <v>2664760</v>
      </c>
      <c r="U77" s="75"/>
      <c r="V77" s="85">
        <v>1973666</v>
      </c>
      <c r="W77" s="75"/>
      <c r="X77" s="78"/>
      <c r="Y77" s="75"/>
      <c r="Z77" s="74">
        <v>2664760</v>
      </c>
      <c r="AA77" s="75"/>
      <c r="AB77" s="85">
        <v>1973666</v>
      </c>
      <c r="AC77" s="75"/>
      <c r="AD77" s="78"/>
      <c r="AE77" s="79"/>
      <c r="AF77" s="3"/>
      <c r="AG77" s="83">
        <f>SUMIF('[2]Results Summary'!$C$4:$C$753,Summary!$H77,'[2]Results Summary'!$AW$4:$AW$753)</f>
        <v>0</v>
      </c>
      <c r="AH77" s="83">
        <f>(SUMIF('[2]Results Summary'!$C$4:$C$753,Summary!H77,'[2]Results Summary'!$AZ$4:$AZ$753))</f>
        <v>0</v>
      </c>
    </row>
    <row r="78" spans="1:34" ht="15" hidden="1" x14ac:dyDescent="0.25">
      <c r="A78" s="1"/>
      <c r="B78" s="1"/>
      <c r="C78" s="1"/>
      <c r="D78" s="1"/>
      <c r="E78" s="1"/>
      <c r="F78" s="1"/>
      <c r="G78" s="33"/>
      <c r="H78" s="81" t="s">
        <v>78</v>
      </c>
      <c r="I78" s="64"/>
      <c r="J78" s="72" t="s">
        <v>76</v>
      </c>
      <c r="K78" s="65"/>
      <c r="L78" s="65"/>
      <c r="M78" s="74">
        <v>5760000</v>
      </c>
      <c r="N78" s="75"/>
      <c r="O78" s="85">
        <v>1310000</v>
      </c>
      <c r="P78" s="75"/>
      <c r="Q78" s="77"/>
      <c r="R78" s="78"/>
      <c r="S78" s="75"/>
      <c r="T78" s="74">
        <v>5760000</v>
      </c>
      <c r="U78" s="75"/>
      <c r="V78" s="85">
        <v>1310000</v>
      </c>
      <c r="W78" s="75"/>
      <c r="X78" s="78"/>
      <c r="Y78" s="75"/>
      <c r="Z78" s="74">
        <v>5760000</v>
      </c>
      <c r="AA78" s="75"/>
      <c r="AB78" s="85">
        <v>1310000</v>
      </c>
      <c r="AC78" s="75"/>
      <c r="AD78" s="78"/>
      <c r="AE78" s="79"/>
      <c r="AF78" s="3"/>
      <c r="AG78" s="2">
        <f>SUMIF('[2]Results Summary'!$C$4:$C$753,Summary!$H78,'[2]Results Summary'!$AW$4:$AW$753)</f>
        <v>0</v>
      </c>
      <c r="AH78" s="2">
        <f>(SUMIF('[2]Results Summary'!$C$4:$C$753,Summary!H78,'[2]Results Summary'!$AZ$4:$AZ$753))</f>
        <v>0</v>
      </c>
    </row>
    <row r="79" spans="1:34" x14ac:dyDescent="0.3">
      <c r="A79" s="1"/>
      <c r="B79" s="1"/>
      <c r="C79" s="1"/>
      <c r="D79" s="1"/>
      <c r="E79" s="1"/>
      <c r="F79" s="1"/>
      <c r="G79" s="87"/>
      <c r="H79" s="88"/>
      <c r="I79" s="64"/>
      <c r="J79" s="72"/>
      <c r="K79" s="65"/>
      <c r="L79" s="65"/>
      <c r="M79" s="74"/>
      <c r="N79" s="75">
        <v>0</v>
      </c>
      <c r="O79" s="85"/>
      <c r="P79" s="75">
        <v>0</v>
      </c>
      <c r="Q79" s="77" t="e">
        <v>#DIV/0!</v>
      </c>
      <c r="R79" s="78"/>
      <c r="S79" s="75">
        <v>0</v>
      </c>
      <c r="T79" s="74"/>
      <c r="U79" s="75">
        <v>0</v>
      </c>
      <c r="V79" s="85"/>
      <c r="W79" s="75">
        <v>0</v>
      </c>
      <c r="X79" s="78"/>
      <c r="Y79" s="75">
        <v>0</v>
      </c>
      <c r="Z79" s="74"/>
      <c r="AA79" s="75">
        <v>0</v>
      </c>
      <c r="AB79" s="85"/>
      <c r="AC79" s="75">
        <v>0</v>
      </c>
      <c r="AD79" s="78"/>
      <c r="AE79" s="79">
        <v>0</v>
      </c>
      <c r="AF79" s="3"/>
      <c r="AG79" s="80">
        <f>SUMIF('[2]Results Summary'!$C$4:$C$1000,Summary!$H79,'[2]Measure Input'!$BV$4:$BV$1000)</f>
        <v>0</v>
      </c>
      <c r="AH79" s="80">
        <f>(SUMIF('[2]Results Summary'!$C$4:$C$1000,Summary!H79,'[2]Measure Input'!$BW$4:$BW$1000))</f>
        <v>0</v>
      </c>
    </row>
    <row r="80" spans="1:34" x14ac:dyDescent="0.3">
      <c r="A80" s="89"/>
      <c r="B80" s="89"/>
      <c r="C80" s="89"/>
      <c r="D80" s="89"/>
      <c r="E80" s="89"/>
      <c r="F80" s="89"/>
      <c r="G80" s="87"/>
      <c r="H80" s="90" t="s">
        <v>79</v>
      </c>
      <c r="I80" s="91"/>
      <c r="J80" s="92"/>
      <c r="K80" s="93"/>
      <c r="L80" s="93"/>
      <c r="M80" s="94">
        <v>15041760</v>
      </c>
      <c r="N80" s="95">
        <v>6.4037008166786855E-2</v>
      </c>
      <c r="O80" s="96">
        <v>22790813.404447563</v>
      </c>
      <c r="P80" s="95">
        <v>1.9047044606487373E-2</v>
      </c>
      <c r="Q80" s="97">
        <v>0.65999224042897231</v>
      </c>
      <c r="R80" s="98">
        <v>0</v>
      </c>
      <c r="S80" s="95" t="e">
        <v>#DIV/0!</v>
      </c>
      <c r="T80" s="94">
        <v>15041760</v>
      </c>
      <c r="U80" s="95">
        <v>6.2387536873504457E-2</v>
      </c>
      <c r="V80" s="96">
        <v>19539583.989673078</v>
      </c>
      <c r="W80" s="95">
        <v>1.9132947368172323E-2</v>
      </c>
      <c r="X80" s="98">
        <v>0</v>
      </c>
      <c r="Y80" s="95" t="e">
        <v>#DIV/0!</v>
      </c>
      <c r="Z80" s="94">
        <v>15041760</v>
      </c>
      <c r="AA80" s="95">
        <v>6.1287353269228219E-2</v>
      </c>
      <c r="AB80" s="96">
        <v>16286372.281214321</v>
      </c>
      <c r="AC80" s="95">
        <v>1.5836995596484951E-2</v>
      </c>
      <c r="AD80" s="96">
        <v>85566848.252601415</v>
      </c>
      <c r="AE80" s="99">
        <v>2.6862252518744891E-3</v>
      </c>
      <c r="AF80" s="3"/>
      <c r="AG80" s="80"/>
      <c r="AH80" s="80"/>
    </row>
    <row r="81" spans="1:34" x14ac:dyDescent="0.3">
      <c r="A81" s="100"/>
      <c r="B81" s="89"/>
      <c r="C81" s="89"/>
      <c r="D81" s="89"/>
      <c r="E81" s="89"/>
      <c r="F81" s="89"/>
      <c r="G81" s="87"/>
      <c r="H81" s="101" t="s">
        <v>80</v>
      </c>
      <c r="I81" s="102"/>
      <c r="J81" s="103"/>
      <c r="K81" s="104"/>
      <c r="L81" s="104"/>
      <c r="M81" s="218"/>
      <c r="N81" s="219"/>
      <c r="O81" s="105"/>
      <c r="P81" s="106"/>
      <c r="Q81" s="107"/>
      <c r="R81" s="108"/>
      <c r="S81" s="109"/>
      <c r="T81" s="218"/>
      <c r="U81" s="219"/>
      <c r="V81" s="105"/>
      <c r="W81" s="106"/>
      <c r="X81" s="108"/>
      <c r="Y81" s="109"/>
      <c r="Z81" s="218"/>
      <c r="AA81" s="219"/>
      <c r="AB81" s="105"/>
      <c r="AC81" s="106"/>
      <c r="AD81" s="108"/>
      <c r="AE81" s="109"/>
      <c r="AF81" s="3"/>
      <c r="AG81" s="80"/>
      <c r="AH81" s="80"/>
    </row>
    <row r="82" spans="1:34" ht="15" hidden="1" x14ac:dyDescent="0.25">
      <c r="A82" s="100"/>
      <c r="B82" s="89"/>
      <c r="C82" s="89"/>
      <c r="D82" s="89"/>
      <c r="E82" s="89"/>
      <c r="F82" s="89"/>
      <c r="G82" s="87"/>
      <c r="H82" s="110" t="s">
        <v>81</v>
      </c>
      <c r="I82" s="111"/>
      <c r="J82" s="112" t="s">
        <v>82</v>
      </c>
      <c r="K82" s="113">
        <f>(SUMIF('[2]Results Summary'!$C$4:$C$753,Summary!$H82,'[2]Results Summary'!$BA$4:$BA$753)-SUMIF('[2]Results Summary'!$C$4:$C$753,Summary!$H82,'[2]Results Summary'!$BB$4:$BB$753)-SUMIF('[2]Results Summary'!$C$4:$C$753,Summary!$H82,'[2]Results Summary'!$BC$4:$BC$753))/(SUMIF('[2]Results Summary'!$C$4:$C$753,Summary!H82,'[2]Results Summary'!$BD$4:$BD$753))</f>
        <v>1.5300575287601774</v>
      </c>
      <c r="L82" s="113">
        <v>2.4328348203117738</v>
      </c>
      <c r="M82" s="114">
        <v>38187475</v>
      </c>
      <c r="N82" s="115">
        <v>0.16257483488926622</v>
      </c>
      <c r="O82" s="107">
        <v>158903053.58234522</v>
      </c>
      <c r="P82" s="115">
        <v>0.13280059364179356</v>
      </c>
      <c r="Q82" s="116">
        <v>0.24031932765981021</v>
      </c>
      <c r="R82" s="106"/>
      <c r="S82" s="117" t="e">
        <v>#DIV/0!</v>
      </c>
      <c r="T82" s="114">
        <v>38191850</v>
      </c>
      <c r="U82" s="115">
        <v>0.15840536281275272</v>
      </c>
      <c r="V82" s="107">
        <v>151639332.53478947</v>
      </c>
      <c r="W82" s="115">
        <v>0.14848357927509032</v>
      </c>
      <c r="X82" s="106"/>
      <c r="Y82" s="117" t="e">
        <v>#DIV/0!</v>
      </c>
      <c r="Z82" s="114">
        <v>38196334</v>
      </c>
      <c r="AA82" s="115">
        <v>0.15563020653483589</v>
      </c>
      <c r="AB82" s="107">
        <v>146284344.96370161</v>
      </c>
      <c r="AC82" s="115">
        <v>0.14224803946653325</v>
      </c>
      <c r="AD82" s="106">
        <v>3312658818.6551194</v>
      </c>
      <c r="AE82" s="117">
        <v>0.10399527330078517</v>
      </c>
      <c r="AF82" s="3"/>
    </row>
    <row r="83" spans="1:34" x14ac:dyDescent="0.3">
      <c r="A83" s="100"/>
      <c r="B83" s="89"/>
      <c r="C83" s="89"/>
      <c r="D83" s="89"/>
      <c r="E83" s="89"/>
      <c r="F83" s="89"/>
      <c r="G83" s="87"/>
      <c r="H83" s="110" t="s">
        <v>83</v>
      </c>
      <c r="I83" s="111"/>
      <c r="J83" s="112" t="s">
        <v>84</v>
      </c>
      <c r="K83" s="113">
        <f>(SUMIF('[2]Results Summary'!$C$4:$C$753,Summary!$H83,'[2]Results Summary'!$BA$4:$BA$753)-SUMIF('[2]Results Summary'!$C$4:$C$753,Summary!$H83,'[2]Results Summary'!$BB$4:$BB$753)-SUMIF('[2]Results Summary'!$C$4:$C$753,Summary!$H83,'[2]Results Summary'!$BC$4:$BC$753))/(SUMIF('[2]Results Summary'!$C$4:$C$753,Summary!H83,'[2]Results Summary'!$BD$4:$BD$753))</f>
        <v>0.90760033958741726</v>
      </c>
      <c r="L83" s="113">
        <v>1.1674966499524166</v>
      </c>
      <c r="M83" s="114">
        <v>6076345.75</v>
      </c>
      <c r="N83" s="115">
        <v>2.586871499192718E-2</v>
      </c>
      <c r="O83" s="107">
        <v>13240394.525856463</v>
      </c>
      <c r="P83" s="115">
        <v>1.1065440301146296E-2</v>
      </c>
      <c r="Q83" s="116">
        <v>0.45892482570166826</v>
      </c>
      <c r="R83" s="106"/>
      <c r="S83" s="117" t="e">
        <v>#DIV/0!</v>
      </c>
      <c r="T83" s="114">
        <v>6100828.3499999996</v>
      </c>
      <c r="U83" s="115">
        <v>2.5303930766382814E-2</v>
      </c>
      <c r="V83" s="107">
        <v>13240394.525856463</v>
      </c>
      <c r="W83" s="115">
        <v>1.2964849800842006E-2</v>
      </c>
      <c r="X83" s="106"/>
      <c r="Y83" s="117" t="e">
        <v>#DIV/0!</v>
      </c>
      <c r="Z83" s="114">
        <v>6125528.9499999993</v>
      </c>
      <c r="AA83" s="115">
        <v>2.4958346411559192E-2</v>
      </c>
      <c r="AB83" s="107">
        <v>13240394.525856463</v>
      </c>
      <c r="AC83" s="115">
        <v>1.287506303927358E-2</v>
      </c>
      <c r="AD83" s="106">
        <v>352281842.15273237</v>
      </c>
      <c r="AE83" s="117">
        <v>1.1059287556951273E-2</v>
      </c>
      <c r="AF83" s="3"/>
      <c r="AG83" s="80">
        <f>SUMIF('[2]Results Summary'!$C$4:$C$1000,Summary!$H83,'[2]Measure Input'!$BV$4:$BV$1000)</f>
        <v>15549542.786112918</v>
      </c>
      <c r="AH83" s="80">
        <f>(SUMIF('[2]Results Summary'!$C$4:$C$1000,Summary!H83,'[2]Measure Input'!$BW$4:$BW$1000))</f>
        <v>13318704.414909169</v>
      </c>
    </row>
    <row r="84" spans="1:34" x14ac:dyDescent="0.3">
      <c r="A84" s="100"/>
      <c r="B84" s="89"/>
      <c r="C84" s="89"/>
      <c r="D84" s="89"/>
      <c r="E84" s="89"/>
      <c r="F84" s="89"/>
      <c r="G84" s="87"/>
      <c r="H84" s="110" t="s">
        <v>85</v>
      </c>
      <c r="I84" s="111"/>
      <c r="J84" s="112" t="s">
        <v>84</v>
      </c>
      <c r="K84" s="113">
        <f>(SUMIF('[2]Results Summary'!$C$4:$C$753,Summary!$H84,'[2]Results Summary'!$BA$4:$BA$753)-SUMIF('[2]Results Summary'!$C$4:$C$753,Summary!$H84,'[2]Results Summary'!$BB$4:$BB$753)-SUMIF('[2]Results Summary'!$C$4:$C$753,Summary!$H84,'[2]Results Summary'!$BC$4:$BC$753))/(SUMIF('[2]Results Summary'!$C$4:$C$753,Summary!H84,'[2]Results Summary'!$BD$4:$BD$753))</f>
        <v>0.44599426083633908</v>
      </c>
      <c r="L84" s="113">
        <v>1.0291494708434217</v>
      </c>
      <c r="M84" s="114">
        <v>1682242.4000000001</v>
      </c>
      <c r="N84" s="115">
        <v>7.1617796260088663E-3</v>
      </c>
      <c r="O84" s="107">
        <v>2361304.1356572448</v>
      </c>
      <c r="P84" s="115">
        <v>1.9734207991264469E-3</v>
      </c>
      <c r="Q84" s="116">
        <v>0.71242089258941022</v>
      </c>
      <c r="R84" s="106"/>
      <c r="S84" s="117" t="e">
        <v>#DIV/0!</v>
      </c>
      <c r="T84" s="114">
        <v>1682187.9000000001</v>
      </c>
      <c r="U84" s="115">
        <v>6.9770797858370983E-3</v>
      </c>
      <c r="V84" s="107">
        <v>2361304.1356572448</v>
      </c>
      <c r="W84" s="115">
        <v>2.3121632360062136E-3</v>
      </c>
      <c r="X84" s="106"/>
      <c r="Y84" s="117" t="e">
        <v>#DIV/0!</v>
      </c>
      <c r="Z84" s="114">
        <v>1682242.4000000001</v>
      </c>
      <c r="AA84" s="115">
        <v>6.8542633477248899E-3</v>
      </c>
      <c r="AB84" s="107">
        <v>2361304.1356572448</v>
      </c>
      <c r="AC84" s="115">
        <v>2.2961505823798612E-3</v>
      </c>
      <c r="AD84" s="106">
        <v>51270249.189471342</v>
      </c>
      <c r="AE84" s="117">
        <v>1.6095420230517652E-3</v>
      </c>
      <c r="AF84" s="3"/>
      <c r="AG84" s="80">
        <f>SUMIF('[2]Results Summary'!$C$4:$C$1000,Summary!$H84,'[2]Measure Input'!$BV$4:$BV$1000)</f>
        <v>2533086.7088059974</v>
      </c>
      <c r="AH84" s="80">
        <f>(SUMIF('[2]Results Summary'!$C$4:$C$1000,Summary!H84,'[2]Measure Input'!$BW$4:$BW$1000))</f>
        <v>2461339.9516496374</v>
      </c>
    </row>
    <row r="85" spans="1:34" x14ac:dyDescent="0.3">
      <c r="A85" s="100"/>
      <c r="B85" s="89"/>
      <c r="C85" s="89"/>
      <c r="D85" s="89"/>
      <c r="E85" s="89"/>
      <c r="F85" s="89"/>
      <c r="G85" s="87"/>
      <c r="H85" s="110" t="s">
        <v>86</v>
      </c>
      <c r="I85" s="111"/>
      <c r="J85" s="112" t="s">
        <v>84</v>
      </c>
      <c r="K85" s="113">
        <f>(SUMIF('[2]Results Summary'!$C$4:$C$753,Summary!$H85,'[2]Results Summary'!$BA$4:$BA$753)-SUMIF('[2]Results Summary'!$C$4:$C$753,Summary!$H85,'[2]Results Summary'!$BB$4:$BB$753)-SUMIF('[2]Results Summary'!$C$4:$C$753,Summary!$H85,'[2]Results Summary'!$BC$4:$BC$753))/(SUMIF('[2]Results Summary'!$C$4:$C$753,Summary!H85,'[2]Results Summary'!$BD$4:$BD$753))</f>
        <v>1.308351700392633</v>
      </c>
      <c r="L85" s="113">
        <v>1.7629267995840425</v>
      </c>
      <c r="M85" s="114">
        <v>5427540.0000000009</v>
      </c>
      <c r="N85" s="115">
        <v>2.3106566206717988E-2</v>
      </c>
      <c r="O85" s="107">
        <v>11650841.786582164</v>
      </c>
      <c r="P85" s="115">
        <v>9.7369979418484298E-3</v>
      </c>
      <c r="Q85" s="116">
        <v>0.46584960120655783</v>
      </c>
      <c r="R85" s="106"/>
      <c r="S85" s="117" t="e">
        <v>#DIV/0!</v>
      </c>
      <c r="T85" s="114">
        <v>5427485.5000000009</v>
      </c>
      <c r="U85" s="115">
        <v>2.2511159050647055E-2</v>
      </c>
      <c r="V85" s="107">
        <v>11650841.786582164</v>
      </c>
      <c r="W85" s="115">
        <v>1.1408377108509208E-2</v>
      </c>
      <c r="X85" s="106"/>
      <c r="Y85" s="117" t="e">
        <v>#DIV/0!</v>
      </c>
      <c r="Z85" s="114">
        <v>5427540.0000000009</v>
      </c>
      <c r="AA85" s="115">
        <v>2.2114404256075554E-2</v>
      </c>
      <c r="AB85" s="107">
        <v>11650841.786582164</v>
      </c>
      <c r="AC85" s="115">
        <v>1.1329369541814693E-2</v>
      </c>
      <c r="AD85" s="106">
        <v>377109462.76360655</v>
      </c>
      <c r="AE85" s="117">
        <v>1.1838708358241124E-2</v>
      </c>
      <c r="AF85" s="3"/>
      <c r="AG85" s="80">
        <f>SUMIF('[2]Results Summary'!$C$4:$C$1000,Summary!$H85,'[2]Measure Input'!$BV$4:$BV$1000)</f>
        <v>36008782.933292784</v>
      </c>
      <c r="AH85" s="80">
        <f>(SUMIF('[2]Results Summary'!$C$4:$C$1000,Summary!H85,'[2]Measure Input'!$BW$4:$BW$1000))</f>
        <v>20425568.969618563</v>
      </c>
    </row>
    <row r="86" spans="1:34" ht="15" hidden="1" x14ac:dyDescent="0.25">
      <c r="A86" s="100"/>
      <c r="B86" s="89"/>
      <c r="C86" s="89"/>
      <c r="D86" s="89"/>
      <c r="E86" s="89"/>
      <c r="F86" s="89"/>
      <c r="G86" s="87"/>
      <c r="H86" s="110" t="s">
        <v>87</v>
      </c>
      <c r="I86" s="111"/>
      <c r="J86" s="112" t="s">
        <v>82</v>
      </c>
      <c r="K86" s="113">
        <f>(SUMIF('[2]Results Summary'!$C$4:$C$753,Summary!$H86,'[2]Results Summary'!$BA$4:$BA$753)-SUMIF('[2]Results Summary'!$C$4:$C$753,Summary!$H86,'[2]Results Summary'!$BB$4:$BB$753)-SUMIF('[2]Results Summary'!$C$4:$C$753,Summary!$H86,'[2]Results Summary'!$BC$4:$BC$753))/(SUMIF('[2]Results Summary'!$C$4:$C$753,Summary!H86,'[2]Results Summary'!$BD$4:$BD$753))</f>
        <v>1.6913834018863363</v>
      </c>
      <c r="L86" s="113">
        <v>1.0326185840904698</v>
      </c>
      <c r="M86" s="114">
        <v>10497500</v>
      </c>
      <c r="N86" s="115">
        <v>4.4690813656835707E-2</v>
      </c>
      <c r="O86" s="107">
        <v>234778500</v>
      </c>
      <c r="P86" s="115">
        <v>0.19621224055441255</v>
      </c>
      <c r="Q86" s="116">
        <v>4.4712356540313532E-2</v>
      </c>
      <c r="R86" s="106"/>
      <c r="S86" s="117"/>
      <c r="T86" s="114">
        <v>8453688</v>
      </c>
      <c r="U86" s="115">
        <v>3.5062703554444567E-2</v>
      </c>
      <c r="V86" s="107">
        <v>41752000</v>
      </c>
      <c r="W86" s="115">
        <v>4.088310267701336E-2</v>
      </c>
      <c r="X86" s="106"/>
      <c r="Y86" s="117"/>
      <c r="Z86" s="114">
        <v>8460030</v>
      </c>
      <c r="AA86" s="115">
        <v>3.4470224712950401E-2</v>
      </c>
      <c r="AB86" s="107">
        <v>39984000</v>
      </c>
      <c r="AC86" s="115">
        <v>3.8880753859486292E-2</v>
      </c>
      <c r="AD86" s="106">
        <v>1237464234.7726183</v>
      </c>
      <c r="AE86" s="117">
        <v>3.8848078942029851E-2</v>
      </c>
      <c r="AF86" s="3"/>
      <c r="AG86" s="2">
        <f>SUMIF('[2]Results Summary'!$C$4:$C$753,Summary!$H86,'[2]Results Summary'!$AW$4:$AW$753)</f>
        <v>0</v>
      </c>
      <c r="AH86" s="2">
        <f>(SUMIF('[2]Results Summary'!$C$4:$C$753,Summary!H86,'[2]Results Summary'!$AZ$4:$AZ$753))</f>
        <v>0</v>
      </c>
    </row>
    <row r="87" spans="1:34" x14ac:dyDescent="0.3">
      <c r="A87" s="100"/>
      <c r="B87" s="89"/>
      <c r="C87" s="89"/>
      <c r="D87" s="89"/>
      <c r="E87" s="89"/>
      <c r="F87" s="89"/>
      <c r="G87" s="87"/>
      <c r="H87" s="110" t="s">
        <v>88</v>
      </c>
      <c r="I87" s="111"/>
      <c r="J87" s="112" t="s">
        <v>84</v>
      </c>
      <c r="K87" s="113">
        <f>(SUMIF('[2]Results Summary'!$C$4:$C$753,Summary!$H87,'[2]Results Summary'!$BA$4:$BA$753)-SUMIF('[2]Results Summary'!$C$4:$C$753,Summary!$H87,'[2]Results Summary'!$BB$4:$BB$753)-SUMIF('[2]Results Summary'!$C$4:$C$753,Summary!$H87,'[2]Results Summary'!$BC$4:$BC$753))/(SUMIF('[2]Results Summary'!$C$4:$C$753,Summary!H87,'[2]Results Summary'!$BD$4:$BD$753))</f>
        <v>1.7136673812459893</v>
      </c>
      <c r="L87" s="113">
        <v>1.0622254401265492</v>
      </c>
      <c r="M87" s="114">
        <v>7164602.6800000006</v>
      </c>
      <c r="N87" s="115">
        <v>3.05017312023954E-2</v>
      </c>
      <c r="O87" s="107">
        <v>12226807.70495249</v>
      </c>
      <c r="P87" s="115">
        <v>1.0218351913044349E-2</v>
      </c>
      <c r="Q87" s="116">
        <v>0.58597492108246418</v>
      </c>
      <c r="R87" s="106"/>
      <c r="S87" s="117"/>
      <c r="T87" s="114">
        <v>7164439.1800000006</v>
      </c>
      <c r="U87" s="115">
        <v>2.9715386598392082E-2</v>
      </c>
      <c r="V87" s="107">
        <v>12226807.70495249</v>
      </c>
      <c r="W87" s="115">
        <v>1.1972356649110718E-2</v>
      </c>
      <c r="X87" s="106"/>
      <c r="Y87" s="117"/>
      <c r="Z87" s="114">
        <v>7164602.6800000006</v>
      </c>
      <c r="AA87" s="115">
        <v>2.9192031749131705E-2</v>
      </c>
      <c r="AB87" s="107">
        <v>12226807.70495249</v>
      </c>
      <c r="AC87" s="115">
        <v>1.188944329890777E-2</v>
      </c>
      <c r="AD87" s="106">
        <v>712880454.28930092</v>
      </c>
      <c r="AE87" s="117">
        <v>2.2379665921859627E-2</v>
      </c>
      <c r="AF87" s="3"/>
      <c r="AG87" s="80">
        <f>SUMIF('[2]Results Summary'!$C$4:$C$1000,Summary!$H87,'[2]Measure Input'!$BV$4:$BV$1000)</f>
        <v>39304443.834816307</v>
      </c>
      <c r="AH87" s="80">
        <f>(SUMIF('[2]Results Summary'!$C$4:$C$1000,Summary!H87,'[2]Measure Input'!$BW$4:$BW$1000))</f>
        <v>37001979.382205099</v>
      </c>
    </row>
    <row r="88" spans="1:34" ht="15" hidden="1" x14ac:dyDescent="0.25">
      <c r="A88" s="100"/>
      <c r="B88" s="89"/>
      <c r="C88" s="89"/>
      <c r="D88" s="89"/>
      <c r="E88" s="89"/>
      <c r="F88" s="89"/>
      <c r="G88" s="87"/>
      <c r="H88" s="110" t="s">
        <v>89</v>
      </c>
      <c r="I88" s="111"/>
      <c r="J88" s="112" t="s">
        <v>82</v>
      </c>
      <c r="K88" s="113" t="e">
        <f>(SUMIF('[2]Results Summary'!$C$4:$C$753,Summary!$H88,'[2]Results Summary'!$BA$4:$BA$753)-SUMIF('[2]Results Summary'!$C$4:$C$753,Summary!$H88,'[2]Results Summary'!$BB$4:$BB$753)-SUMIF('[2]Results Summary'!$C$4:$C$753,Summary!$H88,'[2]Results Summary'!$BC$4:$BC$753))/(SUMIF('[2]Results Summary'!$C$4:$C$753,Summary!H88,'[2]Results Summary'!$BD$4:$BD$753))</f>
        <v>#DIV/0!</v>
      </c>
      <c r="L88" s="113" t="e">
        <v>#DIV/0!</v>
      </c>
      <c r="M88" s="114">
        <v>0</v>
      </c>
      <c r="N88" s="115">
        <v>0</v>
      </c>
      <c r="O88" s="107">
        <v>0</v>
      </c>
      <c r="P88" s="115">
        <v>0</v>
      </c>
      <c r="Q88" s="116" t="e">
        <v>#DIV/0!</v>
      </c>
      <c r="R88" s="106"/>
      <c r="S88" s="117"/>
      <c r="T88" s="114">
        <v>0</v>
      </c>
      <c r="U88" s="115">
        <v>0</v>
      </c>
      <c r="V88" s="107">
        <v>0</v>
      </c>
      <c r="W88" s="115">
        <v>0</v>
      </c>
      <c r="X88" s="106"/>
      <c r="Y88" s="117"/>
      <c r="Z88" s="114">
        <v>0</v>
      </c>
      <c r="AA88" s="115">
        <v>0</v>
      </c>
      <c r="AB88" s="107">
        <v>0</v>
      </c>
      <c r="AC88" s="115">
        <v>0</v>
      </c>
      <c r="AD88" s="106">
        <v>0</v>
      </c>
      <c r="AE88" s="117">
        <v>0</v>
      </c>
      <c r="AF88" s="3"/>
      <c r="AG88" s="2">
        <f>SUMIF('[2]Results Summary'!$C$4:$C$753,Summary!$H88,'[2]Results Summary'!$AW$4:$AW$753)</f>
        <v>0</v>
      </c>
      <c r="AH88" s="2">
        <f>(SUMIF('[2]Results Summary'!$C$4:$C$753,Summary!H88,'[2]Results Summary'!$AZ$4:$AZ$753))</f>
        <v>0</v>
      </c>
    </row>
    <row r="89" spans="1:34" x14ac:dyDescent="0.3">
      <c r="A89" s="100"/>
      <c r="B89" s="89"/>
      <c r="C89" s="89"/>
      <c r="D89" s="89"/>
      <c r="E89" s="89"/>
      <c r="F89" s="89"/>
      <c r="G89" s="87"/>
      <c r="H89" s="118" t="s">
        <v>90</v>
      </c>
      <c r="I89" s="111"/>
      <c r="J89" s="112" t="s">
        <v>70</v>
      </c>
      <c r="K89" s="113">
        <f>(SUMIF('[2]Results Summary'!$C$4:$C$753,Summary!$H89,'[2]Results Summary'!$BA$4:$BA$753)-SUMIF('[2]Results Summary'!$C$4:$C$753,Summary!$H89,'[2]Results Summary'!$BB$4:$BB$753)-SUMIF('[2]Results Summary'!$C$4:$C$753,Summary!$H89,'[2]Results Summary'!$BC$4:$BC$753))/(SUMIF('[2]Results Summary'!$C$4:$C$753,Summary!H89,'[2]Results Summary'!$BD$4:$BD$753))</f>
        <v>0.43141318979698601</v>
      </c>
      <c r="L89" s="113">
        <v>2.8894215746042113</v>
      </c>
      <c r="M89" s="114">
        <v>968682.63888888888</v>
      </c>
      <c r="N89" s="115">
        <v>4.1239547803948754E-3</v>
      </c>
      <c r="O89" s="107">
        <v>292864</v>
      </c>
      <c r="P89" s="115">
        <v>2.4475623456887013E-4</v>
      </c>
      <c r="Q89" s="116">
        <v>3.3076193690207361</v>
      </c>
      <c r="R89" s="106"/>
      <c r="S89" s="117"/>
      <c r="T89" s="114">
        <v>968655.38888888888</v>
      </c>
      <c r="U89" s="115">
        <v>4.017616541682912E-3</v>
      </c>
      <c r="V89" s="107">
        <v>292864</v>
      </c>
      <c r="W89" s="115">
        <v>2.8676923219009487E-4</v>
      </c>
      <c r="X89" s="106"/>
      <c r="Y89" s="117"/>
      <c r="Z89" s="114">
        <v>968682.63888888888</v>
      </c>
      <c r="AA89" s="115">
        <v>3.946878230695847E-3</v>
      </c>
      <c r="AB89" s="107">
        <v>292864</v>
      </c>
      <c r="AC89" s="115">
        <v>2.8478324075391641E-4</v>
      </c>
      <c r="AD89" s="106">
        <v>23409908.121600002</v>
      </c>
      <c r="AE89" s="117">
        <v>7.3491413584222791E-4</v>
      </c>
      <c r="AF89" s="3"/>
      <c r="AG89" s="80">
        <f>SUMIF('[2]Results Summary'!$C$4:$C$1000,Summary!$H89,'[2]Measure Input'!$BV$4:$BV$1000)</f>
        <v>5590333.6626124289</v>
      </c>
      <c r="AH89" s="80">
        <f>(SUMIF('[2]Results Summary'!$C$4:$C$1000,Summary!H89,'[2]Measure Input'!$BW$4:$BW$1000))</f>
        <v>1934758.7460920045</v>
      </c>
    </row>
    <row r="90" spans="1:34" x14ac:dyDescent="0.3">
      <c r="A90" s="100"/>
      <c r="B90" s="89"/>
      <c r="C90" s="89"/>
      <c r="D90" s="89"/>
      <c r="E90" s="89"/>
      <c r="F90" s="89"/>
      <c r="G90" s="87"/>
      <c r="H90" s="110" t="s">
        <v>91</v>
      </c>
      <c r="I90" s="111"/>
      <c r="J90" s="112" t="s">
        <v>84</v>
      </c>
      <c r="K90" s="113">
        <f>(SUMIF('[2]Results Summary'!$C$4:$C$753,Summary!$H90,'[2]Results Summary'!$BA$4:$BA$753)-SUMIF('[2]Results Summary'!$C$4:$C$753,Summary!$H90,'[2]Results Summary'!$BB$4:$BB$753)-SUMIF('[2]Results Summary'!$C$4:$C$753,Summary!$H90,'[2]Results Summary'!$BC$4:$BC$753))/(SUMIF('[2]Results Summary'!$C$4:$C$753,Summary!H90,'[2]Results Summary'!$BD$4:$BD$753))</f>
        <v>0.60419017139761988</v>
      </c>
      <c r="L90" s="113">
        <v>1.0191979670101359</v>
      </c>
      <c r="M90" s="114">
        <v>487477.89999999997</v>
      </c>
      <c r="N90" s="115">
        <v>2.0753306969016993E-3</v>
      </c>
      <c r="O90" s="107">
        <v>931331.64421920001</v>
      </c>
      <c r="P90" s="115">
        <v>7.7834498734540957E-4</v>
      </c>
      <c r="Q90" s="116">
        <v>0.52342031222259877</v>
      </c>
      <c r="R90" s="106"/>
      <c r="S90" s="117"/>
      <c r="T90" s="114">
        <v>487477.89999999997</v>
      </c>
      <c r="U90" s="115">
        <v>2.0218741331645045E-3</v>
      </c>
      <c r="V90" s="107">
        <v>1020462.3296784001</v>
      </c>
      <c r="W90" s="115">
        <v>9.9922557487704274E-4</v>
      </c>
      <c r="X90" s="106"/>
      <c r="Y90" s="117"/>
      <c r="Z90" s="114">
        <v>487477.89999999997</v>
      </c>
      <c r="AA90" s="115">
        <v>1.9862190507122508E-3</v>
      </c>
      <c r="AB90" s="107">
        <v>1102721.0290320001</v>
      </c>
      <c r="AC90" s="115">
        <v>1.0722945404529969E-3</v>
      </c>
      <c r="AD90" s="106">
        <v>17560825.169044595</v>
      </c>
      <c r="AE90" s="117">
        <v>5.5129215316641683E-4</v>
      </c>
      <c r="AF90" s="3"/>
      <c r="AG90" s="80">
        <f>SUMIF('[2]Results Summary'!$C$4:$C$1000,Summary!$H90,'[2]Measure Input'!$BV$4:$BV$1000)</f>
        <v>1479117.387631482</v>
      </c>
      <c r="AH90" s="80">
        <f>(SUMIF('[2]Results Summary'!$C$4:$C$1000,Summary!H90,'[2]Measure Input'!$BW$4:$BW$1000))</f>
        <v>1451256.2186231012</v>
      </c>
    </row>
    <row r="91" spans="1:34" x14ac:dyDescent="0.3">
      <c r="A91" s="100"/>
      <c r="B91" s="89"/>
      <c r="C91" s="89"/>
      <c r="D91" s="89"/>
      <c r="E91" s="89"/>
      <c r="F91" s="89"/>
      <c r="G91" s="87"/>
      <c r="H91" s="110" t="s">
        <v>92</v>
      </c>
      <c r="I91" s="111"/>
      <c r="J91" s="112" t="s">
        <v>84</v>
      </c>
      <c r="K91" s="113">
        <f>(SUMIF('[2]Results Summary'!$C$4:$C$753,Summary!$H91,'[2]Results Summary'!$BA$4:$BA$753)-SUMIF('[2]Results Summary'!$C$4:$C$753,Summary!$H91,'[2]Results Summary'!$BB$4:$BB$753)-SUMIF('[2]Results Summary'!$C$4:$C$753,Summary!$H91,'[2]Results Summary'!$BC$4:$BC$753))/(SUMIF('[2]Results Summary'!$C$4:$C$753,Summary!H91,'[2]Results Summary'!$BD$4:$BD$753))</f>
        <v>0.66516399885791178</v>
      </c>
      <c r="L91" s="113">
        <v>1.4920296747875401</v>
      </c>
      <c r="M91" s="114">
        <v>6072936.784</v>
      </c>
      <c r="N91" s="115">
        <v>2.5854202063680599E-2</v>
      </c>
      <c r="O91" s="107">
        <v>10974798.605156565</v>
      </c>
      <c r="P91" s="115">
        <v>9.1720060565648534E-3</v>
      </c>
      <c r="Q91" s="116">
        <v>0.55335291356932959</v>
      </c>
      <c r="R91" s="106"/>
      <c r="S91" s="117" t="e">
        <v>#DIV/0!</v>
      </c>
      <c r="T91" s="114">
        <v>4793639.5079999994</v>
      </c>
      <c r="U91" s="115">
        <v>1.9882205377804042E-2</v>
      </c>
      <c r="V91" s="107">
        <v>8594502.8811904918</v>
      </c>
      <c r="W91" s="115">
        <v>8.4156434122819989E-3</v>
      </c>
      <c r="X91" s="106"/>
      <c r="Y91" s="117" t="e">
        <v>#DIV/0!</v>
      </c>
      <c r="Z91" s="114">
        <v>4793748.5079999994</v>
      </c>
      <c r="AA91" s="115">
        <v>1.9532033372001129E-2</v>
      </c>
      <c r="AB91" s="107">
        <v>8594502.8811904918</v>
      </c>
      <c r="AC91" s="115">
        <v>8.3573617213938897E-3</v>
      </c>
      <c r="AD91" s="106">
        <v>217523447.52765676</v>
      </c>
      <c r="AE91" s="117">
        <v>6.8287776113785115E-3</v>
      </c>
      <c r="AF91" s="119"/>
      <c r="AG91" s="80">
        <f>SUMIF('[2]Results Summary'!$C$4:$C$1000,Summary!$H91,'[2]Measure Input'!$BV$4:$BV$1000)</f>
        <v>13679568.427709747</v>
      </c>
      <c r="AH91" s="80">
        <f>(SUMIF('[2]Results Summary'!$C$4:$C$1000,Summary!H91,'[2]Measure Input'!$BW$4:$BW$1000))</f>
        <v>9168429.1933789253</v>
      </c>
    </row>
    <row r="92" spans="1:34" ht="15" hidden="1" x14ac:dyDescent="0.25">
      <c r="A92" s="100"/>
      <c r="B92" s="89"/>
      <c r="C92" s="89"/>
      <c r="D92" s="89"/>
      <c r="E92" s="89"/>
      <c r="F92" s="89"/>
      <c r="G92" s="87"/>
      <c r="H92" s="120" t="s">
        <v>93</v>
      </c>
      <c r="I92" s="111"/>
      <c r="J92" s="112" t="s">
        <v>76</v>
      </c>
      <c r="K92" s="113"/>
      <c r="L92" s="113"/>
      <c r="M92" s="114">
        <v>1922400</v>
      </c>
      <c r="N92" s="115"/>
      <c r="O92" s="107">
        <v>8280000</v>
      </c>
      <c r="P92" s="115"/>
      <c r="Q92" s="116"/>
      <c r="R92" s="106"/>
      <c r="S92" s="117"/>
      <c r="T92" s="114">
        <v>1922400</v>
      </c>
      <c r="U92" s="115"/>
      <c r="V92" s="107">
        <v>8280000</v>
      </c>
      <c r="W92" s="115"/>
      <c r="X92" s="106"/>
      <c r="Y92" s="117"/>
      <c r="Z92" s="114">
        <v>1922400</v>
      </c>
      <c r="AA92" s="115"/>
      <c r="AB92" s="107">
        <v>8280000</v>
      </c>
      <c r="AC92" s="115"/>
      <c r="AD92" s="106"/>
      <c r="AE92" s="117"/>
      <c r="AF92" s="119"/>
    </row>
    <row r="93" spans="1:34" ht="15" hidden="1" x14ac:dyDescent="0.25">
      <c r="A93" s="100"/>
      <c r="B93" s="89"/>
      <c r="C93" s="89"/>
      <c r="D93" s="89"/>
      <c r="E93" s="89"/>
      <c r="F93" s="89"/>
      <c r="G93" s="87"/>
      <c r="H93" s="120" t="s">
        <v>94</v>
      </c>
      <c r="I93" s="111"/>
      <c r="J93" s="112" t="s">
        <v>76</v>
      </c>
      <c r="K93" s="113"/>
      <c r="L93" s="113"/>
      <c r="M93" s="114">
        <v>1349356</v>
      </c>
      <c r="N93" s="115"/>
      <c r="O93" s="107">
        <v>2752558</v>
      </c>
      <c r="P93" s="115"/>
      <c r="Q93" s="116"/>
      <c r="R93" s="106"/>
      <c r="S93" s="117"/>
      <c r="T93" s="114">
        <v>1349356</v>
      </c>
      <c r="U93" s="115"/>
      <c r="V93" s="107">
        <v>2752558</v>
      </c>
      <c r="W93" s="115"/>
      <c r="X93" s="106"/>
      <c r="Y93" s="117"/>
      <c r="Z93" s="114">
        <v>1349356</v>
      </c>
      <c r="AA93" s="115"/>
      <c r="AB93" s="107">
        <v>2752558</v>
      </c>
      <c r="AC93" s="115"/>
      <c r="AD93" s="106"/>
      <c r="AE93" s="117"/>
      <c r="AF93" s="119"/>
    </row>
    <row r="94" spans="1:34" ht="15" hidden="1" x14ac:dyDescent="0.25">
      <c r="A94" s="100"/>
      <c r="B94" s="89"/>
      <c r="C94" s="89"/>
      <c r="D94" s="89"/>
      <c r="E94" s="89"/>
      <c r="F94" s="89"/>
      <c r="G94" s="87"/>
      <c r="H94" s="120" t="s">
        <v>95</v>
      </c>
      <c r="I94" s="111"/>
      <c r="J94" s="112" t="s">
        <v>76</v>
      </c>
      <c r="K94" s="113"/>
      <c r="L94" s="113">
        <v>1.06</v>
      </c>
      <c r="M94" s="114">
        <v>71290</v>
      </c>
      <c r="N94" s="115"/>
      <c r="O94" s="107">
        <v>206000</v>
      </c>
      <c r="P94" s="115"/>
      <c r="Q94" s="116"/>
      <c r="R94" s="106"/>
      <c r="S94" s="117"/>
      <c r="T94" s="114">
        <v>71290</v>
      </c>
      <c r="U94" s="115"/>
      <c r="V94" s="107">
        <v>206000</v>
      </c>
      <c r="W94" s="115"/>
      <c r="X94" s="106"/>
      <c r="Y94" s="117"/>
      <c r="Z94" s="114">
        <v>71290</v>
      </c>
      <c r="AA94" s="115"/>
      <c r="AB94" s="107">
        <v>206000</v>
      </c>
      <c r="AC94" s="115"/>
      <c r="AD94" s="106"/>
      <c r="AE94" s="117"/>
      <c r="AF94" s="119"/>
    </row>
    <row r="95" spans="1:34" ht="15" hidden="1" x14ac:dyDescent="0.25">
      <c r="A95" s="100"/>
      <c r="B95" s="89"/>
      <c r="C95" s="89"/>
      <c r="D95" s="89"/>
      <c r="E95" s="89"/>
      <c r="F95" s="89"/>
      <c r="G95" s="87"/>
      <c r="H95" s="120" t="s">
        <v>96</v>
      </c>
      <c r="I95" s="111"/>
      <c r="J95" s="112" t="s">
        <v>76</v>
      </c>
      <c r="K95" s="113"/>
      <c r="L95" s="113"/>
      <c r="M95" s="114">
        <v>240786</v>
      </c>
      <c r="N95" s="115"/>
      <c r="O95" s="107">
        <v>4914000</v>
      </c>
      <c r="P95" s="115"/>
      <c r="Q95" s="116"/>
      <c r="R95" s="106"/>
      <c r="S95" s="117"/>
      <c r="T95" s="114">
        <v>304290</v>
      </c>
      <c r="U95" s="115"/>
      <c r="V95" s="107">
        <v>6210000</v>
      </c>
      <c r="W95" s="115"/>
      <c r="X95" s="106"/>
      <c r="Y95" s="117"/>
      <c r="Z95" s="114">
        <v>367794</v>
      </c>
      <c r="AA95" s="115"/>
      <c r="AB95" s="107">
        <v>7506000</v>
      </c>
      <c r="AC95" s="115"/>
      <c r="AD95" s="106"/>
      <c r="AE95" s="117"/>
      <c r="AF95" s="119"/>
    </row>
    <row r="96" spans="1:34" x14ac:dyDescent="0.3">
      <c r="A96" s="100"/>
      <c r="B96" s="89"/>
      <c r="C96" s="89"/>
      <c r="D96" s="89"/>
      <c r="E96" s="89"/>
      <c r="F96" s="89"/>
      <c r="G96" s="87"/>
      <c r="H96" s="121" t="s">
        <v>97</v>
      </c>
      <c r="I96" s="122"/>
      <c r="J96" s="123"/>
      <c r="K96" s="124"/>
      <c r="L96" s="124"/>
      <c r="M96" s="125">
        <v>76564803.152888894</v>
      </c>
      <c r="N96" s="126">
        <v>0.32595792811412855</v>
      </c>
      <c r="O96" s="127">
        <v>445359895.98476934</v>
      </c>
      <c r="P96" s="126">
        <v>0.37220215242985077</v>
      </c>
      <c r="Q96" s="128">
        <v>0.17191669892860603</v>
      </c>
      <c r="R96" s="129">
        <v>0</v>
      </c>
      <c r="S96" s="130" t="e">
        <v>#DIV/0!</v>
      </c>
      <c r="T96" s="125">
        <v>73270251.726888895</v>
      </c>
      <c r="U96" s="126">
        <v>0.31193209492887219</v>
      </c>
      <c r="V96" s="127">
        <v>242778509.8987067</v>
      </c>
      <c r="W96" s="126">
        <v>0.23772606696592091</v>
      </c>
      <c r="X96" s="129">
        <v>0</v>
      </c>
      <c r="Y96" s="130" t="e">
        <v>#DIV/0!</v>
      </c>
      <c r="Z96" s="125">
        <v>73306187.076888904</v>
      </c>
      <c r="AA96" s="126">
        <v>0.31208508183342504</v>
      </c>
      <c r="AB96" s="127">
        <v>235737781.02697244</v>
      </c>
      <c r="AC96" s="126">
        <v>0.22923325929099622</v>
      </c>
      <c r="AD96" s="129">
        <v>4310843820.2885866</v>
      </c>
      <c r="AE96" s="130">
        <v>0.13533158885040786</v>
      </c>
      <c r="AF96" s="3"/>
      <c r="AG96" s="80"/>
      <c r="AH96" s="80"/>
    </row>
    <row r="97" spans="1:34" x14ac:dyDescent="0.3">
      <c r="A97" s="100"/>
      <c r="B97" s="89"/>
      <c r="C97" s="89"/>
      <c r="D97" s="89"/>
      <c r="E97" s="89"/>
      <c r="F97" s="89"/>
      <c r="G97" s="87"/>
      <c r="H97" s="131" t="s">
        <v>98</v>
      </c>
      <c r="I97" s="132"/>
      <c r="J97" s="133"/>
      <c r="K97" s="134"/>
      <c r="L97" s="134"/>
      <c r="M97" s="135"/>
      <c r="N97" s="136"/>
      <c r="O97" s="137"/>
      <c r="P97" s="136"/>
      <c r="Q97" s="138"/>
      <c r="R97" s="139"/>
      <c r="S97" s="140"/>
      <c r="T97" s="135"/>
      <c r="U97" s="136"/>
      <c r="V97" s="137"/>
      <c r="W97" s="136"/>
      <c r="X97" s="139"/>
      <c r="Y97" s="140"/>
      <c r="Z97" s="135"/>
      <c r="AA97" s="136"/>
      <c r="AB97" s="137"/>
      <c r="AC97" s="136"/>
      <c r="AD97" s="139"/>
      <c r="AE97" s="140"/>
      <c r="AF97" s="3"/>
      <c r="AG97" s="80"/>
      <c r="AH97" s="80"/>
    </row>
    <row r="98" spans="1:34" x14ac:dyDescent="0.3">
      <c r="A98" s="100"/>
      <c r="B98" s="89"/>
      <c r="C98" s="89"/>
      <c r="D98" s="89"/>
      <c r="E98" s="89"/>
      <c r="F98" s="89"/>
      <c r="G98" s="87"/>
      <c r="H98" s="141" t="s">
        <v>99</v>
      </c>
      <c r="I98" s="132"/>
      <c r="J98" s="133" t="s">
        <v>84</v>
      </c>
      <c r="K98" s="134">
        <f>(SUMIF('[2]Results Summary'!$C$4:$C$753,Summary!$H98,'[2]Results Summary'!$BA$4:$BA$753)-SUMIF('[2]Results Summary'!$C$4:$C$753,Summary!$H98,'[2]Results Summary'!$BB$4:$BB$753)-SUMIF('[2]Results Summary'!$C$4:$C$753,Summary!$H98,'[2]Results Summary'!$BC$4:$BC$753))/(SUMIF('[2]Results Summary'!$C$4:$C$753,Summary!H98,'[2]Results Summary'!$BD$4:$BD$753))</f>
        <v>0.30745351061038256</v>
      </c>
      <c r="L98" s="134">
        <v>0.30745351061038256</v>
      </c>
      <c r="M98" s="135">
        <v>743750</v>
      </c>
      <c r="N98" s="136">
        <v>3.1663531943102218E-3</v>
      </c>
      <c r="O98" s="137">
        <v>2350699.38</v>
      </c>
      <c r="P98" s="136">
        <v>1.9645580503311355E-3</v>
      </c>
      <c r="Q98" s="142">
        <v>0.31639519979794273</v>
      </c>
      <c r="R98" s="139"/>
      <c r="S98" s="140" t="e">
        <v>#DIV/0!</v>
      </c>
      <c r="T98" s="135">
        <v>743722.65625</v>
      </c>
      <c r="U98" s="136">
        <v>3.0846805586884482E-3</v>
      </c>
      <c r="V98" s="137">
        <v>2350699.38</v>
      </c>
      <c r="W98" s="136">
        <v>2.3017791750175234E-3</v>
      </c>
      <c r="X98" s="139"/>
      <c r="Y98" s="140" t="e">
        <v>#DIV/0!</v>
      </c>
      <c r="Z98" s="135">
        <v>743750</v>
      </c>
      <c r="AA98" s="136">
        <v>3.0303946475670725E-3</v>
      </c>
      <c r="AB98" s="137">
        <v>2350699.38</v>
      </c>
      <c r="AC98" s="136">
        <v>2.2858384351597395E-3</v>
      </c>
      <c r="AD98" s="139">
        <v>7829239.3550280035</v>
      </c>
      <c r="AE98" s="140">
        <v>2.4578561543321041E-4</v>
      </c>
      <c r="AF98" s="3"/>
      <c r="AG98" s="80">
        <f>SUMIF('[2]Results Summary'!$C$4:$C$1000,Summary!$H98,'[2]Measure Input'!$BV$4:$BV$1000)</f>
        <v>642727.44403755665</v>
      </c>
      <c r="AH98" s="80">
        <f>(SUMIF('[2]Results Summary'!$C$4:$C$1000,Summary!H98,'[2]Measure Input'!$BW$4:$BW$1000))</f>
        <v>2090486.5999466393</v>
      </c>
    </row>
    <row r="99" spans="1:34" x14ac:dyDescent="0.3">
      <c r="A99" s="100"/>
      <c r="B99" s="89"/>
      <c r="C99" s="89"/>
      <c r="D99" s="89"/>
      <c r="E99" s="89"/>
      <c r="F99" s="89"/>
      <c r="G99" s="87"/>
      <c r="H99" s="143" t="s">
        <v>100</v>
      </c>
      <c r="I99" s="132"/>
      <c r="J99" s="133" t="s">
        <v>84</v>
      </c>
      <c r="K99" s="134">
        <f>(SUMIF('[2]Results Summary'!$C$4:$C$753,Summary!$H99,'[2]Results Summary'!$BA$4:$BA$753)-SUMIF('[2]Results Summary'!$C$4:$C$753,Summary!$H99,'[2]Results Summary'!$BB$4:$BB$753)-SUMIF('[2]Results Summary'!$C$4:$C$753,Summary!$H99,'[2]Results Summary'!$BC$4:$BC$753))/(SUMIF('[2]Results Summary'!$C$4:$C$753,Summary!H99,'[2]Results Summary'!$BD$4:$BD$753))</f>
        <v>5.2896331049563416</v>
      </c>
      <c r="L99" s="134">
        <v>1.5027483838074669</v>
      </c>
      <c r="M99" s="135">
        <v>29381000</v>
      </c>
      <c r="N99" s="136">
        <v>0.12508319085987044</v>
      </c>
      <c r="O99" s="137">
        <v>177454703.85853338</v>
      </c>
      <c r="P99" s="136">
        <v>0.14830482791653662</v>
      </c>
      <c r="Q99" s="142">
        <v>0.16556901204164465</v>
      </c>
      <c r="R99" s="139"/>
      <c r="S99" s="140" t="e">
        <v>#DIV/0!</v>
      </c>
      <c r="T99" s="135">
        <v>28654890.625</v>
      </c>
      <c r="U99" s="136">
        <v>0.11884965891447707</v>
      </c>
      <c r="V99" s="137">
        <v>169580190.17792419</v>
      </c>
      <c r="W99" s="136">
        <v>0.16605107125482677</v>
      </c>
      <c r="X99" s="139"/>
      <c r="Y99" s="140" t="e">
        <v>#DIV/0!</v>
      </c>
      <c r="Z99" s="135">
        <v>27185000</v>
      </c>
      <c r="AA99" s="136">
        <v>0.11076474419376252</v>
      </c>
      <c r="AB99" s="137">
        <v>158568994.19034541</v>
      </c>
      <c r="AC99" s="136">
        <v>0.15419372831285344</v>
      </c>
      <c r="AD99" s="139">
        <v>8243875062.045826</v>
      </c>
      <c r="AE99" s="140">
        <v>0.25880239622233153</v>
      </c>
      <c r="AF99" s="3"/>
      <c r="AG99" s="80">
        <f>SUMIF('[2]Results Summary'!$C$4:$C$1000,Summary!$H99,'[2]Measure Input'!$BV$4:$BV$1000)</f>
        <v>481845701.48809993</v>
      </c>
      <c r="AH99" s="80">
        <f>(SUMIF('[2]Results Summary'!$C$4:$C$1000,Summary!H99,'[2]Measure Input'!$BW$4:$BW$1000))</f>
        <v>320642967.69846624</v>
      </c>
    </row>
    <row r="100" spans="1:34" x14ac:dyDescent="0.3">
      <c r="A100" s="100"/>
      <c r="B100" s="89"/>
      <c r="C100" s="89"/>
      <c r="D100" s="89"/>
      <c r="E100" s="89"/>
      <c r="F100" s="89"/>
      <c r="G100" s="87"/>
      <c r="H100" s="143" t="s">
        <v>101</v>
      </c>
      <c r="I100" s="132"/>
      <c r="J100" s="133" t="s">
        <v>84</v>
      </c>
      <c r="K100" s="134">
        <f>(SUMIF('[2]Results Summary'!$C$4:$C$753,Summary!$H100,'[2]Results Summary'!$BA$4:$BA$753)-SUMIF('[2]Results Summary'!$C$4:$C$753,Summary!$H100,'[2]Results Summary'!$BB$4:$BB$753)-SUMIF('[2]Results Summary'!$C$4:$C$753,Summary!$H100,'[2]Results Summary'!$BC$4:$BC$753))/(SUMIF('[2]Results Summary'!$C$4:$C$753,Summary!H100,'[2]Results Summary'!$BD$4:$BD$753))</f>
        <v>0.75435210944603603</v>
      </c>
      <c r="L100" s="134">
        <v>2.1988743173248428</v>
      </c>
      <c r="M100" s="135">
        <v>4339661.2</v>
      </c>
      <c r="N100" s="136">
        <v>1.8475159802143371E-2</v>
      </c>
      <c r="O100" s="137">
        <v>20147315.000000015</v>
      </c>
      <c r="P100" s="136">
        <v>1.6837784623828532E-2</v>
      </c>
      <c r="Q100" s="142">
        <v>0.21539650320650652</v>
      </c>
      <c r="R100" s="139"/>
      <c r="S100" s="140" t="e">
        <v>#DIV/0!</v>
      </c>
      <c r="T100" s="135">
        <v>4468633.2349999994</v>
      </c>
      <c r="U100" s="136">
        <v>1.8534202162694389E-2</v>
      </c>
      <c r="V100" s="137">
        <v>20550261.300000012</v>
      </c>
      <c r="W100" s="136">
        <v>2.0122591558903873E-2</v>
      </c>
      <c r="X100" s="139"/>
      <c r="Y100" s="140" t="e">
        <v>#DIV/0!</v>
      </c>
      <c r="Z100" s="135">
        <v>4507497.3899999997</v>
      </c>
      <c r="AA100" s="136">
        <v>1.8365708859937543E-2</v>
      </c>
      <c r="AB100" s="137">
        <v>20755763.913000003</v>
      </c>
      <c r="AC100" s="136">
        <v>2.0183066923443405E-2</v>
      </c>
      <c r="AD100" s="139">
        <v>139059947.75012839</v>
      </c>
      <c r="AE100" s="140">
        <v>4.3655498688931239E-3</v>
      </c>
      <c r="AF100" s="3"/>
      <c r="AG100" s="80">
        <f>SUMIF('[2]Results Summary'!$C$4:$C$1000,Summary!$H100,'[2]Measure Input'!$BV$4:$BV$1000)</f>
        <v>16756839.991343293</v>
      </c>
      <c r="AH100" s="80">
        <f>(SUMIF('[2]Results Summary'!$C$4:$C$1000,Summary!H100,'[2]Measure Input'!$BW$4:$BW$1000))</f>
        <v>7620644.7359527647</v>
      </c>
    </row>
    <row r="101" spans="1:34" x14ac:dyDescent="0.3">
      <c r="A101" s="100"/>
      <c r="B101" s="89"/>
      <c r="C101" s="89"/>
      <c r="D101" s="89"/>
      <c r="E101" s="89"/>
      <c r="F101" s="89"/>
      <c r="G101" s="87"/>
      <c r="H101" s="143" t="s">
        <v>102</v>
      </c>
      <c r="I101" s="132"/>
      <c r="J101" s="133" t="s">
        <v>70</v>
      </c>
      <c r="K101" s="134">
        <f>(SUMIF('[2]Results Summary'!$C$4:$C$753,Summary!$H101,'[2]Results Summary'!$BA$4:$BA$753)-SUMIF('[2]Results Summary'!$C$4:$C$753,Summary!$H101,'[2]Results Summary'!$BB$4:$BB$753)-SUMIF('[2]Results Summary'!$C$4:$C$753,Summary!$H101,'[2]Results Summary'!$BC$4:$BC$753))/(SUMIF('[2]Results Summary'!$C$4:$C$753,Summary!H101,'[2]Results Summary'!$BD$4:$BD$753))</f>
        <v>4.3717080359268836</v>
      </c>
      <c r="L101" s="134">
        <v>3.6321718987620732</v>
      </c>
      <c r="M101" s="135">
        <v>10175000</v>
      </c>
      <c r="N101" s="136">
        <v>4.3317840338966733E-2</v>
      </c>
      <c r="O101" s="137">
        <v>31674233.766233772</v>
      </c>
      <c r="P101" s="136">
        <v>2.6471215955110702E-2</v>
      </c>
      <c r="Q101" s="142">
        <v>0.32123902586230924</v>
      </c>
      <c r="R101" s="139"/>
      <c r="S101" s="140"/>
      <c r="T101" s="135">
        <v>10274890.625</v>
      </c>
      <c r="U101" s="136">
        <v>4.2616363892151767E-2</v>
      </c>
      <c r="V101" s="137">
        <v>31257467.53246754</v>
      </c>
      <c r="W101" s="136">
        <v>3.0606971032603993E-2</v>
      </c>
      <c r="X101" s="139"/>
      <c r="Y101" s="140"/>
      <c r="Z101" s="135">
        <v>10475000</v>
      </c>
      <c r="AA101" s="136">
        <v>4.2680180078339611E-2</v>
      </c>
      <c r="AB101" s="137">
        <v>30840701.298701309</v>
      </c>
      <c r="AC101" s="136">
        <v>2.9989738796737313E-2</v>
      </c>
      <c r="AD101" s="139">
        <v>2082122442.8276184</v>
      </c>
      <c r="AE101" s="140">
        <v>6.536468267367912E-2</v>
      </c>
      <c r="AF101" s="3"/>
      <c r="AG101" s="80">
        <f>SUMIF('[2]Results Summary'!$C$4:$C$1000,Summary!$H101,'[2]Measure Input'!$BV$4:$BV$1000)</f>
        <v>133084095.9243454</v>
      </c>
      <c r="AH101" s="80">
        <f>(SUMIF('[2]Results Summary'!$C$4:$C$1000,Summary!H101,'[2]Measure Input'!$BW$4:$BW$1000))</f>
        <v>36640362.745415077</v>
      </c>
    </row>
    <row r="102" spans="1:34" x14ac:dyDescent="0.3">
      <c r="A102" s="144"/>
      <c r="B102" s="83"/>
      <c r="C102" s="83"/>
      <c r="D102" s="83"/>
      <c r="E102" s="83"/>
      <c r="F102" s="83"/>
      <c r="G102" s="31"/>
      <c r="H102" s="143" t="s">
        <v>103</v>
      </c>
      <c r="I102" s="132"/>
      <c r="J102" s="133" t="s">
        <v>84</v>
      </c>
      <c r="K102" s="134"/>
      <c r="L102" s="134"/>
      <c r="M102" s="135">
        <v>0</v>
      </c>
      <c r="N102" s="136">
        <v>0</v>
      </c>
      <c r="O102" s="137">
        <v>0</v>
      </c>
      <c r="P102" s="136">
        <v>0</v>
      </c>
      <c r="Q102" s="142"/>
      <c r="R102" s="139"/>
      <c r="S102" s="140"/>
      <c r="T102" s="135">
        <v>0</v>
      </c>
      <c r="U102" s="136">
        <v>0</v>
      </c>
      <c r="V102" s="137">
        <v>0</v>
      </c>
      <c r="W102" s="136">
        <v>0</v>
      </c>
      <c r="X102" s="139"/>
      <c r="Y102" s="140"/>
      <c r="Z102" s="135">
        <v>0</v>
      </c>
      <c r="AA102" s="136">
        <v>0</v>
      </c>
      <c r="AB102" s="137">
        <v>0</v>
      </c>
      <c r="AC102" s="136">
        <v>0</v>
      </c>
      <c r="AD102" s="139">
        <v>0</v>
      </c>
      <c r="AE102" s="140">
        <v>0</v>
      </c>
      <c r="AF102" s="3"/>
      <c r="AG102" s="80">
        <f>SUMIF('[2]Results Summary'!$C$4:$C$1000,Summary!$H102,'[2]Measure Input'!$BV$4:$BV$1000)</f>
        <v>0</v>
      </c>
      <c r="AH102" s="80">
        <f>(SUMIF('[2]Results Summary'!$C$4:$C$1000,Summary!H102,'[2]Measure Input'!$BW$4:$BW$1000))</f>
        <v>0</v>
      </c>
    </row>
    <row r="103" spans="1:34" ht="15" hidden="1" x14ac:dyDescent="0.25">
      <c r="A103" s="144"/>
      <c r="B103" s="83"/>
      <c r="C103" s="83"/>
      <c r="D103" s="83"/>
      <c r="E103" s="83"/>
      <c r="F103" s="83"/>
      <c r="G103" s="31"/>
      <c r="H103" s="143" t="s">
        <v>104</v>
      </c>
      <c r="I103" s="132"/>
      <c r="J103" s="133" t="s">
        <v>82</v>
      </c>
      <c r="K103" s="134">
        <f>(SUMIF('[2]Results Summary'!$C$4:$C$753,Summary!$H103,'[2]Results Summary'!$BA$4:$BA$753)-SUMIF('[2]Results Summary'!$C$4:$C$753,Summary!$H103,'[2]Results Summary'!$BB$4:$BB$753)-SUMIF('[2]Results Summary'!$C$4:$C$753,Summary!$H103,'[2]Results Summary'!$BC$4:$BC$753))/(SUMIF('[2]Results Summary'!$C$4:$C$753,Summary!H103,'[2]Results Summary'!$BD$4:$BD$753))</f>
        <v>2.1249929927232092</v>
      </c>
      <c r="L103" s="134">
        <v>1.4847098741872993</v>
      </c>
      <c r="M103" s="135">
        <v>33285000</v>
      </c>
      <c r="N103" s="136">
        <v>0.1417036182488951</v>
      </c>
      <c r="O103" s="137">
        <v>120399038.76000001</v>
      </c>
      <c r="P103" s="136">
        <v>0.1006215013542431</v>
      </c>
      <c r="Q103" s="142">
        <v>0.2764556955172156</v>
      </c>
      <c r="R103" s="139"/>
      <c r="S103" s="140" t="e">
        <v>#DIV/0!</v>
      </c>
      <c r="T103" s="135">
        <v>36600375</v>
      </c>
      <c r="U103" s="136">
        <v>0.15180452585977908</v>
      </c>
      <c r="V103" s="137">
        <v>132294434.02630004</v>
      </c>
      <c r="W103" s="136">
        <v>0.12954126580510142</v>
      </c>
      <c r="X103" s="139"/>
      <c r="Y103" s="140" t="e">
        <v>#DIV/0!</v>
      </c>
      <c r="Z103" s="135">
        <v>40244859.375</v>
      </c>
      <c r="AA103" s="136">
        <v>0.16397688261121279</v>
      </c>
      <c r="AB103" s="137">
        <v>145593996.73910001</v>
      </c>
      <c r="AC103" s="136">
        <v>0.14157673946157956</v>
      </c>
      <c r="AD103" s="139">
        <v>3941833953.7148094</v>
      </c>
      <c r="AE103" s="140">
        <v>0.12374715349928832</v>
      </c>
      <c r="AF103" s="3"/>
      <c r="AG103" s="2">
        <f>SUMIF('[2]Results Summary'!$C$4:$C$753,Summary!$H103,'[2]Results Summary'!$AW$4:$AW$753)</f>
        <v>0</v>
      </c>
      <c r="AH103" s="2">
        <f>(SUMIF('[2]Results Summary'!$C$4:$C$753,Summary!H103,'[2]Results Summary'!$AZ$4:$AZ$753))</f>
        <v>0</v>
      </c>
    </row>
    <row r="104" spans="1:34" x14ac:dyDescent="0.3">
      <c r="A104" s="144"/>
      <c r="B104" s="83"/>
      <c r="C104" s="83"/>
      <c r="D104" s="83"/>
      <c r="E104" s="83"/>
      <c r="F104" s="83"/>
      <c r="G104" s="31"/>
      <c r="H104" s="145" t="s">
        <v>105</v>
      </c>
      <c r="I104" s="132"/>
      <c r="J104" s="146" t="s">
        <v>84</v>
      </c>
      <c r="K104" s="147">
        <f>(SUMIF('[2]Results Summary'!$C$4:$C$753,Summary!$H104,'[2]Results Summary'!$BA$4:$BA$753)-SUMIF('[2]Results Summary'!$C$4:$C$753,Summary!$H104,'[2]Results Summary'!$BB$4:$BB$753)-SUMIF('[2]Results Summary'!$C$4:$C$753,Summary!$H104,'[2]Results Summary'!$BC$4:$BC$753))/(SUMIF('[2]Results Summary'!$C$4:$C$753,Summary!H104,'[2]Results Summary'!$BD$4:$BD$753))</f>
        <v>8.5644025942379347</v>
      </c>
      <c r="L104" s="147">
        <v>6.6810388873886799</v>
      </c>
      <c r="M104" s="148">
        <v>11338581.812400002</v>
      </c>
      <c r="N104" s="149">
        <v>4.8271535785735169E-2</v>
      </c>
      <c r="O104" s="150">
        <v>189767342.24746895</v>
      </c>
      <c r="P104" s="149">
        <v>0.15859491140130769</v>
      </c>
      <c r="Q104" s="151">
        <v>5.9749911012684967E-2</v>
      </c>
      <c r="R104" s="152"/>
      <c r="S104" s="153"/>
      <c r="T104" s="148">
        <v>12010939.689894</v>
      </c>
      <c r="U104" s="149">
        <v>4.9816839438250583E-2</v>
      </c>
      <c r="V104" s="150">
        <v>197130224.60056928</v>
      </c>
      <c r="W104" s="149">
        <v>0.19302776425291671</v>
      </c>
      <c r="X104" s="152"/>
      <c r="Y104" s="153"/>
      <c r="Z104" s="148">
        <v>12723808.024412641</v>
      </c>
      <c r="AA104" s="149">
        <v>5.1842903843833325E-2</v>
      </c>
      <c r="AB104" s="150">
        <v>207532580.10916993</v>
      </c>
      <c r="AC104" s="149">
        <v>0.20180630164687766</v>
      </c>
      <c r="AD104" s="152">
        <v>5402833349.1227827</v>
      </c>
      <c r="AE104" s="153">
        <v>0.16961273753169942</v>
      </c>
      <c r="AF104" s="3"/>
      <c r="AG104" s="80">
        <f>SUMIF('[2]Results Summary'!$C$4:$C$1000,Summary!$H104,'[2]Measure Input'!$BV$4:$BV$1000)</f>
        <v>248757418.57373992</v>
      </c>
      <c r="AH104" s="80">
        <f>(SUMIF('[2]Results Summary'!$C$4:$C$1000,Summary!H104,'[2]Measure Input'!$BW$4:$BW$1000))</f>
        <v>37233343.910525881</v>
      </c>
    </row>
    <row r="105" spans="1:34" ht="14.4" customHeight="1" x14ac:dyDescent="0.3">
      <c r="A105" s="144"/>
      <c r="B105" s="83"/>
      <c r="C105" s="83"/>
      <c r="D105" s="83"/>
      <c r="E105" s="83"/>
      <c r="F105" s="83"/>
      <c r="G105" s="31"/>
      <c r="H105" s="145" t="s">
        <v>106</v>
      </c>
      <c r="I105" s="132"/>
      <c r="J105" s="146" t="s">
        <v>84</v>
      </c>
      <c r="K105" s="147">
        <f>(SUMIF('[2]Results Summary'!$C$4:$C$753,Summary!$H105,'[2]Results Summary'!$BA$4:$BA$753)-SUMIF('[2]Results Summary'!$C$4:$C$753,Summary!$H105,'[2]Results Summary'!$BB$4:$BB$753)-SUMIF('[2]Results Summary'!$C$4:$C$753,Summary!$H105,'[2]Results Summary'!$BC$4:$BC$753))/(SUMIF('[2]Results Summary'!$C$4:$C$753,Summary!H105,'[2]Results Summary'!$BD$4:$BD$753))</f>
        <v>3.7598620444548478</v>
      </c>
      <c r="L105" s="147">
        <v>2.4697843479092843</v>
      </c>
      <c r="M105" s="148">
        <v>4261459.3</v>
      </c>
      <c r="N105" s="149">
        <v>1.8142232291735127E-2</v>
      </c>
      <c r="O105" s="150">
        <v>22258854.545454547</v>
      </c>
      <c r="P105" s="149">
        <v>1.8602468805867689E-2</v>
      </c>
      <c r="Q105" s="151">
        <v>0.19145007175898129</v>
      </c>
      <c r="R105" s="152"/>
      <c r="S105" s="153"/>
      <c r="T105" s="148">
        <v>4423885.1124999998</v>
      </c>
      <c r="U105" s="149">
        <v>1.8348603858872974E-2</v>
      </c>
      <c r="V105" s="150">
        <v>23425472</v>
      </c>
      <c r="W105" s="149">
        <v>2.2937966493425499E-2</v>
      </c>
      <c r="X105" s="152"/>
      <c r="Y105" s="153"/>
      <c r="Z105" s="148">
        <v>4570853</v>
      </c>
      <c r="AA105" s="149">
        <v>1.8623850038340703E-2</v>
      </c>
      <c r="AB105" s="150">
        <v>24307639.999999996</v>
      </c>
      <c r="AC105" s="149">
        <v>2.3636938969212765E-2</v>
      </c>
      <c r="AD105" s="152">
        <v>723902275.54287088</v>
      </c>
      <c r="AE105" s="153">
        <v>2.2725677200498562E-2</v>
      </c>
      <c r="AF105" s="3"/>
      <c r="AG105" s="80">
        <f>SUMIF('[2]Results Summary'!$C$4:$C$1000,Summary!$H105,'[2]Measure Input'!$BV$4:$BV$1000)</f>
        <v>46579395.76281108</v>
      </c>
      <c r="AH105" s="80">
        <f>(SUMIF('[2]Results Summary'!$C$4:$C$1000,Summary!H105,'[2]Measure Input'!$BW$4:$BW$1000))</f>
        <v>18859701.577686876</v>
      </c>
    </row>
    <row r="106" spans="1:34" ht="15" thickBot="1" x14ac:dyDescent="0.35">
      <c r="A106" s="144"/>
      <c r="B106" s="83"/>
      <c r="C106" s="83"/>
      <c r="D106" s="83"/>
      <c r="E106" s="83"/>
      <c r="F106" s="83"/>
      <c r="G106" s="1"/>
      <c r="H106" s="145" t="s">
        <v>107</v>
      </c>
      <c r="I106" s="132"/>
      <c r="J106" s="146" t="s">
        <v>84</v>
      </c>
      <c r="K106" s="147">
        <f>(SUMIF('[2]Results Summary'!$C$4:$C$753,Summary!$H106,'[2]Results Summary'!$BA$4:$BA$753)-SUMIF('[2]Results Summary'!$C$4:$C$753,Summary!$H106,'[2]Results Summary'!$BB$4:$BB$753)-SUMIF('[2]Results Summary'!$C$4:$C$753,Summary!$H106,'[2]Results Summary'!$BC$4:$BC$753))/(SUMIF('[2]Results Summary'!$C$4:$C$753,Summary!H106,'[2]Results Summary'!$BD$4:$BD$753))</f>
        <v>1.6759515187137926</v>
      </c>
      <c r="L106" s="147">
        <v>2.7423506588279363</v>
      </c>
      <c r="M106" s="148">
        <v>752500</v>
      </c>
      <c r="N106" s="149">
        <v>3.2036044083609302E-3</v>
      </c>
      <c r="O106" s="150">
        <v>4889638.5999999996</v>
      </c>
      <c r="P106" s="149">
        <v>4.0864344273744873E-3</v>
      </c>
      <c r="Q106" s="151">
        <v>0.1538968544628227</v>
      </c>
      <c r="R106" s="152"/>
      <c r="S106" s="153" t="e">
        <v>#DIV/0!</v>
      </c>
      <c r="T106" s="148">
        <v>787445.3125</v>
      </c>
      <c r="U106" s="149">
        <v>3.2660256159825706E-3</v>
      </c>
      <c r="V106" s="150">
        <v>4889638.5999999996</v>
      </c>
      <c r="W106" s="149">
        <v>4.7878807467256141E-3</v>
      </c>
      <c r="X106" s="152"/>
      <c r="Y106" s="153" t="e">
        <v>#DIV/0!</v>
      </c>
      <c r="Z106" s="148">
        <v>822500</v>
      </c>
      <c r="AA106" s="149">
        <v>3.3512599631918215E-3</v>
      </c>
      <c r="AB106" s="150">
        <v>4889638.5999999996</v>
      </c>
      <c r="AC106" s="149">
        <v>4.7547227608154049E-3</v>
      </c>
      <c r="AD106" s="152">
        <v>50759782.819200046</v>
      </c>
      <c r="AE106" s="153">
        <v>1.5935168020455236E-3</v>
      </c>
      <c r="AF106" s="100"/>
      <c r="AG106" s="80">
        <f>SUMIF('[2]Results Summary'!$C$4:$C$1000,Summary!$H106,'[2]Measure Input'!$BV$4:$BV$1000)</f>
        <v>4987874.1107773902</v>
      </c>
      <c r="AH106" s="80">
        <f>(SUMIF('[2]Results Summary'!$C$4:$C$1000,Summary!H106,'[2]Measure Input'!$BW$4:$BW$1000))</f>
        <v>1818831.6270644895</v>
      </c>
    </row>
    <row r="107" spans="1:34" ht="15.75" hidden="1" thickBot="1" x14ac:dyDescent="0.3">
      <c r="A107" s="33"/>
      <c r="B107" s="33"/>
      <c r="C107" s="33"/>
      <c r="D107" s="33"/>
      <c r="E107" s="33"/>
      <c r="F107" s="33"/>
      <c r="G107" s="1"/>
      <c r="H107" s="154" t="s">
        <v>108</v>
      </c>
      <c r="I107" s="132"/>
      <c r="J107" s="146" t="s">
        <v>76</v>
      </c>
      <c r="K107" s="147"/>
      <c r="L107" s="147"/>
      <c r="M107" s="148">
        <v>2000000</v>
      </c>
      <c r="N107" s="149"/>
      <c r="O107" s="150">
        <v>4739581</v>
      </c>
      <c r="P107" s="149"/>
      <c r="Q107" s="151"/>
      <c r="R107" s="152"/>
      <c r="S107" s="153"/>
      <c r="T107" s="148">
        <v>2000000</v>
      </c>
      <c r="U107" s="149"/>
      <c r="V107" s="150">
        <v>4739581</v>
      </c>
      <c r="W107" s="149"/>
      <c r="X107" s="155"/>
      <c r="Y107" s="156"/>
      <c r="Z107" s="148">
        <v>2000000</v>
      </c>
      <c r="AA107" s="149"/>
      <c r="AB107" s="150">
        <v>4739581</v>
      </c>
      <c r="AC107" s="149"/>
      <c r="AD107" s="152"/>
      <c r="AE107" s="153"/>
      <c r="AF107" s="100"/>
    </row>
    <row r="108" spans="1:34" ht="15.75" hidden="1" thickBot="1" x14ac:dyDescent="0.3">
      <c r="A108" s="33"/>
      <c r="B108" s="33"/>
      <c r="C108" s="33"/>
      <c r="D108" s="33"/>
      <c r="E108" s="33"/>
      <c r="F108" s="33"/>
      <c r="G108" s="1"/>
      <c r="H108" s="154" t="s">
        <v>109</v>
      </c>
      <c r="I108" s="132"/>
      <c r="J108" s="146" t="s">
        <v>76</v>
      </c>
      <c r="K108" s="147"/>
      <c r="L108" s="147"/>
      <c r="M108" s="148">
        <v>2500000</v>
      </c>
      <c r="N108" s="149"/>
      <c r="O108" s="150">
        <v>11801099</v>
      </c>
      <c r="P108" s="149"/>
      <c r="Q108" s="151"/>
      <c r="R108" s="152"/>
      <c r="S108" s="153"/>
      <c r="T108" s="148">
        <v>2500000</v>
      </c>
      <c r="U108" s="149"/>
      <c r="V108" s="150">
        <v>11801099</v>
      </c>
      <c r="W108" s="149"/>
      <c r="X108" s="155"/>
      <c r="Y108" s="156"/>
      <c r="Z108" s="148">
        <v>2500000</v>
      </c>
      <c r="AA108" s="149"/>
      <c r="AB108" s="150">
        <v>11801099</v>
      </c>
      <c r="AC108" s="149"/>
      <c r="AD108" s="152"/>
      <c r="AE108" s="153"/>
      <c r="AF108" s="100"/>
    </row>
    <row r="109" spans="1:34" ht="15.75" hidden="1" thickBot="1" x14ac:dyDescent="0.3">
      <c r="A109" s="33"/>
      <c r="B109" s="33"/>
      <c r="C109" s="33"/>
      <c r="D109" s="33"/>
      <c r="E109" s="33"/>
      <c r="F109" s="33"/>
      <c r="G109" s="1"/>
      <c r="H109" s="154" t="s">
        <v>110</v>
      </c>
      <c r="I109" s="132"/>
      <c r="J109" s="146" t="s">
        <v>76</v>
      </c>
      <c r="K109" s="147"/>
      <c r="L109" s="147"/>
      <c r="M109" s="148">
        <v>4117568</v>
      </c>
      <c r="N109" s="149"/>
      <c r="O109" s="150">
        <v>20340731</v>
      </c>
      <c r="P109" s="149"/>
      <c r="Q109" s="151"/>
      <c r="R109" s="152"/>
      <c r="S109" s="153"/>
      <c r="T109" s="148">
        <v>4171773</v>
      </c>
      <c r="U109" s="149"/>
      <c r="V109" s="150">
        <v>20340350</v>
      </c>
      <c r="W109" s="149"/>
      <c r="X109" s="155"/>
      <c r="Y109" s="156"/>
      <c r="Z109" s="148">
        <v>4228119</v>
      </c>
      <c r="AA109" s="149"/>
      <c r="AB109" s="150">
        <v>20346893</v>
      </c>
      <c r="AC109" s="149"/>
      <c r="AD109" s="152"/>
      <c r="AE109" s="153"/>
      <c r="AF109" s="100"/>
    </row>
    <row r="110" spans="1:34" ht="15.75" hidden="1" thickBot="1" x14ac:dyDescent="0.3">
      <c r="A110" s="1"/>
      <c r="B110" s="1"/>
      <c r="C110" s="1"/>
      <c r="D110" s="1"/>
      <c r="E110" s="1"/>
      <c r="F110" s="1"/>
      <c r="G110" s="1"/>
      <c r="H110" s="154" t="s">
        <v>111</v>
      </c>
      <c r="I110" s="132"/>
      <c r="J110" s="146" t="s">
        <v>76</v>
      </c>
      <c r="K110" s="147"/>
      <c r="L110" s="147"/>
      <c r="M110" s="148">
        <v>2674802</v>
      </c>
      <c r="N110" s="149"/>
      <c r="O110" s="150">
        <v>5452039</v>
      </c>
      <c r="P110" s="149"/>
      <c r="Q110" s="151"/>
      <c r="R110" s="152"/>
      <c r="S110" s="153"/>
      <c r="T110" s="148">
        <v>2445752</v>
      </c>
      <c r="U110" s="149"/>
      <c r="V110" s="150">
        <v>4859152</v>
      </c>
      <c r="W110" s="149"/>
      <c r="X110" s="155"/>
      <c r="Y110" s="156"/>
      <c r="Z110" s="148">
        <v>2346465</v>
      </c>
      <c r="AA110" s="149"/>
      <c r="AB110" s="150">
        <v>4581837</v>
      </c>
      <c r="AC110" s="149"/>
      <c r="AD110" s="152"/>
      <c r="AE110" s="153"/>
      <c r="AF110" s="100"/>
    </row>
    <row r="111" spans="1:34" ht="15.75" hidden="1" thickBot="1" x14ac:dyDescent="0.3">
      <c r="A111" s="1"/>
      <c r="B111" s="1"/>
      <c r="C111" s="1"/>
      <c r="D111" s="1"/>
      <c r="E111" s="1"/>
      <c r="F111" s="1"/>
      <c r="G111" s="1"/>
      <c r="H111" s="154" t="s">
        <v>112</v>
      </c>
      <c r="I111" s="132"/>
      <c r="J111" s="146" t="s">
        <v>76</v>
      </c>
      <c r="K111" s="147"/>
      <c r="L111" s="147"/>
      <c r="M111" s="148">
        <v>5884999</v>
      </c>
      <c r="N111" s="149"/>
      <c r="O111" s="150">
        <v>17659262</v>
      </c>
      <c r="P111" s="149"/>
      <c r="Q111" s="151"/>
      <c r="R111" s="152"/>
      <c r="S111" s="153"/>
      <c r="T111" s="148">
        <v>5742104</v>
      </c>
      <c r="U111" s="149"/>
      <c r="V111" s="150">
        <v>16746709</v>
      </c>
      <c r="W111" s="149"/>
      <c r="X111" s="155"/>
      <c r="Y111" s="156"/>
      <c r="Z111" s="148">
        <v>5592541</v>
      </c>
      <c r="AA111" s="149"/>
      <c r="AB111" s="150">
        <v>15711735</v>
      </c>
      <c r="AC111" s="149"/>
      <c r="AD111" s="152"/>
      <c r="AE111" s="153"/>
      <c r="AF111" s="100"/>
    </row>
    <row r="112" spans="1:34" ht="15.75" hidden="1" thickBot="1" x14ac:dyDescent="0.3">
      <c r="A112" s="1"/>
      <c r="B112" s="1"/>
      <c r="C112" s="1"/>
      <c r="D112" s="1"/>
      <c r="E112" s="1"/>
      <c r="F112" s="1"/>
      <c r="G112" s="1"/>
      <c r="H112" s="154" t="s">
        <v>113</v>
      </c>
      <c r="I112" s="132"/>
      <c r="J112" s="146" t="s">
        <v>76</v>
      </c>
      <c r="K112" s="147"/>
      <c r="L112" s="147"/>
      <c r="M112" s="148">
        <v>570775</v>
      </c>
      <c r="N112" s="149"/>
      <c r="O112" s="150">
        <v>1090592</v>
      </c>
      <c r="P112" s="149"/>
      <c r="Q112" s="151"/>
      <c r="R112" s="152"/>
      <c r="S112" s="153"/>
      <c r="T112" s="148">
        <v>570775</v>
      </c>
      <c r="U112" s="149"/>
      <c r="V112" s="150">
        <v>1090592</v>
      </c>
      <c r="W112" s="149"/>
      <c r="X112" s="155"/>
      <c r="Y112" s="156"/>
      <c r="Z112" s="148">
        <v>570775</v>
      </c>
      <c r="AA112" s="149"/>
      <c r="AB112" s="150">
        <v>1090592</v>
      </c>
      <c r="AC112" s="149"/>
      <c r="AD112" s="152"/>
      <c r="AE112" s="153"/>
      <c r="AF112" s="100"/>
    </row>
    <row r="113" spans="1:34" ht="15.75" hidden="1" thickBot="1" x14ac:dyDescent="0.3">
      <c r="A113" s="1"/>
      <c r="B113" s="1"/>
      <c r="C113" s="1"/>
      <c r="D113" s="1"/>
      <c r="E113" s="1"/>
      <c r="F113" s="1"/>
      <c r="G113" s="1"/>
      <c r="H113" s="154" t="s">
        <v>114</v>
      </c>
      <c r="I113" s="132"/>
      <c r="J113" s="146" t="s">
        <v>76</v>
      </c>
      <c r="K113" s="147"/>
      <c r="L113" s="147"/>
      <c r="M113" s="148">
        <v>476605</v>
      </c>
      <c r="N113" s="149"/>
      <c r="O113" s="150">
        <v>828486</v>
      </c>
      <c r="P113" s="149"/>
      <c r="Q113" s="151"/>
      <c r="R113" s="152"/>
      <c r="S113" s="153"/>
      <c r="T113" s="148">
        <v>476605</v>
      </c>
      <c r="U113" s="149"/>
      <c r="V113" s="150">
        <v>828486</v>
      </c>
      <c r="W113" s="149"/>
      <c r="X113" s="155"/>
      <c r="Y113" s="156"/>
      <c r="Z113" s="148">
        <v>476605</v>
      </c>
      <c r="AA113" s="149"/>
      <c r="AB113" s="150">
        <v>828486</v>
      </c>
      <c r="AC113" s="149"/>
      <c r="AD113" s="152"/>
      <c r="AE113" s="153"/>
      <c r="AF113" s="100"/>
    </row>
    <row r="114" spans="1:34" ht="15.75" hidden="1" thickBot="1" x14ac:dyDescent="0.3">
      <c r="A114" s="1"/>
      <c r="B114" s="1"/>
      <c r="C114" s="1"/>
      <c r="D114" s="1"/>
      <c r="E114" s="1"/>
      <c r="F114" s="1"/>
      <c r="G114" s="1"/>
      <c r="H114" s="154" t="s">
        <v>115</v>
      </c>
      <c r="I114" s="132"/>
      <c r="J114" s="146" t="s">
        <v>76</v>
      </c>
      <c r="K114" s="147"/>
      <c r="L114" s="147"/>
      <c r="M114" s="148">
        <v>604609</v>
      </c>
      <c r="N114" s="149"/>
      <c r="O114" s="150">
        <v>2098000</v>
      </c>
      <c r="P114" s="149"/>
      <c r="Q114" s="151"/>
      <c r="R114" s="152"/>
      <c r="S114" s="153"/>
      <c r="T114" s="148">
        <v>767377</v>
      </c>
      <c r="U114" s="149"/>
      <c r="V114" s="150">
        <v>2714000</v>
      </c>
      <c r="W114" s="149"/>
      <c r="X114" s="155"/>
      <c r="Y114" s="156"/>
      <c r="Z114" s="148">
        <v>893455</v>
      </c>
      <c r="AA114" s="149"/>
      <c r="AB114" s="150">
        <v>3181000</v>
      </c>
      <c r="AC114" s="149"/>
      <c r="AD114" s="152"/>
      <c r="AE114" s="153"/>
      <c r="AF114" s="100"/>
    </row>
    <row r="115" spans="1:34" ht="15.75" hidden="1" thickBot="1" x14ac:dyDescent="0.3">
      <c r="A115" s="1"/>
      <c r="B115" s="1"/>
      <c r="C115" s="1"/>
      <c r="D115" s="1"/>
      <c r="E115" s="1"/>
      <c r="F115" s="1"/>
      <c r="G115" s="1"/>
      <c r="H115" s="154" t="s">
        <v>116</v>
      </c>
      <c r="I115" s="132"/>
      <c r="J115" s="146" t="s">
        <v>76</v>
      </c>
      <c r="K115" s="147"/>
      <c r="L115" s="147"/>
      <c r="M115" s="148">
        <v>4530767</v>
      </c>
      <c r="N115" s="149"/>
      <c r="O115" s="150">
        <v>18004000</v>
      </c>
      <c r="P115" s="149"/>
      <c r="Q115" s="151"/>
      <c r="R115" s="152"/>
      <c r="S115" s="153"/>
      <c r="T115" s="148">
        <v>5538748</v>
      </c>
      <c r="U115" s="149"/>
      <c r="V115" s="150">
        <v>22005000</v>
      </c>
      <c r="W115" s="149"/>
      <c r="X115" s="155"/>
      <c r="Y115" s="156"/>
      <c r="Z115" s="148">
        <v>6294280</v>
      </c>
      <c r="AA115" s="149"/>
      <c r="AB115" s="150">
        <v>24997000</v>
      </c>
      <c r="AC115" s="149"/>
      <c r="AD115" s="152"/>
      <c r="AE115" s="153"/>
      <c r="AF115" s="100"/>
    </row>
    <row r="116" spans="1:34" ht="15.75" hidden="1" thickBot="1" x14ac:dyDescent="0.3">
      <c r="A116" s="1"/>
      <c r="B116" s="1"/>
      <c r="C116" s="1"/>
      <c r="D116" s="1"/>
      <c r="E116" s="1"/>
      <c r="F116" s="1"/>
      <c r="G116" s="1"/>
      <c r="H116" s="154" t="s">
        <v>117</v>
      </c>
      <c r="I116" s="132"/>
      <c r="J116" s="146" t="s">
        <v>76</v>
      </c>
      <c r="K116" s="147"/>
      <c r="L116" s="147"/>
      <c r="M116" s="148">
        <v>999979</v>
      </c>
      <c r="N116" s="149"/>
      <c r="O116" s="150">
        <v>3511073</v>
      </c>
      <c r="P116" s="149"/>
      <c r="Q116" s="151"/>
      <c r="R116" s="152"/>
      <c r="S116" s="153"/>
      <c r="T116" s="148">
        <v>1599967</v>
      </c>
      <c r="U116" s="149"/>
      <c r="V116" s="150">
        <v>5617717</v>
      </c>
      <c r="W116" s="149"/>
      <c r="X116" s="155"/>
      <c r="Y116" s="156"/>
      <c r="Z116" s="148">
        <v>1399971</v>
      </c>
      <c r="AA116" s="149"/>
      <c r="AB116" s="150">
        <v>4915502</v>
      </c>
      <c r="AC116" s="149"/>
      <c r="AD116" s="152"/>
      <c r="AE116" s="153"/>
      <c r="AF116" s="100"/>
    </row>
    <row r="117" spans="1:34" ht="15.75" hidden="1" thickBot="1" x14ac:dyDescent="0.3">
      <c r="A117" s="1"/>
      <c r="B117" s="1"/>
      <c r="C117" s="1"/>
      <c r="D117" s="1"/>
      <c r="E117" s="1"/>
      <c r="F117" s="1"/>
      <c r="G117" s="1"/>
      <c r="H117" s="154" t="s">
        <v>118</v>
      </c>
      <c r="I117" s="132"/>
      <c r="J117" s="146" t="s">
        <v>76</v>
      </c>
      <c r="K117" s="147"/>
      <c r="L117" s="147"/>
      <c r="M117" s="148">
        <v>624993</v>
      </c>
      <c r="N117" s="149"/>
      <c r="O117" s="150">
        <v>2366932</v>
      </c>
      <c r="P117" s="149"/>
      <c r="Q117" s="151"/>
      <c r="R117" s="152"/>
      <c r="S117" s="153"/>
      <c r="T117" s="148">
        <v>999989</v>
      </c>
      <c r="U117" s="149"/>
      <c r="V117" s="150">
        <v>3787092</v>
      </c>
      <c r="W117" s="149"/>
      <c r="X117" s="155"/>
      <c r="Y117" s="156"/>
      <c r="Z117" s="148">
        <v>874990</v>
      </c>
      <c r="AA117" s="149"/>
      <c r="AB117" s="150">
        <v>3313705</v>
      </c>
      <c r="AC117" s="149"/>
      <c r="AD117" s="152"/>
      <c r="AE117" s="153"/>
      <c r="AF117" s="100"/>
    </row>
    <row r="118" spans="1:34" ht="15.75" hidden="1" thickBot="1" x14ac:dyDescent="0.3">
      <c r="A118" s="1"/>
      <c r="B118" s="1"/>
      <c r="C118" s="1"/>
      <c r="D118" s="1"/>
      <c r="E118" s="1"/>
      <c r="F118" s="1"/>
      <c r="G118" s="1"/>
      <c r="H118" s="154" t="s">
        <v>119</v>
      </c>
      <c r="I118" s="132"/>
      <c r="J118" s="146" t="s">
        <v>76</v>
      </c>
      <c r="K118" s="147"/>
      <c r="L118" s="147"/>
      <c r="M118" s="148">
        <v>1249941</v>
      </c>
      <c r="N118" s="149"/>
      <c r="O118" s="150">
        <v>5020611</v>
      </c>
      <c r="P118" s="149"/>
      <c r="Q118" s="151"/>
      <c r="R118" s="152"/>
      <c r="S118" s="153"/>
      <c r="T118" s="148">
        <v>1999906</v>
      </c>
      <c r="U118" s="149"/>
      <c r="V118" s="150">
        <v>8032978</v>
      </c>
      <c r="W118" s="149"/>
      <c r="X118" s="155"/>
      <c r="Y118" s="156"/>
      <c r="Z118" s="148">
        <v>1749917</v>
      </c>
      <c r="AA118" s="149"/>
      <c r="AB118" s="150">
        <v>7088856</v>
      </c>
      <c r="AC118" s="149"/>
      <c r="AD118" s="152"/>
      <c r="AE118" s="153"/>
      <c r="AF118" s="100"/>
    </row>
    <row r="119" spans="1:34" ht="15.75" hidden="1" thickBot="1" x14ac:dyDescent="0.3">
      <c r="A119" s="1"/>
      <c r="B119" s="1"/>
      <c r="C119" s="1"/>
      <c r="D119" s="1"/>
      <c r="E119" s="1"/>
      <c r="F119" s="1"/>
      <c r="G119" s="1"/>
      <c r="H119" s="154" t="s">
        <v>120</v>
      </c>
      <c r="I119" s="132"/>
      <c r="J119" s="146" t="s">
        <v>76</v>
      </c>
      <c r="K119" s="147"/>
      <c r="L119" s="147"/>
      <c r="M119" s="148">
        <v>790637</v>
      </c>
      <c r="N119" s="149"/>
      <c r="O119" s="150">
        <v>2159407</v>
      </c>
      <c r="P119" s="149"/>
      <c r="Q119" s="151"/>
      <c r="R119" s="152"/>
      <c r="S119" s="153"/>
      <c r="T119" s="148">
        <v>824842</v>
      </c>
      <c r="U119" s="149"/>
      <c r="V119" s="150">
        <v>2159407</v>
      </c>
      <c r="W119" s="149"/>
      <c r="X119" s="155"/>
      <c r="Y119" s="156"/>
      <c r="Z119" s="148">
        <v>860743</v>
      </c>
      <c r="AA119" s="149"/>
      <c r="AB119" s="150">
        <v>2159407</v>
      </c>
      <c r="AC119" s="149"/>
      <c r="AD119" s="152"/>
      <c r="AE119" s="153"/>
      <c r="AF119" s="100"/>
    </row>
    <row r="120" spans="1:34" ht="15.75" hidden="1" thickBot="1" x14ac:dyDescent="0.3">
      <c r="A120" s="1"/>
      <c r="B120" s="1"/>
      <c r="C120" s="1"/>
      <c r="D120" s="1"/>
      <c r="E120" s="1"/>
      <c r="F120" s="1"/>
      <c r="G120" s="1"/>
      <c r="H120" s="154" t="s">
        <v>121</v>
      </c>
      <c r="I120" s="132"/>
      <c r="J120" s="146" t="s">
        <v>76</v>
      </c>
      <c r="K120" s="147"/>
      <c r="L120" s="147"/>
      <c r="M120" s="148">
        <v>2678958</v>
      </c>
      <c r="N120" s="149"/>
      <c r="O120" s="150">
        <v>7249999</v>
      </c>
      <c r="P120" s="149"/>
      <c r="Q120" s="151"/>
      <c r="R120" s="152"/>
      <c r="S120" s="153"/>
      <c r="T120" s="148">
        <v>2886623</v>
      </c>
      <c r="U120" s="149"/>
      <c r="V120" s="150">
        <v>8338879</v>
      </c>
      <c r="W120" s="149"/>
      <c r="X120" s="155"/>
      <c r="Y120" s="156"/>
      <c r="Z120" s="148">
        <v>3126050</v>
      </c>
      <c r="AA120" s="149"/>
      <c r="AB120" s="150">
        <v>9321542</v>
      </c>
      <c r="AC120" s="149"/>
      <c r="AD120" s="152"/>
      <c r="AE120" s="153"/>
      <c r="AF120" s="100"/>
    </row>
    <row r="121" spans="1:34" ht="15.75" hidden="1" thickBot="1" x14ac:dyDescent="0.3">
      <c r="A121" s="1"/>
      <c r="B121" s="1"/>
      <c r="C121" s="1"/>
      <c r="D121" s="1"/>
      <c r="E121" s="1"/>
      <c r="F121" s="1"/>
      <c r="G121" s="1"/>
      <c r="H121" s="154" t="s">
        <v>122</v>
      </c>
      <c r="I121" s="132"/>
      <c r="J121" s="146" t="s">
        <v>76</v>
      </c>
      <c r="K121" s="147"/>
      <c r="L121" s="147"/>
      <c r="M121" s="148">
        <v>2678958</v>
      </c>
      <c r="N121" s="149"/>
      <c r="O121" s="150">
        <v>7249999</v>
      </c>
      <c r="P121" s="149"/>
      <c r="Q121" s="151"/>
      <c r="R121" s="152"/>
      <c r="S121" s="153"/>
      <c r="T121" s="148">
        <v>2886623</v>
      </c>
      <c r="U121" s="149"/>
      <c r="V121" s="150">
        <v>8338879</v>
      </c>
      <c r="W121" s="149"/>
      <c r="X121" s="155"/>
      <c r="Y121" s="156"/>
      <c r="Z121" s="148">
        <v>3126050</v>
      </c>
      <c r="AA121" s="149"/>
      <c r="AB121" s="150">
        <v>9321542</v>
      </c>
      <c r="AC121" s="149"/>
      <c r="AD121" s="152"/>
      <c r="AE121" s="153"/>
      <c r="AF121" s="100"/>
    </row>
    <row r="122" spans="1:34" ht="15.75" hidden="1" thickBot="1" x14ac:dyDescent="0.3">
      <c r="A122" s="1"/>
      <c r="B122" s="1"/>
      <c r="C122" s="1"/>
      <c r="D122" s="1"/>
      <c r="E122" s="1"/>
      <c r="F122" s="1"/>
      <c r="G122" s="1"/>
      <c r="H122" s="154" t="s">
        <v>123</v>
      </c>
      <c r="I122" s="132"/>
      <c r="J122" s="146" t="s">
        <v>76</v>
      </c>
      <c r="K122" s="147"/>
      <c r="L122" s="147"/>
      <c r="M122" s="148">
        <v>582970</v>
      </c>
      <c r="N122" s="149"/>
      <c r="O122" s="150">
        <v>1199436</v>
      </c>
      <c r="P122" s="149"/>
      <c r="Q122" s="151"/>
      <c r="R122" s="152"/>
      <c r="S122" s="153"/>
      <c r="T122" s="148">
        <v>582970</v>
      </c>
      <c r="U122" s="149"/>
      <c r="V122" s="150">
        <v>1199436</v>
      </c>
      <c r="W122" s="149"/>
      <c r="X122" s="155"/>
      <c r="Y122" s="156"/>
      <c r="Z122" s="148">
        <v>582970</v>
      </c>
      <c r="AA122" s="149"/>
      <c r="AB122" s="150">
        <v>1199436</v>
      </c>
      <c r="AC122" s="149"/>
      <c r="AD122" s="152"/>
      <c r="AE122" s="153"/>
      <c r="AF122" s="100"/>
    </row>
    <row r="123" spans="1:34" ht="15.75" hidden="1" thickBot="1" x14ac:dyDescent="0.3">
      <c r="A123" s="1"/>
      <c r="B123" s="1"/>
      <c r="C123" s="1"/>
      <c r="D123" s="1"/>
      <c r="E123" s="1"/>
      <c r="F123" s="1"/>
      <c r="G123" s="1"/>
      <c r="H123" s="154" t="s">
        <v>124</v>
      </c>
      <c r="I123" s="132"/>
      <c r="J123" s="146" t="s">
        <v>76</v>
      </c>
      <c r="K123" s="147"/>
      <c r="L123" s="147"/>
      <c r="M123" s="148">
        <v>4437912</v>
      </c>
      <c r="N123" s="149"/>
      <c r="O123" s="150">
        <v>20283030</v>
      </c>
      <c r="P123" s="149"/>
      <c r="Q123" s="151"/>
      <c r="R123" s="152"/>
      <c r="S123" s="153"/>
      <c r="T123" s="148">
        <v>4437912</v>
      </c>
      <c r="U123" s="149"/>
      <c r="V123" s="150">
        <v>20283030</v>
      </c>
      <c r="W123" s="149"/>
      <c r="X123" s="155"/>
      <c r="Y123" s="156"/>
      <c r="Z123" s="148">
        <v>4437912</v>
      </c>
      <c r="AA123" s="149"/>
      <c r="AB123" s="150">
        <v>20283030</v>
      </c>
      <c r="AC123" s="149"/>
      <c r="AD123" s="152"/>
      <c r="AE123" s="153"/>
      <c r="AF123" s="100"/>
    </row>
    <row r="124" spans="1:34" ht="15.75" hidden="1" thickBot="1" x14ac:dyDescent="0.3">
      <c r="A124" s="1"/>
      <c r="B124" s="1"/>
      <c r="C124" s="1"/>
      <c r="D124" s="1"/>
      <c r="E124" s="1"/>
      <c r="F124" s="1"/>
      <c r="G124" s="1"/>
      <c r="H124" s="154" t="s">
        <v>125</v>
      </c>
      <c r="I124" s="132"/>
      <c r="J124" s="146" t="s">
        <v>76</v>
      </c>
      <c r="K124" s="147"/>
      <c r="L124" s="147"/>
      <c r="M124" s="148">
        <v>389681</v>
      </c>
      <c r="N124" s="149"/>
      <c r="O124" s="150">
        <v>1153972</v>
      </c>
      <c r="P124" s="149"/>
      <c r="Q124" s="151"/>
      <c r="R124" s="152"/>
      <c r="S124" s="153"/>
      <c r="T124" s="148">
        <v>389681</v>
      </c>
      <c r="U124" s="149"/>
      <c r="V124" s="150">
        <v>1153972</v>
      </c>
      <c r="W124" s="149"/>
      <c r="X124" s="155"/>
      <c r="Y124" s="156"/>
      <c r="Z124" s="148">
        <v>389681</v>
      </c>
      <c r="AA124" s="149"/>
      <c r="AB124" s="150">
        <v>1153972</v>
      </c>
      <c r="AC124" s="149"/>
      <c r="AD124" s="152"/>
      <c r="AE124" s="153"/>
      <c r="AF124" s="100"/>
    </row>
    <row r="125" spans="1:34" ht="15.75" hidden="1" thickBot="1" x14ac:dyDescent="0.3">
      <c r="A125" s="1"/>
      <c r="B125" s="1"/>
      <c r="C125" s="1"/>
      <c r="D125" s="1"/>
      <c r="E125" s="1"/>
      <c r="F125" s="1"/>
      <c r="G125" s="1"/>
      <c r="H125" s="154" t="s">
        <v>126</v>
      </c>
      <c r="I125" s="132"/>
      <c r="J125" s="146" t="s">
        <v>76</v>
      </c>
      <c r="K125" s="147"/>
      <c r="L125" s="147"/>
      <c r="M125" s="148">
        <v>87857</v>
      </c>
      <c r="N125" s="149"/>
      <c r="O125" s="150">
        <v>337910</v>
      </c>
      <c r="P125" s="149"/>
      <c r="Q125" s="151"/>
      <c r="R125" s="152"/>
      <c r="S125" s="153"/>
      <c r="T125" s="148">
        <v>563081</v>
      </c>
      <c r="U125" s="149"/>
      <c r="V125" s="150">
        <v>2165695</v>
      </c>
      <c r="W125" s="149"/>
      <c r="X125" s="155"/>
      <c r="Y125" s="156"/>
      <c r="Z125" s="148">
        <v>718279</v>
      </c>
      <c r="AA125" s="149"/>
      <c r="AB125" s="150">
        <v>2762613</v>
      </c>
      <c r="AC125" s="149"/>
      <c r="AD125" s="152"/>
      <c r="AE125" s="153"/>
      <c r="AF125" s="100"/>
    </row>
    <row r="126" spans="1:34" ht="15" thickBot="1" x14ac:dyDescent="0.35">
      <c r="A126" s="1"/>
      <c r="B126" s="1"/>
      <c r="C126" s="1"/>
      <c r="D126" s="1"/>
      <c r="E126" s="1"/>
      <c r="F126" s="1"/>
      <c r="H126" s="157" t="s">
        <v>127</v>
      </c>
      <c r="I126" s="158"/>
      <c r="J126" s="159"/>
      <c r="K126" s="160"/>
      <c r="L126" s="160"/>
      <c r="M126" s="161">
        <v>94276952.312399998</v>
      </c>
      <c r="N126" s="162">
        <v>0.40136353493001709</v>
      </c>
      <c r="O126" s="163">
        <v>568941826.15769064</v>
      </c>
      <c r="P126" s="164">
        <v>0.47548370253459993</v>
      </c>
      <c r="Q126" s="165">
        <v>0.16570578568479116</v>
      </c>
      <c r="R126" s="166">
        <v>0</v>
      </c>
      <c r="S126" s="167" t="e">
        <v>#DIV/0!</v>
      </c>
      <c r="T126" s="161">
        <v>97964782.256144002</v>
      </c>
      <c r="U126" s="162">
        <v>0.41706366551481938</v>
      </c>
      <c r="V126" s="168">
        <v>581478387.61726105</v>
      </c>
      <c r="W126" s="164">
        <v>0.56937729031952145</v>
      </c>
      <c r="X126" s="166">
        <v>0</v>
      </c>
      <c r="Y126" s="167" t="e">
        <v>#DIV/0!</v>
      </c>
      <c r="Z126" s="161">
        <v>101273267.78941265</v>
      </c>
      <c r="AA126" s="162">
        <v>0.43114882011864369</v>
      </c>
      <c r="AB126" s="168">
        <v>594840014.23031664</v>
      </c>
      <c r="AC126" s="162">
        <v>0.57842707530667925</v>
      </c>
      <c r="AD126" s="166">
        <v>20592216053.178261</v>
      </c>
      <c r="AE126" s="167">
        <v>0.64645749941386876</v>
      </c>
      <c r="AF126" s="100"/>
      <c r="AG126" s="80"/>
      <c r="AH126" s="80"/>
    </row>
    <row r="127" spans="1:34" x14ac:dyDescent="0.3">
      <c r="A127" s="1"/>
      <c r="B127" s="1"/>
      <c r="C127" s="1"/>
      <c r="D127" s="1"/>
      <c r="E127" s="1"/>
      <c r="F127" s="1"/>
      <c r="H127" s="169" t="s">
        <v>128</v>
      </c>
      <c r="I127" s="170"/>
      <c r="J127" s="171" t="s">
        <v>84</v>
      </c>
      <c r="K127" s="172">
        <f>(SUMIF('[2]Results Summary'!$C$4:$C$753,Summary!$H127,'[2]Results Summary'!$BA$4:$BA$753)-SUMIF('[2]Results Summary'!$C$4:$C$753,Summary!$H127,'[2]Results Summary'!$BB$4:$BB$753)-SUMIF('[2]Results Summary'!$C$4:$C$753,Summary!$H127,'[2]Results Summary'!$BC$4:$BC$753))/(SUMIF('[2]Results Summary'!$C$4:$C$753,Summary!H127,'[2]Results Summary'!$BD$4:$BD$753))</f>
        <v>0.59937337330291518</v>
      </c>
      <c r="L127" s="172">
        <v>12.540122844312503</v>
      </c>
      <c r="M127" s="173">
        <v>5083064.8125</v>
      </c>
      <c r="N127" s="174">
        <v>2.1640038327321365E-2</v>
      </c>
      <c r="O127" s="175">
        <v>7732736.4802045468</v>
      </c>
      <c r="P127" s="174">
        <v>6.4625063640741214E-3</v>
      </c>
      <c r="Q127" s="176">
        <v>0.65734359699343359</v>
      </c>
      <c r="R127" s="177"/>
      <c r="S127" s="178"/>
      <c r="T127" s="173">
        <v>6206737.125</v>
      </c>
      <c r="U127" s="174">
        <v>2.5743200346906647E-2</v>
      </c>
      <c r="V127" s="175">
        <v>9442183.0380454566</v>
      </c>
      <c r="W127" s="174">
        <v>9.2456825694473641E-3</v>
      </c>
      <c r="X127" s="177"/>
      <c r="Y127" s="178"/>
      <c r="Z127" s="173">
        <v>6194031</v>
      </c>
      <c r="AA127" s="174">
        <v>2.5237456657834653E-2</v>
      </c>
      <c r="AB127" s="175">
        <v>9422726.768954549</v>
      </c>
      <c r="AC127" s="174">
        <v>9.162733097962044E-3</v>
      </c>
      <c r="AD127" s="177">
        <v>388007788.52616411</v>
      </c>
      <c r="AE127" s="178">
        <v>1.2180842706582585E-2</v>
      </c>
      <c r="AF127" s="100"/>
      <c r="AG127" s="80">
        <f>SUMIF('[2]Results Summary'!$C$4:$C$1000,Summary!$H127,'[2]Measure Input'!$BV$4:$BV$1000)</f>
        <v>17822222.562641237</v>
      </c>
      <c r="AH127" s="80">
        <f>(SUMIF('[2]Results Summary'!$C$4:$C$1000,Summary!H127,'[2]Measure Input'!$BW$4:$BW$1000))</f>
        <v>1421215.9469174896</v>
      </c>
    </row>
    <row r="128" spans="1:34" ht="15" hidden="1" x14ac:dyDescent="0.25">
      <c r="A128" s="1"/>
      <c r="B128" s="1"/>
      <c r="C128" s="1"/>
      <c r="D128" s="1"/>
      <c r="E128" s="1"/>
      <c r="F128" s="1"/>
      <c r="H128" s="179" t="s">
        <v>129</v>
      </c>
      <c r="I128" s="170"/>
      <c r="J128" s="171" t="s">
        <v>82</v>
      </c>
      <c r="K128" s="172">
        <f>(SUMIF('[2]Results Summary'!$C$4:$C$753,Summary!$H128,'[2]Results Summary'!$BA$4:$BA$753)-SUMIF('[2]Results Summary'!$C$4:$C$753,Summary!$H128,'[2]Results Summary'!$BB$4:$BB$753)-SUMIF('[2]Results Summary'!$C$4:$C$753,Summary!$H128,'[2]Results Summary'!$BC$4:$BC$753))/(SUMIF('[2]Results Summary'!$C$4:$C$753,Summary!H128,'[2]Results Summary'!$BD$4:$BD$753))</f>
        <v>0.60333714212214573</v>
      </c>
      <c r="L128" s="172">
        <v>-1.4602035400483384</v>
      </c>
      <c r="M128" s="173">
        <v>2459250</v>
      </c>
      <c r="N128" s="174">
        <v>1.0469719789051984E-2</v>
      </c>
      <c r="O128" s="175">
        <v>3029800.5663177278</v>
      </c>
      <c r="P128" s="174">
        <v>2.5321056125251224E-3</v>
      </c>
      <c r="Q128" s="176">
        <v>0.81168708836464865</v>
      </c>
      <c r="R128" s="177"/>
      <c r="S128" s="178"/>
      <c r="T128" s="173">
        <v>3586406.25</v>
      </c>
      <c r="U128" s="174">
        <v>1.4875057982924994E-2</v>
      </c>
      <c r="V128" s="175">
        <v>4363937.2804000005</v>
      </c>
      <c r="W128" s="174">
        <v>4.2731197526020229E-3</v>
      </c>
      <c r="X128" s="177"/>
      <c r="Y128" s="178"/>
      <c r="Z128" s="173">
        <v>3735190.875</v>
      </c>
      <c r="AA128" s="174">
        <v>1.5218961257467389E-2</v>
      </c>
      <c r="AB128" s="175">
        <v>4545841.8545454554</v>
      </c>
      <c r="AC128" s="174">
        <v>4.4204121206165604E-3</v>
      </c>
      <c r="AD128" s="177">
        <v>175142618.56665468</v>
      </c>
      <c r="AE128" s="178">
        <v>5.4983037739603337E-3</v>
      </c>
      <c r="AF128" s="100"/>
    </row>
    <row r="129" spans="1:34" ht="15" thickBot="1" x14ac:dyDescent="0.35">
      <c r="A129" s="1"/>
      <c r="B129" s="1"/>
      <c r="C129" s="1"/>
      <c r="D129" s="1"/>
      <c r="E129" s="1"/>
      <c r="F129" s="1"/>
      <c r="H129" s="179" t="s">
        <v>130</v>
      </c>
      <c r="I129" s="170"/>
      <c r="J129" s="171"/>
      <c r="K129" s="180"/>
      <c r="L129" s="180"/>
      <c r="M129" s="173"/>
      <c r="N129" s="174">
        <v>0</v>
      </c>
      <c r="O129" s="175"/>
      <c r="P129" s="174">
        <v>0</v>
      </c>
      <c r="Q129" s="176" t="e">
        <v>#DIV/0!</v>
      </c>
      <c r="R129" s="177"/>
      <c r="S129" s="178"/>
      <c r="T129" s="173"/>
      <c r="U129" s="174">
        <v>0</v>
      </c>
      <c r="V129" s="175"/>
      <c r="W129" s="174">
        <v>0</v>
      </c>
      <c r="X129" s="177"/>
      <c r="Y129" s="178"/>
      <c r="Z129" s="181"/>
      <c r="AA129" s="182">
        <v>0</v>
      </c>
      <c r="AB129" s="183"/>
      <c r="AC129" s="182">
        <v>0</v>
      </c>
      <c r="AD129" s="184"/>
      <c r="AE129" s="185">
        <v>0</v>
      </c>
      <c r="AF129" s="100"/>
      <c r="AG129" s="80"/>
      <c r="AH129" s="80"/>
    </row>
    <row r="130" spans="1:34" ht="15" thickBot="1" x14ac:dyDescent="0.35">
      <c r="A130" s="1"/>
      <c r="B130" s="1"/>
      <c r="C130" s="1"/>
      <c r="D130" s="1"/>
      <c r="E130" s="1"/>
      <c r="F130" s="1"/>
      <c r="H130" s="186" t="s">
        <v>131</v>
      </c>
      <c r="I130" s="187"/>
      <c r="J130" s="188"/>
      <c r="K130" s="189"/>
      <c r="L130" s="189"/>
      <c r="M130" s="190">
        <v>7542314.8125</v>
      </c>
      <c r="N130" s="191">
        <v>3.2109758116373351E-2</v>
      </c>
      <c r="O130" s="192">
        <v>10762537.046522275</v>
      </c>
      <c r="P130" s="193">
        <v>8.9946119765992438E-3</v>
      </c>
      <c r="Q130" s="194">
        <v>0.70079338913283151</v>
      </c>
      <c r="R130" s="195"/>
      <c r="S130" s="196"/>
      <c r="T130" s="190">
        <v>9793143.375</v>
      </c>
      <c r="U130" s="191"/>
      <c r="V130" s="192">
        <v>13806120.318445457</v>
      </c>
      <c r="W130" s="193">
        <v>1.3518802322049387E-2</v>
      </c>
      <c r="X130" s="195"/>
      <c r="Y130" s="196"/>
      <c r="Z130" s="190">
        <v>9929221.875</v>
      </c>
      <c r="AA130" s="191"/>
      <c r="AB130" s="192">
        <v>13968568.623500004</v>
      </c>
      <c r="AC130" s="191">
        <v>1.3583145218578604E-2</v>
      </c>
      <c r="AD130" s="192">
        <v>563150407.09281874</v>
      </c>
      <c r="AE130" s="196">
        <v>1.7679146480542918E-2</v>
      </c>
      <c r="AF130" s="83"/>
      <c r="AG130" s="80">
        <f>SUBTOTAL(9,AG71:AG129)</f>
        <v>1068885035.5805782</v>
      </c>
      <c r="AH130" s="80">
        <f>SUBTOTAL(9,AH71:AH129)</f>
        <v>519774088.996795</v>
      </c>
    </row>
    <row r="131" spans="1:34" x14ac:dyDescent="0.3">
      <c r="A131" s="1"/>
      <c r="B131" s="1"/>
      <c r="C131" s="1"/>
      <c r="D131" s="1"/>
      <c r="E131" s="1"/>
      <c r="F131" s="1"/>
      <c r="I131" s="83"/>
      <c r="J131" s="83"/>
      <c r="K131" s="83"/>
      <c r="L131" s="83"/>
      <c r="N131" s="197"/>
      <c r="P131" s="197"/>
      <c r="Q131" s="198"/>
      <c r="R131" s="199"/>
      <c r="S131" s="197"/>
      <c r="U131" s="197"/>
      <c r="W131" s="197"/>
      <c r="X131" s="199"/>
      <c r="Y131" s="197"/>
      <c r="AA131" s="197"/>
      <c r="AC131" s="197"/>
      <c r="AE131" s="197"/>
      <c r="AF131" s="83"/>
    </row>
    <row r="132" spans="1:34" ht="15" thickBot="1" x14ac:dyDescent="0.35">
      <c r="A132" s="1"/>
      <c r="B132" s="1"/>
      <c r="C132" s="1"/>
      <c r="D132" s="1"/>
      <c r="E132" s="1"/>
      <c r="F132" s="1"/>
      <c r="I132" s="200"/>
      <c r="J132" s="200"/>
      <c r="K132" s="200"/>
      <c r="L132" s="200"/>
      <c r="N132" s="201"/>
      <c r="P132" s="201"/>
      <c r="Q132" s="202"/>
      <c r="R132" s="203"/>
      <c r="S132" s="201"/>
      <c r="U132" s="201"/>
      <c r="W132" s="201"/>
      <c r="X132" s="203"/>
      <c r="Y132" s="201"/>
      <c r="AA132" s="201"/>
      <c r="AC132" s="201"/>
      <c r="AE132" s="201"/>
      <c r="AF132" s="204"/>
    </row>
    <row r="133" spans="1:34" ht="15" thickBot="1" x14ac:dyDescent="0.35">
      <c r="A133" s="1"/>
      <c r="B133" s="1"/>
      <c r="C133" s="1"/>
      <c r="D133" s="1"/>
      <c r="E133" s="1"/>
      <c r="F133" s="1"/>
      <c r="H133" s="205" t="s">
        <v>132</v>
      </c>
      <c r="I133" s="206"/>
      <c r="J133" s="207" t="s">
        <v>84</v>
      </c>
      <c r="K133" s="208"/>
      <c r="L133" s="208"/>
      <c r="M133" s="209"/>
      <c r="N133" s="210"/>
      <c r="O133" s="211"/>
      <c r="P133" s="212"/>
      <c r="Q133" s="213"/>
      <c r="R133" s="214"/>
      <c r="S133" s="215"/>
      <c r="T133" s="209"/>
      <c r="U133" s="210"/>
      <c r="V133" s="211">
        <v>1904720.5423025168</v>
      </c>
      <c r="W133" s="212"/>
      <c r="X133" s="214"/>
      <c r="Y133" s="215"/>
      <c r="Z133" s="209"/>
      <c r="AA133" s="210"/>
      <c r="AB133" s="211">
        <v>3768316.5583884432</v>
      </c>
      <c r="AC133" s="210"/>
      <c r="AD133" s="211"/>
      <c r="AE133" s="215"/>
      <c r="AF133" s="33"/>
    </row>
    <row r="134" spans="1:34" x14ac:dyDescent="0.3">
      <c r="A134" s="1"/>
      <c r="B134" s="1"/>
      <c r="C134" s="1"/>
      <c r="D134" s="1"/>
      <c r="E134" s="1"/>
      <c r="F134" s="1"/>
      <c r="H134" s="1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1"/>
    </row>
    <row r="135" spans="1:34" x14ac:dyDescent="0.3"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4" x14ac:dyDescent="0.3">
      <c r="H136" s="1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1"/>
    </row>
    <row r="137" spans="1:34" x14ac:dyDescent="0.3">
      <c r="H137" s="1"/>
      <c r="I137" s="1"/>
      <c r="J137" s="1"/>
      <c r="K137" s="216"/>
      <c r="L137" s="216"/>
      <c r="M137" s="216"/>
      <c r="N137" s="216"/>
      <c r="O137" s="216"/>
      <c r="P137" s="216"/>
      <c r="Q137" s="216"/>
      <c r="R137" s="216"/>
      <c r="S137" s="216"/>
      <c r="T137" s="216"/>
      <c r="U137" s="216"/>
      <c r="V137" s="216"/>
      <c r="W137" s="216"/>
      <c r="X137" s="216"/>
      <c r="Y137" s="216"/>
      <c r="Z137" s="216"/>
      <c r="AA137" s="216"/>
      <c r="AB137" s="216"/>
      <c r="AC137" s="216"/>
      <c r="AD137" s="216"/>
      <c r="AE137" s="216"/>
      <c r="AF137" s="1"/>
    </row>
    <row r="138" spans="1:34" x14ac:dyDescent="0.3">
      <c r="H138" s="1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1"/>
    </row>
    <row r="139" spans="1:34" x14ac:dyDescent="0.3"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4" x14ac:dyDescent="0.3">
      <c r="H140" s="1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1"/>
    </row>
    <row r="141" spans="1:34" x14ac:dyDescent="0.3"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4" x14ac:dyDescent="0.3">
      <c r="H142" s="1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1"/>
    </row>
    <row r="143" spans="1:34" x14ac:dyDescent="0.3"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4" x14ac:dyDescent="0.3">
      <c r="H144" s="1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1"/>
    </row>
    <row r="145" spans="8:32" x14ac:dyDescent="0.3"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8:32" x14ac:dyDescent="0.3">
      <c r="H146" s="1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1"/>
    </row>
    <row r="147" spans="8:32" x14ac:dyDescent="0.3"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8:32" x14ac:dyDescent="0.3">
      <c r="H148" s="1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1"/>
    </row>
    <row r="149" spans="8:32" x14ac:dyDescent="0.3"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8:32" x14ac:dyDescent="0.3">
      <c r="H150" s="1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1"/>
    </row>
    <row r="151" spans="8:32" x14ac:dyDescent="0.3"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8:32" x14ac:dyDescent="0.3">
      <c r="H152" s="1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1"/>
    </row>
    <row r="153" spans="8:32" x14ac:dyDescent="0.3"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8:32" x14ac:dyDescent="0.3">
      <c r="H154" s="1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1"/>
    </row>
    <row r="155" spans="8:32" x14ac:dyDescent="0.3"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8:32" x14ac:dyDescent="0.3">
      <c r="H156" s="1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1"/>
    </row>
    <row r="157" spans="8:32" x14ac:dyDescent="0.3"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8:32" x14ac:dyDescent="0.3">
      <c r="H158" s="1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1"/>
    </row>
    <row r="159" spans="8:32" x14ac:dyDescent="0.3"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8:32" x14ac:dyDescent="0.3">
      <c r="H160" s="1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1"/>
    </row>
    <row r="161" spans="8:32" x14ac:dyDescent="0.3"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8:32" x14ac:dyDescent="0.3">
      <c r="H162" s="1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1"/>
    </row>
    <row r="163" spans="8:32" x14ac:dyDescent="0.3"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8:32" x14ac:dyDescent="0.3">
      <c r="H164" s="1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1"/>
    </row>
    <row r="165" spans="8:32" x14ac:dyDescent="0.3"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8:32" x14ac:dyDescent="0.3">
      <c r="H166" s="1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1"/>
    </row>
    <row r="167" spans="8:32" x14ac:dyDescent="0.3"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8:32" x14ac:dyDescent="0.3">
      <c r="H168" s="1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1"/>
    </row>
    <row r="169" spans="8:32" x14ac:dyDescent="0.3"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8:32" x14ac:dyDescent="0.3">
      <c r="H170" s="1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1"/>
    </row>
    <row r="171" spans="8:32" x14ac:dyDescent="0.3"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8:32" x14ac:dyDescent="0.3">
      <c r="H172" s="1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1"/>
    </row>
    <row r="173" spans="8:32" x14ac:dyDescent="0.3"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8:32" x14ac:dyDescent="0.3">
      <c r="H174" s="1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1"/>
    </row>
    <row r="175" spans="8:32" x14ac:dyDescent="0.3"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8:32" x14ac:dyDescent="0.3">
      <c r="H176" s="1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1"/>
    </row>
    <row r="177" spans="8:32" x14ac:dyDescent="0.3"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8:32" x14ac:dyDescent="0.3">
      <c r="H178" s="1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1"/>
    </row>
    <row r="179" spans="8:32" x14ac:dyDescent="0.3"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8:32" x14ac:dyDescent="0.3">
      <c r="H180" s="1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1"/>
    </row>
    <row r="181" spans="8:32" x14ac:dyDescent="0.3"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8:32" x14ac:dyDescent="0.3">
      <c r="H182" s="1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1"/>
    </row>
    <row r="183" spans="8:32" x14ac:dyDescent="0.3"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8:32" x14ac:dyDescent="0.3">
      <c r="H184" s="1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1"/>
    </row>
    <row r="185" spans="8:32" x14ac:dyDescent="0.3"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8:32" x14ac:dyDescent="0.3">
      <c r="H186" s="1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1"/>
    </row>
    <row r="187" spans="8:32" x14ac:dyDescent="0.3"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8:32" x14ac:dyDescent="0.3">
      <c r="H188" s="1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1"/>
    </row>
    <row r="189" spans="8:32" x14ac:dyDescent="0.3"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8:32" x14ac:dyDescent="0.3">
      <c r="H190" s="1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1"/>
    </row>
    <row r="191" spans="8:32" x14ac:dyDescent="0.3"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8:32" x14ac:dyDescent="0.3">
      <c r="H192" s="1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1"/>
    </row>
    <row r="193" spans="8:32" x14ac:dyDescent="0.3"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8:32" x14ac:dyDescent="0.3">
      <c r="H194" s="1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1"/>
    </row>
    <row r="195" spans="8:32" x14ac:dyDescent="0.3"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8:32" x14ac:dyDescent="0.3">
      <c r="H196" s="1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1"/>
    </row>
    <row r="197" spans="8:32" x14ac:dyDescent="0.3"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8:32" x14ac:dyDescent="0.3">
      <c r="H198" s="1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1"/>
    </row>
    <row r="199" spans="8:32" x14ac:dyDescent="0.3"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8:32" x14ac:dyDescent="0.3">
      <c r="H200" s="1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1"/>
    </row>
    <row r="201" spans="8:32" x14ac:dyDescent="0.3"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8:32" x14ac:dyDescent="0.3">
      <c r="H202" s="1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1"/>
    </row>
    <row r="203" spans="8:32" x14ac:dyDescent="0.3"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8:32" x14ac:dyDescent="0.3">
      <c r="H204" s="1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1"/>
    </row>
    <row r="205" spans="8:32" x14ac:dyDescent="0.3"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8:32" x14ac:dyDescent="0.3">
      <c r="H206" s="1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</row>
  </sheetData>
  <autoFilter ref="H69:AE130">
    <filterColumn colId="2">
      <filters blank="1">
        <filter val="EEPS"/>
        <filter val="EEPS-FIXED"/>
      </filters>
    </filterColumn>
    <filterColumn colId="5" showButton="0"/>
    <filterColumn colId="7" showButton="0"/>
    <filterColumn colId="10" showButton="0"/>
    <filterColumn colId="12" showButton="0"/>
    <filterColumn colId="14" showButton="0"/>
    <filterColumn colId="16" showButton="0"/>
    <filterColumn colId="18" showButton="0"/>
    <filterColumn colId="20" showButton="0"/>
    <filterColumn colId="22" showButton="0"/>
  </autoFilter>
  <mergeCells count="60">
    <mergeCell ref="A24:B24"/>
    <mergeCell ref="A2:F2"/>
    <mergeCell ref="A3:B3"/>
    <mergeCell ref="A4:B4"/>
    <mergeCell ref="A5:B5"/>
    <mergeCell ref="A6:B6"/>
    <mergeCell ref="A7:B7"/>
    <mergeCell ref="A8:B8"/>
    <mergeCell ref="A9:B9"/>
    <mergeCell ref="A11:F11"/>
    <mergeCell ref="A15:B15"/>
    <mergeCell ref="A23:B23"/>
    <mergeCell ref="A40:B40"/>
    <mergeCell ref="A25:B25"/>
    <mergeCell ref="A26:B26"/>
    <mergeCell ref="A27:B27"/>
    <mergeCell ref="A28:B28"/>
    <mergeCell ref="A29:B29"/>
    <mergeCell ref="A31:B31"/>
    <mergeCell ref="A32:B32"/>
    <mergeCell ref="A34:F34"/>
    <mergeCell ref="A37:B37"/>
    <mergeCell ref="A38:B38"/>
    <mergeCell ref="A39:B39"/>
    <mergeCell ref="A41:B41"/>
    <mergeCell ref="A42:B42"/>
    <mergeCell ref="A44:F44"/>
    <mergeCell ref="A45:B45"/>
    <mergeCell ref="A47:F47"/>
    <mergeCell ref="T67:Y67"/>
    <mergeCell ref="Z67:AC67"/>
    <mergeCell ref="AD67:AE67"/>
    <mergeCell ref="M68:N68"/>
    <mergeCell ref="O68:P68"/>
    <mergeCell ref="R68:S68"/>
    <mergeCell ref="T68:U68"/>
    <mergeCell ref="V68:W68"/>
    <mergeCell ref="X68:Y68"/>
    <mergeCell ref="Z68:AA68"/>
    <mergeCell ref="M67:S67"/>
    <mergeCell ref="AB68:AC68"/>
    <mergeCell ref="AD68:AE68"/>
    <mergeCell ref="M69:N69"/>
    <mergeCell ref="O69:P69"/>
    <mergeCell ref="R69:S69"/>
    <mergeCell ref="T69:U69"/>
    <mergeCell ref="V69:W69"/>
    <mergeCell ref="X69:Y69"/>
    <mergeCell ref="Z69:AA69"/>
    <mergeCell ref="AB69:AC69"/>
    <mergeCell ref="M81:N81"/>
    <mergeCell ref="T81:U81"/>
    <mergeCell ref="Z81:AA81"/>
    <mergeCell ref="AD69:AE69"/>
    <mergeCell ref="M70:N70"/>
    <mergeCell ref="O70:P70"/>
    <mergeCell ref="T70:U70"/>
    <mergeCell ref="V70:W70"/>
    <mergeCell ref="Z70:AA70"/>
    <mergeCell ref="AB70:AC70"/>
  </mergeCells>
  <dataValidations count="2">
    <dataValidation type="list" allowBlank="1" showInputMessage="1" showErrorMessage="1" sqref="J127:J129">
      <formula1>"EEPS,IPA,EEPS-FIXED"</formula1>
    </dataValidation>
    <dataValidation type="list" allowBlank="1" showInputMessage="1" showErrorMessage="1" sqref="J98:J125 J82:J95 J71:J79">
      <formula1>"EEPS,IPA,EEPS-FIXED,IPA-TPEP"</formula1>
    </dataValidation>
  </dataValidations>
  <pageMargins left="0" right="0" top="0.5" bottom="0.5" header="0.3" footer="0.25"/>
  <pageSetup paperSize="17" scale="80" orientation="landscape" r:id="rId1"/>
  <headerFooter>
    <oddFooter>&amp;L&amp;A&amp;C&amp;D&amp;RPage &amp;P</oddFooter>
  </headerFooter>
  <rowBreaks count="1" manualBreakCount="1">
    <brk id="33" max="16383" man="1"/>
  </rowBreaks>
  <colBreaks count="2" manualBreakCount="2">
    <brk id="7" max="1048575" man="1"/>
    <brk id="31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2]!print_unbalancedsummary">
                <anchor moveWithCells="1" sizeWithCells="1">
                  <from>
                    <xdr:col>0</xdr:col>
                    <xdr:colOff>327660</xdr:colOff>
                    <xdr:row>71</xdr:row>
                    <xdr:rowOff>38100</xdr:rowOff>
                  </from>
                  <to>
                    <xdr:col>0</xdr:col>
                    <xdr:colOff>2156460</xdr:colOff>
                    <xdr:row>73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2]!print_unbalancedprogs">
                <anchor moveWithCells="1" sizeWithCells="1">
                  <from>
                    <xdr:col>0</xdr:col>
                    <xdr:colOff>312420</xdr:colOff>
                    <xdr:row>78</xdr:row>
                    <xdr:rowOff>175260</xdr:rowOff>
                  </from>
                  <to>
                    <xdr:col>0</xdr:col>
                    <xdr:colOff>2141220</xdr:colOff>
                    <xdr:row>80</xdr:row>
                    <xdr:rowOff>144780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Summary</vt:lpstr>
      <vt:lpstr>Summary!Print_Area</vt:lpstr>
      <vt:lpstr>Programs_Unbalanced</vt:lpstr>
      <vt:lpstr>Summary_Unbalanced</vt:lpstr>
    </vt:vector>
  </TitlesOfParts>
  <Company>Exelon 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Baker</dc:creator>
  <cp:lastModifiedBy>Celia Johnson</cp:lastModifiedBy>
  <dcterms:created xsi:type="dcterms:W3CDTF">2016-08-25T18:58:31Z</dcterms:created>
  <dcterms:modified xsi:type="dcterms:W3CDTF">2016-08-25T19:38:33Z</dcterms:modified>
</cp:coreProperties>
</file>