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160" windowHeight="9024"/>
  </bookViews>
  <sheets>
    <sheet name="Recip" sheetId="1" r:id="rId1"/>
    <sheet name="GT" sheetId="3" r:id="rId2"/>
    <sheet name="MT" sheetId="4" r:id="rId3"/>
    <sheet name="Recip_Hgrid" sheetId="2" r:id="rId4"/>
    <sheet name="GT_Hgrid" sheetId="5" r:id="rId5"/>
    <sheet name="MT_Hgrid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6" i="1" l="1"/>
  <c r="V37" i="1" s="1"/>
  <c r="V35" i="1"/>
  <c r="V27" i="1"/>
  <c r="V28" i="1" s="1"/>
  <c r="V26" i="1"/>
  <c r="V18" i="1"/>
  <c r="V19" i="1" s="1"/>
  <c r="V17" i="1"/>
  <c r="V9" i="1"/>
  <c r="V10" i="1" s="1"/>
  <c r="V11" i="1" s="1"/>
  <c r="V8" i="1"/>
  <c r="V38" i="1" l="1"/>
  <c r="V29" i="1"/>
  <c r="V20" i="1"/>
  <c r="V12" i="1"/>
  <c r="J43" i="6"/>
  <c r="J42" i="6"/>
  <c r="J41" i="6"/>
  <c r="J40" i="6"/>
  <c r="J35" i="6"/>
  <c r="J34" i="6"/>
  <c r="J33" i="6"/>
  <c r="J32" i="6"/>
  <c r="J27" i="6"/>
  <c r="J25" i="6"/>
  <c r="J24" i="6"/>
  <c r="J19" i="6"/>
  <c r="J18" i="6"/>
  <c r="J17" i="6"/>
  <c r="J16" i="6"/>
  <c r="J11" i="6"/>
  <c r="J10" i="6"/>
  <c r="J9" i="6"/>
  <c r="J8" i="6"/>
  <c r="I43" i="6"/>
  <c r="I42" i="6"/>
  <c r="I41" i="6"/>
  <c r="I40" i="6"/>
  <c r="I35" i="6"/>
  <c r="I34" i="6"/>
  <c r="I33" i="6"/>
  <c r="I32" i="6"/>
  <c r="I27" i="6"/>
  <c r="I25" i="6"/>
  <c r="I24" i="6"/>
  <c r="I19" i="6"/>
  <c r="I18" i="6"/>
  <c r="I17" i="6"/>
  <c r="I16" i="6"/>
  <c r="I11" i="6"/>
  <c r="I10" i="6"/>
  <c r="I9" i="6"/>
  <c r="I8" i="6"/>
  <c r="G43" i="6"/>
  <c r="G42" i="6"/>
  <c r="G41" i="6"/>
  <c r="G40" i="6"/>
  <c r="G35" i="6"/>
  <c r="G34" i="6"/>
  <c r="G33" i="6"/>
  <c r="G32" i="6"/>
  <c r="G27" i="6"/>
  <c r="G25" i="6"/>
  <c r="G24" i="6"/>
  <c r="G19" i="6"/>
  <c r="G18" i="6"/>
  <c r="G17" i="6"/>
  <c r="G16" i="6"/>
  <c r="G11" i="6"/>
  <c r="G10" i="6"/>
  <c r="G9" i="6"/>
  <c r="G8" i="6"/>
  <c r="C43" i="6"/>
  <c r="C42" i="6"/>
  <c r="C41" i="6"/>
  <c r="C40" i="6"/>
  <c r="C35" i="6"/>
  <c r="C34" i="6"/>
  <c r="C33" i="6"/>
  <c r="C32" i="6"/>
  <c r="C27" i="6"/>
  <c r="C25" i="6"/>
  <c r="C24" i="6"/>
  <c r="C19" i="6"/>
  <c r="C18" i="6"/>
  <c r="C17" i="6"/>
  <c r="C16" i="6"/>
  <c r="C11" i="6"/>
  <c r="C10" i="6"/>
  <c r="C9" i="6"/>
  <c r="C8" i="6"/>
  <c r="B43" i="6"/>
  <c r="B42" i="6"/>
  <c r="B41" i="6"/>
  <c r="B40" i="6"/>
  <c r="B39" i="6"/>
  <c r="B35" i="6"/>
  <c r="B34" i="6"/>
  <c r="B33" i="6"/>
  <c r="B32" i="6"/>
  <c r="B31" i="6"/>
  <c r="B27" i="6"/>
  <c r="B25" i="6"/>
  <c r="B24" i="6"/>
  <c r="B23" i="6"/>
  <c r="B19" i="6"/>
  <c r="B18" i="6"/>
  <c r="B17" i="6"/>
  <c r="B16" i="6"/>
  <c r="B15" i="6"/>
  <c r="B11" i="6"/>
  <c r="B10" i="6"/>
  <c r="B9" i="6"/>
  <c r="B8" i="6"/>
  <c r="B7" i="6"/>
  <c r="C10" i="5"/>
  <c r="C9" i="5"/>
  <c r="C8" i="5"/>
  <c r="B10" i="5"/>
  <c r="B9" i="5"/>
  <c r="B8" i="5"/>
  <c r="B7" i="5"/>
  <c r="C17" i="5"/>
  <c r="C16" i="5"/>
  <c r="C15" i="5"/>
  <c r="B17" i="5"/>
  <c r="B16" i="5"/>
  <c r="B15" i="5"/>
  <c r="B14" i="5"/>
  <c r="C24" i="5"/>
  <c r="C23" i="5"/>
  <c r="C22" i="5"/>
  <c r="B24" i="5"/>
  <c r="B23" i="5"/>
  <c r="B22" i="5"/>
  <c r="B21" i="5"/>
  <c r="C31" i="5"/>
  <c r="C30" i="5"/>
  <c r="C29" i="5"/>
  <c r="B31" i="5"/>
  <c r="B30" i="5"/>
  <c r="B29" i="5"/>
  <c r="B28" i="5"/>
  <c r="C38" i="5"/>
  <c r="C37" i="5"/>
  <c r="C36" i="5"/>
  <c r="B38" i="5"/>
  <c r="B37" i="5"/>
  <c r="B36" i="5"/>
  <c r="B35" i="5"/>
  <c r="J38" i="5"/>
  <c r="J37" i="5"/>
  <c r="J36" i="5"/>
  <c r="I38" i="5"/>
  <c r="I37" i="5"/>
  <c r="I36" i="5"/>
  <c r="G38" i="5"/>
  <c r="G37" i="5"/>
  <c r="G36" i="5"/>
  <c r="J31" i="5"/>
  <c r="J30" i="5"/>
  <c r="J29" i="5"/>
  <c r="I31" i="5"/>
  <c r="I30" i="5"/>
  <c r="I29" i="5"/>
  <c r="G31" i="5"/>
  <c r="G30" i="5"/>
  <c r="G29" i="5"/>
  <c r="J24" i="5"/>
  <c r="J23" i="5"/>
  <c r="J22" i="5"/>
  <c r="I24" i="5"/>
  <c r="I23" i="5"/>
  <c r="I22" i="5"/>
  <c r="G24" i="5"/>
  <c r="G23" i="5"/>
  <c r="G22" i="5"/>
  <c r="J17" i="5"/>
  <c r="J16" i="5"/>
  <c r="J15" i="5"/>
  <c r="I17" i="5"/>
  <c r="I16" i="5"/>
  <c r="I15" i="5"/>
  <c r="G17" i="5"/>
  <c r="G16" i="5"/>
  <c r="G15" i="5"/>
  <c r="J10" i="5"/>
  <c r="J9" i="5"/>
  <c r="J8" i="5"/>
  <c r="I10" i="5"/>
  <c r="I9" i="5"/>
  <c r="I8" i="5"/>
  <c r="G10" i="5"/>
  <c r="G9" i="5"/>
  <c r="G8" i="5"/>
  <c r="V39" i="1" l="1"/>
  <c r="V30" i="1"/>
  <c r="V21" i="1"/>
  <c r="N43" i="6"/>
  <c r="N42" i="6"/>
  <c r="M43" i="6"/>
  <c r="M42" i="6"/>
  <c r="M41" i="6"/>
  <c r="M40" i="6"/>
  <c r="N35" i="6"/>
  <c r="N34" i="6"/>
  <c r="M35" i="6"/>
  <c r="M34" i="6"/>
  <c r="M33" i="6"/>
  <c r="M32" i="6"/>
  <c r="M25" i="6"/>
  <c r="M24" i="6"/>
  <c r="N11" i="6"/>
  <c r="N10" i="6"/>
  <c r="M11" i="6"/>
  <c r="M10" i="6"/>
  <c r="M9" i="6"/>
  <c r="M8" i="6"/>
  <c r="N27" i="6"/>
  <c r="M27" i="6"/>
  <c r="N19" i="6"/>
  <c r="N18" i="6"/>
  <c r="M19" i="6"/>
  <c r="M18" i="6"/>
  <c r="M17" i="6"/>
  <c r="M16" i="6"/>
  <c r="K43" i="6"/>
  <c r="K42" i="6"/>
  <c r="K41" i="6"/>
  <c r="K40" i="6"/>
  <c r="K35" i="6"/>
  <c r="K34" i="6"/>
  <c r="K33" i="6"/>
  <c r="K32" i="6"/>
  <c r="K27" i="6"/>
  <c r="L27" i="6" s="1"/>
  <c r="K25" i="6"/>
  <c r="K24" i="6"/>
  <c r="K19" i="6"/>
  <c r="K18" i="6"/>
  <c r="K17" i="6"/>
  <c r="K16" i="6"/>
  <c r="L16" i="6" s="1"/>
  <c r="K11" i="6"/>
  <c r="K10" i="6"/>
  <c r="K9" i="6"/>
  <c r="K8" i="6"/>
  <c r="E43" i="6"/>
  <c r="E42" i="6"/>
  <c r="E41" i="6"/>
  <c r="E40" i="6"/>
  <c r="E35" i="6"/>
  <c r="E34" i="6"/>
  <c r="E33" i="6"/>
  <c r="E32" i="6"/>
  <c r="E27" i="6"/>
  <c r="E25" i="6"/>
  <c r="E24" i="6"/>
  <c r="E19" i="6"/>
  <c r="E18" i="6"/>
  <c r="E17" i="6"/>
  <c r="E16" i="6"/>
  <c r="E11" i="6"/>
  <c r="E10" i="6"/>
  <c r="E9" i="6"/>
  <c r="E8" i="6"/>
  <c r="D35" i="6"/>
  <c r="D34" i="6"/>
  <c r="D33" i="6"/>
  <c r="D32" i="6"/>
  <c r="D27" i="6"/>
  <c r="D25" i="6"/>
  <c r="D24" i="6"/>
  <c r="D19" i="6"/>
  <c r="D18" i="6"/>
  <c r="D17" i="6"/>
  <c r="D16" i="6"/>
  <c r="D11" i="6"/>
  <c r="D10" i="6"/>
  <c r="D9" i="6"/>
  <c r="D8" i="6"/>
  <c r="A44" i="6"/>
  <c r="D43" i="6"/>
  <c r="D42" i="6"/>
  <c r="D41" i="6"/>
  <c r="D40" i="6"/>
  <c r="L41" i="6"/>
  <c r="A36" i="6"/>
  <c r="L35" i="6"/>
  <c r="A28" i="6"/>
  <c r="A20" i="6"/>
  <c r="A12" i="6"/>
  <c r="H9" i="6"/>
  <c r="L8" i="6"/>
  <c r="H8" i="6"/>
  <c r="N31" i="5"/>
  <c r="N38" i="5"/>
  <c r="M38" i="5"/>
  <c r="M37" i="5"/>
  <c r="M36" i="5"/>
  <c r="M31" i="5"/>
  <c r="M30" i="5"/>
  <c r="M29" i="5"/>
  <c r="N24" i="5"/>
  <c r="M24" i="5"/>
  <c r="M23" i="5"/>
  <c r="M22" i="5"/>
  <c r="N17" i="5"/>
  <c r="M17" i="5"/>
  <c r="M16" i="5"/>
  <c r="M15" i="5"/>
  <c r="N10" i="5"/>
  <c r="M10" i="5"/>
  <c r="M9" i="5"/>
  <c r="M8" i="5"/>
  <c r="K38" i="5"/>
  <c r="K37" i="5"/>
  <c r="K36" i="5"/>
  <c r="L36" i="5" s="1"/>
  <c r="K31" i="5"/>
  <c r="K30" i="5"/>
  <c r="K29" i="5"/>
  <c r="K24" i="5"/>
  <c r="K23" i="5"/>
  <c r="K22" i="5"/>
  <c r="K17" i="5"/>
  <c r="K16" i="5"/>
  <c r="L16" i="5" s="1"/>
  <c r="K15" i="5"/>
  <c r="L15" i="5" s="1"/>
  <c r="K10" i="5"/>
  <c r="K9" i="5"/>
  <c r="K8" i="5"/>
  <c r="L8" i="5" s="1"/>
  <c r="E38" i="5"/>
  <c r="E37" i="5"/>
  <c r="E36" i="5"/>
  <c r="E31" i="5"/>
  <c r="E30" i="5"/>
  <c r="E29" i="5"/>
  <c r="E24" i="5"/>
  <c r="E23" i="5"/>
  <c r="E22" i="5"/>
  <c r="E17" i="5"/>
  <c r="E16" i="5"/>
  <c r="E15" i="5"/>
  <c r="E10" i="5"/>
  <c r="E9" i="5"/>
  <c r="E8" i="5"/>
  <c r="D38" i="5"/>
  <c r="D37" i="5"/>
  <c r="D36" i="5"/>
  <c r="D31" i="5"/>
  <c r="D30" i="5"/>
  <c r="D29" i="5"/>
  <c r="D24" i="5"/>
  <c r="D23" i="5"/>
  <c r="D22" i="5"/>
  <c r="D17" i="5"/>
  <c r="D16" i="5"/>
  <c r="D15" i="5"/>
  <c r="D10" i="5"/>
  <c r="D9" i="5"/>
  <c r="D8" i="5"/>
  <c r="A39" i="5"/>
  <c r="A32" i="5"/>
  <c r="L31" i="5"/>
  <c r="A25" i="5"/>
  <c r="H23" i="5"/>
  <c r="A18" i="5"/>
  <c r="H15" i="5"/>
  <c r="A11" i="5"/>
  <c r="H9" i="5"/>
  <c r="H8" i="5"/>
  <c r="M41" i="4"/>
  <c r="M33" i="4"/>
  <c r="M25" i="4"/>
  <c r="M17" i="4"/>
  <c r="M9" i="4"/>
  <c r="M40" i="4"/>
  <c r="M32" i="4"/>
  <c r="M24" i="4"/>
  <c r="M8" i="4"/>
  <c r="M16" i="4"/>
  <c r="N43" i="4"/>
  <c r="M43" i="4"/>
  <c r="N35" i="4"/>
  <c r="M35" i="4"/>
  <c r="N27" i="4"/>
  <c r="M27" i="4"/>
  <c r="N19" i="4"/>
  <c r="M19" i="4"/>
  <c r="N11" i="4"/>
  <c r="M11" i="4"/>
  <c r="N10" i="4"/>
  <c r="N18" i="4"/>
  <c r="N34" i="4"/>
  <c r="N42" i="4"/>
  <c r="M42" i="4"/>
  <c r="M34" i="4"/>
  <c r="M18" i="4"/>
  <c r="M10" i="4"/>
  <c r="K27" i="4"/>
  <c r="K11" i="4"/>
  <c r="K19" i="4"/>
  <c r="K35" i="4"/>
  <c r="K43" i="4"/>
  <c r="K42" i="4"/>
  <c r="K34" i="4"/>
  <c r="K18" i="4"/>
  <c r="K10" i="4"/>
  <c r="K41" i="4"/>
  <c r="K33" i="4"/>
  <c r="K25" i="4"/>
  <c r="K17" i="4"/>
  <c r="K9" i="4"/>
  <c r="K40" i="4"/>
  <c r="K32" i="4"/>
  <c r="K24" i="4"/>
  <c r="K16" i="4"/>
  <c r="K8" i="4"/>
  <c r="E27" i="4"/>
  <c r="D27" i="4"/>
  <c r="E43" i="4"/>
  <c r="D43" i="4"/>
  <c r="E35" i="4"/>
  <c r="D35" i="4"/>
  <c r="E11" i="4"/>
  <c r="D11" i="4"/>
  <c r="E19" i="4"/>
  <c r="D19" i="4"/>
  <c r="E42" i="4"/>
  <c r="D42" i="4"/>
  <c r="E34" i="4"/>
  <c r="D34" i="4"/>
  <c r="E18" i="4"/>
  <c r="D18" i="4"/>
  <c r="E10" i="4"/>
  <c r="D10" i="4"/>
  <c r="E41" i="4"/>
  <c r="D41" i="4"/>
  <c r="E33" i="4"/>
  <c r="D33" i="4"/>
  <c r="E25" i="4"/>
  <c r="D25" i="4"/>
  <c r="E17" i="4"/>
  <c r="D17" i="4"/>
  <c r="E9" i="4"/>
  <c r="D9" i="4"/>
  <c r="E40" i="4"/>
  <c r="D40" i="4"/>
  <c r="E32" i="4"/>
  <c r="D32" i="4"/>
  <c r="E24" i="4"/>
  <c r="D24" i="4"/>
  <c r="E16" i="4"/>
  <c r="D16" i="4"/>
  <c r="E8" i="4"/>
  <c r="D8" i="4"/>
  <c r="N38" i="3"/>
  <c r="N31" i="3"/>
  <c r="N24" i="3"/>
  <c r="N17" i="3"/>
  <c r="N10" i="3"/>
  <c r="M38" i="3"/>
  <c r="M31" i="3"/>
  <c r="M24" i="3"/>
  <c r="M17" i="3"/>
  <c r="M10" i="3"/>
  <c r="K38" i="3"/>
  <c r="K31" i="3"/>
  <c r="K24" i="3"/>
  <c r="K17" i="3"/>
  <c r="K16" i="3"/>
  <c r="K10" i="3"/>
  <c r="E38" i="3"/>
  <c r="D38" i="3"/>
  <c r="E31" i="3"/>
  <c r="D31" i="3"/>
  <c r="E24" i="3"/>
  <c r="D24" i="3"/>
  <c r="E17" i="3"/>
  <c r="D17" i="3"/>
  <c r="E10" i="3"/>
  <c r="D10" i="3"/>
  <c r="M37" i="3"/>
  <c r="K37" i="3"/>
  <c r="M30" i="3"/>
  <c r="K30" i="3"/>
  <c r="M23" i="3"/>
  <c r="K23" i="3"/>
  <c r="M16" i="3"/>
  <c r="M9" i="3"/>
  <c r="K9" i="3"/>
  <c r="E37" i="3"/>
  <c r="D37" i="3"/>
  <c r="E30" i="3"/>
  <c r="D30" i="3"/>
  <c r="E23" i="3"/>
  <c r="D23" i="3"/>
  <c r="E16" i="3"/>
  <c r="D16" i="3"/>
  <c r="E9" i="3"/>
  <c r="D9" i="3"/>
  <c r="M36" i="3"/>
  <c r="M29" i="3"/>
  <c r="M22" i="3"/>
  <c r="M15" i="3"/>
  <c r="M8" i="3"/>
  <c r="K36" i="3"/>
  <c r="K29" i="3"/>
  <c r="K22" i="3"/>
  <c r="K15" i="3"/>
  <c r="K8" i="3"/>
  <c r="E36" i="3"/>
  <c r="D36" i="3"/>
  <c r="E29" i="3"/>
  <c r="D29" i="3"/>
  <c r="E22" i="3"/>
  <c r="D22" i="3"/>
  <c r="E15" i="3"/>
  <c r="D15" i="3"/>
  <c r="E8" i="3"/>
  <c r="D8" i="3"/>
  <c r="H16" i="5" l="1"/>
  <c r="H29" i="5"/>
  <c r="H24" i="6"/>
  <c r="L40" i="6"/>
  <c r="L29" i="5"/>
  <c r="L38" i="5"/>
  <c r="L9" i="5"/>
  <c r="H16" i="6"/>
  <c r="L24" i="6"/>
  <c r="L33" i="6"/>
  <c r="L22" i="5"/>
  <c r="H41" i="6"/>
  <c r="H22" i="5"/>
  <c r="L32" i="6"/>
  <c r="L37" i="5"/>
  <c r="L25" i="6"/>
  <c r="L17" i="5"/>
  <c r="L24" i="5"/>
  <c r="L30" i="5"/>
  <c r="L19" i="6"/>
  <c r="H25" i="6"/>
  <c r="L9" i="6"/>
  <c r="L17" i="6"/>
  <c r="H33" i="6"/>
  <c r="H37" i="5"/>
  <c r="L23" i="5"/>
  <c r="H30" i="5"/>
  <c r="H36" i="5"/>
  <c r="L11" i="6"/>
  <c r="H17" i="6"/>
  <c r="H32" i="6"/>
  <c r="H40" i="6"/>
  <c r="L43" i="6"/>
  <c r="H10" i="6"/>
  <c r="L10" i="6"/>
  <c r="H11" i="6"/>
  <c r="H18" i="6"/>
  <c r="L18" i="6"/>
  <c r="H19" i="6"/>
  <c r="H27" i="6"/>
  <c r="H34" i="6"/>
  <c r="L34" i="6"/>
  <c r="H35" i="6"/>
  <c r="H42" i="6"/>
  <c r="L42" i="6"/>
  <c r="H43" i="6"/>
  <c r="L10" i="5"/>
  <c r="H10" i="5"/>
  <c r="H17" i="5"/>
  <c r="H24" i="5"/>
  <c r="H31" i="5"/>
  <c r="H38" i="5"/>
  <c r="J27" i="4"/>
  <c r="I27" i="4"/>
  <c r="J43" i="4"/>
  <c r="I43" i="4"/>
  <c r="J35" i="4"/>
  <c r="I35" i="4"/>
  <c r="J11" i="4"/>
  <c r="I11" i="4"/>
  <c r="J19" i="4"/>
  <c r="I19" i="4"/>
  <c r="G43" i="4"/>
  <c r="G35" i="4"/>
  <c r="G27" i="4"/>
  <c r="G19" i="4"/>
  <c r="G11" i="4"/>
  <c r="C43" i="4"/>
  <c r="B43" i="4"/>
  <c r="C35" i="4"/>
  <c r="B35" i="4"/>
  <c r="C27" i="4"/>
  <c r="B27" i="4"/>
  <c r="C19" i="4"/>
  <c r="B19" i="4"/>
  <c r="C11" i="4"/>
  <c r="B11" i="4"/>
  <c r="A44" i="4"/>
  <c r="A36" i="4"/>
  <c r="A28" i="4"/>
  <c r="A20" i="4"/>
  <c r="A12" i="4"/>
  <c r="J42" i="4"/>
  <c r="I42" i="4"/>
  <c r="J34" i="4"/>
  <c r="I34" i="4"/>
  <c r="J18" i="4"/>
  <c r="I18" i="4"/>
  <c r="J10" i="4"/>
  <c r="I10" i="4"/>
  <c r="G41" i="4"/>
  <c r="G42" i="4"/>
  <c r="G34" i="4"/>
  <c r="G18" i="4"/>
  <c r="G10" i="4"/>
  <c r="C42" i="4"/>
  <c r="B42" i="4"/>
  <c r="C34" i="4"/>
  <c r="B34" i="4"/>
  <c r="C18" i="4"/>
  <c r="B18" i="4"/>
  <c r="C10" i="4"/>
  <c r="B10" i="4"/>
  <c r="J41" i="4"/>
  <c r="I41" i="4"/>
  <c r="J33" i="4"/>
  <c r="I33" i="4"/>
  <c r="J25" i="4"/>
  <c r="I25" i="4"/>
  <c r="J17" i="4"/>
  <c r="I17" i="4"/>
  <c r="J9" i="4"/>
  <c r="I9" i="4"/>
  <c r="G33" i="4"/>
  <c r="G25" i="4"/>
  <c r="G17" i="4"/>
  <c r="G9" i="4"/>
  <c r="C41" i="4"/>
  <c r="B41" i="4"/>
  <c r="C33" i="4"/>
  <c r="B33" i="4"/>
  <c r="C25" i="4"/>
  <c r="B25" i="4"/>
  <c r="C17" i="4"/>
  <c r="B17" i="4"/>
  <c r="C9" i="4"/>
  <c r="B9" i="4"/>
  <c r="J40" i="4"/>
  <c r="I40" i="4"/>
  <c r="J32" i="4"/>
  <c r="I32" i="4"/>
  <c r="J24" i="4"/>
  <c r="I24" i="4"/>
  <c r="J16" i="4"/>
  <c r="I16" i="4"/>
  <c r="J8" i="4"/>
  <c r="I8" i="4"/>
  <c r="G40" i="4"/>
  <c r="G32" i="4"/>
  <c r="G24" i="4"/>
  <c r="G16" i="4"/>
  <c r="G8" i="4"/>
  <c r="C40" i="4"/>
  <c r="B40" i="4"/>
  <c r="C32" i="4"/>
  <c r="B32" i="4"/>
  <c r="C24" i="4"/>
  <c r="B24" i="4"/>
  <c r="C16" i="4"/>
  <c r="B16" i="4"/>
  <c r="C8" i="4"/>
  <c r="B8" i="4"/>
  <c r="B39" i="4"/>
  <c r="L40" i="4" s="1"/>
  <c r="B31" i="4"/>
  <c r="B23" i="4"/>
  <c r="L27" i="4" s="1"/>
  <c r="B15" i="4"/>
  <c r="L18" i="4" s="1"/>
  <c r="B7" i="4"/>
  <c r="L9" i="4" s="1"/>
  <c r="L32" i="4"/>
  <c r="J38" i="3"/>
  <c r="I38" i="3"/>
  <c r="J31" i="3"/>
  <c r="I31" i="3"/>
  <c r="J24" i="3"/>
  <c r="I24" i="3"/>
  <c r="J17" i="3"/>
  <c r="I17" i="3"/>
  <c r="J10" i="3"/>
  <c r="I10" i="3"/>
  <c r="G38" i="3"/>
  <c r="G31" i="3"/>
  <c r="G24" i="3"/>
  <c r="G17" i="3"/>
  <c r="G10" i="3"/>
  <c r="C38" i="3"/>
  <c r="B38" i="3"/>
  <c r="C31" i="3"/>
  <c r="B31" i="3"/>
  <c r="C24" i="3"/>
  <c r="B24" i="3"/>
  <c r="C17" i="3"/>
  <c r="B17" i="3"/>
  <c r="C10" i="3"/>
  <c r="B10" i="3"/>
  <c r="A39" i="3"/>
  <c r="A32" i="3"/>
  <c r="A25" i="3"/>
  <c r="A18" i="3"/>
  <c r="A11" i="3"/>
  <c r="J37" i="3"/>
  <c r="I37" i="3"/>
  <c r="J30" i="3"/>
  <c r="I30" i="3"/>
  <c r="J23" i="3"/>
  <c r="I23" i="3"/>
  <c r="J16" i="3"/>
  <c r="I16" i="3"/>
  <c r="J9" i="3"/>
  <c r="I9" i="3"/>
  <c r="G37" i="3"/>
  <c r="G30" i="3"/>
  <c r="G23" i="3"/>
  <c r="G16" i="3"/>
  <c r="G9" i="3"/>
  <c r="C37" i="3"/>
  <c r="B37" i="3"/>
  <c r="C30" i="3"/>
  <c r="B30" i="3"/>
  <c r="C23" i="3"/>
  <c r="B23" i="3"/>
  <c r="C16" i="3"/>
  <c r="B16" i="3"/>
  <c r="C9" i="3"/>
  <c r="B9" i="3"/>
  <c r="J36" i="3"/>
  <c r="J29" i="3"/>
  <c r="J22" i="3"/>
  <c r="J15" i="3"/>
  <c r="J8" i="3"/>
  <c r="I36" i="3"/>
  <c r="I29" i="3"/>
  <c r="I22" i="3"/>
  <c r="I15" i="3"/>
  <c r="I8" i="3"/>
  <c r="G36" i="3"/>
  <c r="G29" i="3"/>
  <c r="G22" i="3"/>
  <c r="G15" i="3"/>
  <c r="G8" i="3"/>
  <c r="C36" i="3"/>
  <c r="B36" i="3"/>
  <c r="C29" i="3"/>
  <c r="B29" i="3"/>
  <c r="C22" i="3"/>
  <c r="B22" i="3"/>
  <c r="C15" i="3"/>
  <c r="B15" i="3"/>
  <c r="B35" i="3"/>
  <c r="B28" i="3"/>
  <c r="H31" i="3" s="1"/>
  <c r="B21" i="3"/>
  <c r="H24" i="3" s="1"/>
  <c r="B14" i="3"/>
  <c r="H17" i="3" s="1"/>
  <c r="B7" i="3"/>
  <c r="L9" i="3" s="1"/>
  <c r="C8" i="3"/>
  <c r="B8" i="3"/>
  <c r="L25" i="4" l="1"/>
  <c r="H33" i="4"/>
  <c r="L34" i="4"/>
  <c r="L35" i="4"/>
  <c r="H30" i="3"/>
  <c r="H18" i="4"/>
  <c r="L19" i="4"/>
  <c r="H42" i="4"/>
  <c r="L42" i="4"/>
  <c r="H32" i="4"/>
  <c r="L41" i="4"/>
  <c r="L33" i="4"/>
  <c r="H38" i="3"/>
  <c r="L11" i="4"/>
  <c r="L10" i="4"/>
  <c r="H34" i="4"/>
  <c r="L17" i="4"/>
  <c r="L43" i="4"/>
  <c r="L36" i="3"/>
  <c r="L38" i="3"/>
  <c r="H37" i="3"/>
  <c r="H10" i="4"/>
  <c r="L37" i="3"/>
  <c r="H15" i="3"/>
  <c r="L16" i="3"/>
  <c r="H10" i="3"/>
  <c r="H43" i="4"/>
  <c r="L8" i="4"/>
  <c r="H17" i="4"/>
  <c r="L16" i="4"/>
  <c r="H8" i="4"/>
  <c r="H35" i="4"/>
  <c r="H9" i="4"/>
  <c r="L24" i="4"/>
  <c r="H24" i="4"/>
  <c r="H41" i="4"/>
  <c r="H16" i="4"/>
  <c r="H27" i="4"/>
  <c r="H40" i="4"/>
  <c r="H11" i="4"/>
  <c r="H19" i="4"/>
  <c r="H25" i="4"/>
  <c r="H16" i="3"/>
  <c r="L22" i="3"/>
  <c r="H22" i="3"/>
  <c r="L29" i="3"/>
  <c r="H29" i="3"/>
  <c r="L23" i="3"/>
  <c r="H36" i="3"/>
  <c r="H9" i="3"/>
  <c r="H8" i="3"/>
  <c r="L8" i="3"/>
  <c r="L15" i="3"/>
  <c r="L30" i="3"/>
  <c r="H23" i="3"/>
  <c r="L17" i="3"/>
  <c r="L10" i="3"/>
  <c r="L24" i="3"/>
  <c r="L31" i="3"/>
  <c r="A40" i="1"/>
  <c r="N39" i="1"/>
  <c r="M39" i="1"/>
  <c r="K39" i="1"/>
  <c r="E39" i="1"/>
  <c r="D39" i="1"/>
  <c r="N38" i="1"/>
  <c r="M38" i="1"/>
  <c r="K38" i="1"/>
  <c r="E38" i="1"/>
  <c r="D38" i="1"/>
  <c r="N37" i="1"/>
  <c r="M37" i="1"/>
  <c r="K37" i="1"/>
  <c r="E37" i="1"/>
  <c r="D37" i="1"/>
  <c r="M36" i="1"/>
  <c r="K36" i="1"/>
  <c r="E36" i="1"/>
  <c r="D36" i="1"/>
  <c r="M35" i="1"/>
  <c r="K35" i="1"/>
  <c r="E35" i="1"/>
  <c r="D35" i="1"/>
  <c r="A31" i="1"/>
  <c r="N30" i="1"/>
  <c r="M30" i="1"/>
  <c r="K30" i="1"/>
  <c r="E30" i="1"/>
  <c r="D30" i="1"/>
  <c r="N29" i="1"/>
  <c r="M29" i="1"/>
  <c r="K29" i="1"/>
  <c r="E29" i="1"/>
  <c r="D29" i="1"/>
  <c r="N28" i="1"/>
  <c r="M28" i="1"/>
  <c r="K28" i="1"/>
  <c r="E28" i="1"/>
  <c r="D28" i="1"/>
  <c r="M27" i="1"/>
  <c r="K27" i="1"/>
  <c r="E27" i="1"/>
  <c r="D27" i="1"/>
  <c r="M26" i="1"/>
  <c r="K26" i="1"/>
  <c r="E26" i="1"/>
  <c r="D26" i="1"/>
  <c r="A22" i="1"/>
  <c r="N21" i="1"/>
  <c r="M21" i="1"/>
  <c r="K21" i="1"/>
  <c r="E21" i="1"/>
  <c r="D21" i="1"/>
  <c r="N20" i="1"/>
  <c r="M20" i="1"/>
  <c r="K20" i="1"/>
  <c r="E20" i="1"/>
  <c r="D20" i="1"/>
  <c r="N19" i="1"/>
  <c r="M19" i="1"/>
  <c r="K19" i="1"/>
  <c r="E19" i="1"/>
  <c r="D19" i="1"/>
  <c r="M18" i="1"/>
  <c r="K18" i="1"/>
  <c r="E18" i="1"/>
  <c r="D18" i="1"/>
  <c r="M17" i="1"/>
  <c r="K17" i="1"/>
  <c r="E17" i="1"/>
  <c r="D17" i="1"/>
  <c r="A13" i="1"/>
  <c r="N12" i="1"/>
  <c r="M12" i="1"/>
  <c r="K12" i="1"/>
  <c r="E12" i="1"/>
  <c r="D12" i="1"/>
  <c r="N11" i="1"/>
  <c r="M11" i="1"/>
  <c r="K11" i="1"/>
  <c r="E11" i="1"/>
  <c r="D11" i="1"/>
  <c r="N10" i="1"/>
  <c r="M10" i="1"/>
  <c r="K10" i="1"/>
  <c r="E10" i="1"/>
  <c r="D10" i="1"/>
  <c r="M9" i="1"/>
  <c r="K9" i="1"/>
  <c r="E9" i="1"/>
  <c r="D9" i="1"/>
  <c r="M8" i="1"/>
  <c r="K8" i="1"/>
  <c r="E8" i="1"/>
  <c r="D8" i="1"/>
  <c r="J39" i="1"/>
  <c r="I39" i="1"/>
  <c r="C39" i="1"/>
  <c r="B39" i="1"/>
  <c r="J38" i="1"/>
  <c r="I38" i="1"/>
  <c r="C38" i="1"/>
  <c r="B38" i="1"/>
  <c r="J37" i="1"/>
  <c r="I37" i="1"/>
  <c r="G37" i="1"/>
  <c r="C37" i="1"/>
  <c r="B37" i="1"/>
  <c r="J36" i="1"/>
  <c r="I36" i="1"/>
  <c r="G36" i="1"/>
  <c r="C36" i="1"/>
  <c r="B36" i="1"/>
  <c r="J35" i="1"/>
  <c r="I35" i="1"/>
  <c r="G35" i="1"/>
  <c r="C35" i="1"/>
  <c r="B35" i="1"/>
  <c r="B34" i="1"/>
  <c r="J30" i="1"/>
  <c r="I30" i="1"/>
  <c r="C30" i="1"/>
  <c r="B30" i="1"/>
  <c r="J29" i="1"/>
  <c r="I29" i="1"/>
  <c r="C29" i="1"/>
  <c r="B29" i="1"/>
  <c r="J28" i="1"/>
  <c r="I28" i="1"/>
  <c r="G28" i="1"/>
  <c r="C28" i="1"/>
  <c r="B28" i="1"/>
  <c r="J27" i="1"/>
  <c r="I27" i="1"/>
  <c r="G27" i="1"/>
  <c r="C27" i="1"/>
  <c r="B27" i="1"/>
  <c r="J26" i="1"/>
  <c r="I26" i="1"/>
  <c r="G26" i="1"/>
  <c r="C26" i="1"/>
  <c r="B26" i="1"/>
  <c r="B25" i="1"/>
  <c r="J21" i="1"/>
  <c r="I21" i="1"/>
  <c r="C21" i="1"/>
  <c r="B21" i="1"/>
  <c r="J20" i="1"/>
  <c r="I20" i="1"/>
  <c r="C20" i="1"/>
  <c r="B20" i="1"/>
  <c r="J19" i="1"/>
  <c r="I19" i="1"/>
  <c r="G19" i="1"/>
  <c r="C19" i="1"/>
  <c r="B19" i="1"/>
  <c r="J18" i="1"/>
  <c r="I18" i="1"/>
  <c r="G18" i="1"/>
  <c r="C18" i="1"/>
  <c r="B18" i="1"/>
  <c r="J17" i="1"/>
  <c r="I17" i="1"/>
  <c r="G17" i="1"/>
  <c r="C17" i="1"/>
  <c r="B17" i="1"/>
  <c r="B16" i="1"/>
  <c r="J12" i="1"/>
  <c r="I12" i="1"/>
  <c r="C12" i="1"/>
  <c r="B12" i="1"/>
  <c r="J11" i="1"/>
  <c r="I11" i="1"/>
  <c r="G11" i="1"/>
  <c r="C11" i="1"/>
  <c r="J10" i="1"/>
  <c r="I10" i="1"/>
  <c r="G10" i="1"/>
  <c r="C10" i="1"/>
  <c r="J9" i="1"/>
  <c r="I9" i="1"/>
  <c r="G9" i="1"/>
  <c r="C9" i="1"/>
  <c r="J8" i="1"/>
  <c r="I8" i="1"/>
  <c r="G8" i="1"/>
  <c r="C8" i="1"/>
  <c r="B11" i="1"/>
  <c r="B10" i="1"/>
  <c r="B9" i="1"/>
  <c r="B8" i="1"/>
  <c r="B7" i="1"/>
  <c r="A40" i="2"/>
  <c r="N39" i="2"/>
  <c r="M39" i="2"/>
  <c r="K39" i="2"/>
  <c r="J39" i="2"/>
  <c r="I39" i="2"/>
  <c r="E39" i="2"/>
  <c r="D39" i="2"/>
  <c r="C39" i="2"/>
  <c r="B39" i="2"/>
  <c r="N38" i="2"/>
  <c r="M38" i="2"/>
  <c r="K38" i="2"/>
  <c r="J38" i="2"/>
  <c r="I38" i="2"/>
  <c r="E38" i="2"/>
  <c r="D38" i="2"/>
  <c r="C38" i="2"/>
  <c r="B38" i="2"/>
  <c r="N37" i="2"/>
  <c r="M37" i="2"/>
  <c r="K37" i="2"/>
  <c r="J37" i="2"/>
  <c r="I37" i="2"/>
  <c r="E37" i="2"/>
  <c r="D37" i="2"/>
  <c r="C37" i="2"/>
  <c r="B37" i="2"/>
  <c r="M36" i="2"/>
  <c r="K36" i="2"/>
  <c r="J36" i="2"/>
  <c r="I36" i="2"/>
  <c r="E36" i="2"/>
  <c r="D36" i="2"/>
  <c r="C36" i="2"/>
  <c r="B36" i="2"/>
  <c r="M35" i="2"/>
  <c r="K35" i="2"/>
  <c r="J35" i="2"/>
  <c r="I35" i="2"/>
  <c r="E35" i="2"/>
  <c r="D35" i="2"/>
  <c r="C35" i="2"/>
  <c r="B35" i="2"/>
  <c r="B34" i="2"/>
  <c r="A31" i="2"/>
  <c r="N30" i="2"/>
  <c r="M30" i="2"/>
  <c r="K30" i="2"/>
  <c r="J30" i="2"/>
  <c r="I30" i="2"/>
  <c r="E30" i="2"/>
  <c r="D30" i="2"/>
  <c r="C30" i="2"/>
  <c r="B30" i="2"/>
  <c r="N29" i="2"/>
  <c r="M29" i="2"/>
  <c r="K29" i="2"/>
  <c r="J29" i="2"/>
  <c r="I29" i="2"/>
  <c r="E29" i="2"/>
  <c r="D29" i="2"/>
  <c r="C29" i="2"/>
  <c r="B29" i="2"/>
  <c r="N28" i="2"/>
  <c r="M28" i="2"/>
  <c r="K28" i="2"/>
  <c r="J28" i="2"/>
  <c r="I28" i="2"/>
  <c r="E28" i="2"/>
  <c r="D28" i="2"/>
  <c r="C28" i="2"/>
  <c r="B28" i="2"/>
  <c r="M27" i="2"/>
  <c r="K27" i="2"/>
  <c r="J27" i="2"/>
  <c r="I27" i="2"/>
  <c r="E27" i="2"/>
  <c r="D27" i="2"/>
  <c r="C27" i="2"/>
  <c r="B27" i="2"/>
  <c r="M26" i="2"/>
  <c r="K26" i="2"/>
  <c r="J26" i="2"/>
  <c r="I26" i="2"/>
  <c r="E26" i="2"/>
  <c r="D26" i="2"/>
  <c r="C26" i="2"/>
  <c r="B26" i="2"/>
  <c r="B25" i="2"/>
  <c r="A22" i="2"/>
  <c r="N21" i="2"/>
  <c r="M21" i="2"/>
  <c r="K21" i="2"/>
  <c r="J21" i="2"/>
  <c r="I21" i="2"/>
  <c r="E21" i="2"/>
  <c r="D21" i="2"/>
  <c r="C21" i="2"/>
  <c r="B21" i="2"/>
  <c r="N20" i="2"/>
  <c r="M20" i="2"/>
  <c r="K20" i="2"/>
  <c r="J20" i="2"/>
  <c r="I20" i="2"/>
  <c r="E20" i="2"/>
  <c r="D20" i="2"/>
  <c r="C20" i="2"/>
  <c r="B20" i="2"/>
  <c r="N19" i="2"/>
  <c r="M19" i="2"/>
  <c r="K19" i="2"/>
  <c r="J19" i="2"/>
  <c r="I19" i="2"/>
  <c r="E19" i="2"/>
  <c r="D19" i="2"/>
  <c r="C19" i="2"/>
  <c r="B19" i="2"/>
  <c r="M18" i="2"/>
  <c r="K18" i="2"/>
  <c r="J18" i="2"/>
  <c r="I18" i="2"/>
  <c r="E18" i="2"/>
  <c r="D18" i="2"/>
  <c r="C18" i="2"/>
  <c r="B18" i="2"/>
  <c r="M17" i="2"/>
  <c r="K17" i="2"/>
  <c r="J17" i="2"/>
  <c r="I17" i="2"/>
  <c r="E17" i="2"/>
  <c r="D17" i="2"/>
  <c r="C17" i="2"/>
  <c r="B17" i="2"/>
  <c r="B16" i="2"/>
  <c r="A13" i="2"/>
  <c r="N12" i="2"/>
  <c r="M12" i="2"/>
  <c r="K12" i="2"/>
  <c r="J12" i="2"/>
  <c r="I12" i="2"/>
  <c r="E12" i="2"/>
  <c r="D12" i="2"/>
  <c r="C12" i="2"/>
  <c r="B12" i="2"/>
  <c r="N11" i="2"/>
  <c r="M11" i="2"/>
  <c r="K11" i="2"/>
  <c r="J11" i="2"/>
  <c r="I11" i="2"/>
  <c r="E11" i="2"/>
  <c r="D11" i="2"/>
  <c r="C11" i="2"/>
  <c r="B11" i="2"/>
  <c r="N10" i="2"/>
  <c r="M10" i="2"/>
  <c r="K10" i="2"/>
  <c r="J10" i="2"/>
  <c r="I10" i="2"/>
  <c r="E10" i="2"/>
  <c r="D10" i="2"/>
  <c r="C10" i="2"/>
  <c r="B10" i="2"/>
  <c r="M9" i="2"/>
  <c r="K9" i="2"/>
  <c r="J9" i="2"/>
  <c r="I9" i="2"/>
  <c r="E9" i="2"/>
  <c r="D9" i="2"/>
  <c r="C9" i="2"/>
  <c r="B9" i="2"/>
  <c r="M8" i="2"/>
  <c r="K8" i="2"/>
  <c r="J8" i="2"/>
  <c r="I8" i="2"/>
  <c r="E8" i="2"/>
  <c r="D8" i="2"/>
  <c r="C8" i="2"/>
  <c r="B8" i="2"/>
  <c r="B7" i="2"/>
  <c r="Q21" i="1" l="1"/>
  <c r="Q18" i="1"/>
  <c r="Q17" i="1"/>
  <c r="Q19" i="1"/>
  <c r="Q20" i="1"/>
  <c r="Q27" i="1"/>
  <c r="Q26" i="1"/>
  <c r="Q28" i="1"/>
  <c r="Q29" i="1"/>
  <c r="Q30" i="1"/>
  <c r="Q38" i="1"/>
  <c r="Q39" i="1"/>
  <c r="Q36" i="1"/>
  <c r="Q37" i="1"/>
  <c r="Q35" i="1"/>
  <c r="Q10" i="1"/>
  <c r="Q9" i="1"/>
  <c r="Q12" i="1"/>
  <c r="Q8" i="1"/>
  <c r="Q11" i="1"/>
  <c r="G39" i="1"/>
  <c r="T39" i="1"/>
  <c r="T36" i="1"/>
  <c r="T35" i="1"/>
  <c r="T37" i="1"/>
  <c r="W36" i="1"/>
  <c r="T38" i="1"/>
  <c r="W35" i="1"/>
  <c r="W37" i="1"/>
  <c r="W38" i="1"/>
  <c r="W39" i="1"/>
  <c r="G12" i="1"/>
  <c r="W9" i="1"/>
  <c r="T12" i="1"/>
  <c r="T9" i="1"/>
  <c r="W8" i="1"/>
  <c r="T11" i="1"/>
  <c r="T10" i="1"/>
  <c r="T8" i="1"/>
  <c r="W11" i="1"/>
  <c r="W10" i="1"/>
  <c r="W12" i="1"/>
  <c r="G21" i="1"/>
  <c r="T19" i="1"/>
  <c r="W18" i="1"/>
  <c r="T20" i="1"/>
  <c r="T21" i="1"/>
  <c r="T18" i="1"/>
  <c r="T17" i="1"/>
  <c r="W19" i="1"/>
  <c r="W17" i="1"/>
  <c r="W20" i="1"/>
  <c r="W21" i="1"/>
  <c r="G29" i="1"/>
  <c r="T29" i="1"/>
  <c r="T30" i="1"/>
  <c r="W27" i="1"/>
  <c r="T27" i="1"/>
  <c r="T26" i="1"/>
  <c r="T28" i="1"/>
  <c r="W28" i="1"/>
  <c r="W26" i="1"/>
  <c r="W29" i="1"/>
  <c r="W30" i="1"/>
  <c r="L9" i="2"/>
  <c r="G30" i="1"/>
  <c r="L36" i="2"/>
  <c r="L27" i="2"/>
  <c r="L20" i="2"/>
  <c r="L29" i="2"/>
  <c r="L11" i="2"/>
  <c r="L18" i="2"/>
  <c r="L38" i="2"/>
  <c r="G20" i="1"/>
  <c r="G38" i="1"/>
  <c r="L8" i="2"/>
  <c r="L10" i="2"/>
  <c r="L12" i="2"/>
  <c r="L17" i="2"/>
  <c r="L19" i="2"/>
  <c r="L21" i="2"/>
  <c r="L26" i="2"/>
  <c r="L28" i="2"/>
  <c r="L30" i="2"/>
  <c r="L35" i="2"/>
  <c r="L37" i="2"/>
  <c r="L39" i="2"/>
  <c r="L37" i="1"/>
  <c r="L10" i="1"/>
  <c r="L27" i="1"/>
  <c r="L28" i="1"/>
  <c r="L29" i="1"/>
  <c r="L38" i="1"/>
  <c r="L36" i="1"/>
  <c r="L12" i="1"/>
  <c r="L9" i="1"/>
  <c r="L11" i="1"/>
  <c r="L21" i="1"/>
  <c r="L39" i="1"/>
  <c r="L18" i="1"/>
  <c r="L19" i="1"/>
  <c r="L20" i="1"/>
  <c r="L30" i="1"/>
  <c r="L17" i="1" l="1"/>
  <c r="H18" i="1" l="1"/>
  <c r="G18" i="2"/>
  <c r="H18" i="2" s="1"/>
  <c r="H36" i="1"/>
  <c r="G36" i="2"/>
  <c r="H36" i="2" s="1"/>
  <c r="L8" i="1"/>
  <c r="L26" i="1"/>
  <c r="L35" i="1"/>
  <c r="G27" i="2" l="1"/>
  <c r="H27" i="2" s="1"/>
  <c r="H27" i="1"/>
  <c r="H9" i="1"/>
  <c r="G9" i="2"/>
  <c r="H9" i="2" s="1"/>
  <c r="G39" i="2" l="1"/>
  <c r="H39" i="2" s="1"/>
  <c r="H39" i="1"/>
  <c r="H30" i="1"/>
  <c r="G30" i="2"/>
  <c r="H30" i="2" s="1"/>
  <c r="H21" i="1"/>
  <c r="G21" i="2"/>
  <c r="H21" i="2" s="1"/>
  <c r="H12" i="1"/>
  <c r="G12" i="2"/>
  <c r="H12" i="2" s="1"/>
  <c r="G29" i="2"/>
  <c r="H29" i="2" s="1"/>
  <c r="H29" i="1"/>
  <c r="G38" i="2"/>
  <c r="H38" i="2" s="1"/>
  <c r="H38" i="1"/>
  <c r="G20" i="2"/>
  <c r="H20" i="2" s="1"/>
  <c r="H20" i="1"/>
  <c r="G11" i="2"/>
  <c r="H11" i="2" s="1"/>
  <c r="H11" i="1"/>
  <c r="H28" i="1"/>
  <c r="G28" i="2"/>
  <c r="H28" i="2" s="1"/>
  <c r="G19" i="2"/>
  <c r="H19" i="2" s="1"/>
  <c r="H19" i="1"/>
  <c r="G37" i="2"/>
  <c r="H37" i="2" s="1"/>
  <c r="H37" i="1"/>
  <c r="G10" i="2"/>
  <c r="H10" i="2" s="1"/>
  <c r="H10" i="1"/>
  <c r="G35" i="2"/>
  <c r="H35" i="2" s="1"/>
  <c r="H35" i="1"/>
  <c r="G17" i="2"/>
  <c r="H17" i="2" s="1"/>
  <c r="H17" i="1"/>
  <c r="H26" i="1"/>
  <c r="G26" i="2"/>
  <c r="H26" i="2" s="1"/>
  <c r="H8" i="1"/>
  <c r="G8" i="2"/>
  <c r="H8" i="2" s="1"/>
</calcChain>
</file>

<file path=xl/sharedStrings.xml><?xml version="1.0" encoding="utf-8"?>
<sst xmlns="http://schemas.openxmlformats.org/spreadsheetml/2006/main" count="351" uniqueCount="40">
  <si>
    <t>DCEO Approach</t>
  </si>
  <si>
    <t>Gas</t>
  </si>
  <si>
    <t>(%)</t>
  </si>
  <si>
    <t>Electric</t>
  </si>
  <si>
    <t>100kW Engine</t>
  </si>
  <si>
    <t xml:space="preserve">633kW Engine </t>
  </si>
  <si>
    <t>1.1MW Engine</t>
  </si>
  <si>
    <t>3.3MW Engine</t>
  </si>
  <si>
    <t>Recip Engines</t>
  </si>
  <si>
    <r>
      <t>AG/NRDC</t>
    </r>
    <r>
      <rPr>
        <b/>
        <sz val="11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65% Threshold</t>
    </r>
  </si>
  <si>
    <t>60% Eff</t>
  </si>
  <si>
    <t>70% Eff</t>
  </si>
  <si>
    <t>75% Eff</t>
  </si>
  <si>
    <t>100% Thermal</t>
  </si>
  <si>
    <t>65% Eff</t>
  </si>
  <si>
    <t xml:space="preserve">Electric </t>
  </si>
  <si>
    <t>(kWh)</t>
  </si>
  <si>
    <t>(therms)</t>
  </si>
  <si>
    <t xml:space="preserve">Gas </t>
  </si>
  <si>
    <t>ECHP</t>
  </si>
  <si>
    <t>% of ECHP</t>
  </si>
  <si>
    <t>% of Fthermal</t>
  </si>
  <si>
    <t>Gas Turbines</t>
  </si>
  <si>
    <t>3.3 MW Turbine</t>
  </si>
  <si>
    <t>7.0 MW Turbine</t>
  </si>
  <si>
    <t>10 MW Turbine</t>
  </si>
  <si>
    <t>20 MW Turbine</t>
  </si>
  <si>
    <t>44.5 MW Turbine</t>
  </si>
  <si>
    <t>Micro Turbines</t>
  </si>
  <si>
    <t>30 kW Turbine</t>
  </si>
  <si>
    <t>65 kW Turbine</t>
  </si>
  <si>
    <t>200 kW Turbine</t>
  </si>
  <si>
    <t>250 kW Turbine</t>
  </si>
  <si>
    <t>333 kW Turbine</t>
  </si>
  <si>
    <t>-</t>
  </si>
  <si>
    <t>CO2 Electric Equilavent</t>
  </si>
  <si>
    <t>CO2 Electric Equilavent (no cap)</t>
  </si>
  <si>
    <t>CO2 Electric Equilavent (elec cap @ 65% effic)</t>
  </si>
  <si>
    <t>DCEO 11/25/14 Compromise</t>
  </si>
  <si>
    <t>step 3 heat rate = 6k; elec maxed at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</si>
</sst>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5"/>
    </xf>
    <xf numFmtId="9" fontId="2" fillId="0" borderId="0" xfId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0" fillId="0" borderId="2" xfId="0" applyNumberFormat="1" applyBorder="1"/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/>
    <xf numFmtId="164" fontId="0" fillId="0" borderId="0" xfId="0" applyNumberFormat="1" applyBorder="1"/>
    <xf numFmtId="165" fontId="0" fillId="0" borderId="0" xfId="1" applyNumberFormat="1" applyFont="1" applyBorder="1"/>
    <xf numFmtId="165" fontId="0" fillId="0" borderId="3" xfId="1" applyNumberFormat="1" applyFont="1" applyBorder="1"/>
    <xf numFmtId="164" fontId="0" fillId="2" borderId="0" xfId="0" applyNumberFormat="1" applyFill="1" applyBorder="1"/>
    <xf numFmtId="164" fontId="0" fillId="0" borderId="3" xfId="0" applyNumberFormat="1" applyBorder="1"/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0" fillId="5" borderId="0" xfId="0" applyNumberFormat="1" applyFill="1" applyBorder="1"/>
    <xf numFmtId="164" fontId="0" fillId="5" borderId="3" xfId="0" applyNumberFormat="1" applyFill="1" applyBorder="1"/>
    <xf numFmtId="0" fontId="0" fillId="5" borderId="0" xfId="0" applyFill="1"/>
    <xf numFmtId="0" fontId="0" fillId="5" borderId="0" xfId="0" applyFill="1" applyBorder="1"/>
    <xf numFmtId="0" fontId="0" fillId="5" borderId="3" xfId="0" applyFill="1" applyBorder="1"/>
    <xf numFmtId="10" fontId="2" fillId="0" borderId="0" xfId="0" applyNumberFormat="1" applyFont="1" applyBorder="1" applyAlignment="1">
      <alignment horizontal="left" vertical="center" wrapText="1" indent="9"/>
    </xf>
    <xf numFmtId="0" fontId="6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9" fontId="0" fillId="0" borderId="0" xfId="0" applyNumberFormat="1" applyFill="1"/>
    <xf numFmtId="9" fontId="0" fillId="0" borderId="3" xfId="0" applyNumberFormat="1" applyFill="1" applyBorder="1"/>
    <xf numFmtId="164" fontId="0" fillId="0" borderId="0" xfId="0" applyNumberForma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9" fontId="0" fillId="0" borderId="0" xfId="0" applyNumberFormat="1"/>
    <xf numFmtId="164" fontId="0" fillId="0" borderId="0" xfId="0" applyNumberFormat="1" applyFill="1" applyBorder="1"/>
    <xf numFmtId="0" fontId="2" fillId="0" borderId="0" xfId="0" applyFont="1" applyFill="1" applyBorder="1" applyAlignment="1">
      <alignment horizontal="center" vertical="center" wrapText="1"/>
    </xf>
    <xf numFmtId="165" fontId="0" fillId="0" borderId="0" xfId="1" applyNumberFormat="1" applyFont="1" applyFill="1" applyBorder="1"/>
    <xf numFmtId="0" fontId="2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1" applyNumberFormat="1" applyFont="1"/>
    <xf numFmtId="9" fontId="0" fillId="5" borderId="0" xfId="0" applyNumberFormat="1" applyFill="1"/>
    <xf numFmtId="0" fontId="4" fillId="0" borderId="0" xfId="0" applyFont="1" applyFill="1" applyBorder="1" applyAlignment="1">
      <alignment horizontal="center" vertical="center" wrapText="1"/>
    </xf>
    <xf numFmtId="9" fontId="0" fillId="0" borderId="0" xfId="1" applyNumberFormat="1" applyFont="1" applyBorder="1"/>
    <xf numFmtId="0" fontId="0" fillId="0" borderId="0" xfId="0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CHP_Gas%20Elec%20split_TRM_1117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rec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G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M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CHP_Gas%20Elec%20split_TRM_11172014_Hgr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recip_Hgr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GT_Hgri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neme/AppData/Local/Microsoft/Windows/Temporary%20Internet%20Files/Content.Outlook/RBEDAUHT/Scenarios_11172014_65%25base_MT_Hgr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60%eff"/>
      <sheetName val="Recip65%eff"/>
      <sheetName val="Recip70%eff"/>
      <sheetName val="Recip75%eff"/>
      <sheetName val="RecipMax%eff"/>
      <sheetName val="GT60%eff"/>
      <sheetName val="GT65%eff"/>
      <sheetName val="GTMax%eff"/>
      <sheetName val="MT60%eff"/>
      <sheetName val="MT65%eff"/>
      <sheetName val="MT70%eff"/>
      <sheetName val="MTMax%eff"/>
    </sheetNames>
    <sheetDataSet>
      <sheetData sheetId="0">
        <row r="20">
          <cell r="C20">
            <v>0.78027513275380811</v>
          </cell>
          <cell r="D20">
            <v>0.85320841510652679</v>
          </cell>
          <cell r="E20">
            <v>0.87154697160431627</v>
          </cell>
          <cell r="F20">
            <v>0.89735587380338089</v>
          </cell>
        </row>
        <row r="21">
          <cell r="C21">
            <v>0.21972486724619203</v>
          </cell>
          <cell r="D21">
            <v>0.14679158489347321</v>
          </cell>
          <cell r="E21">
            <v>0.12845302839568368</v>
          </cell>
          <cell r="F21">
            <v>0.10264412619661911</v>
          </cell>
        </row>
        <row r="24">
          <cell r="C24">
            <v>588000</v>
          </cell>
          <cell r="D24">
            <v>3722040</v>
          </cell>
          <cell r="E24">
            <v>6591480</v>
          </cell>
          <cell r="F24">
            <v>19556880</v>
          </cell>
        </row>
        <row r="37">
          <cell r="C37">
            <v>214034.64033784458</v>
          </cell>
          <cell r="D37">
            <v>1883049.6111849167</v>
          </cell>
          <cell r="E37">
            <v>3515135.962197803</v>
          </cell>
          <cell r="F37">
            <v>11725038.816663548</v>
          </cell>
        </row>
        <row r="39">
          <cell r="C39">
            <v>4208.3330240197965</v>
          </cell>
          <cell r="D39">
            <v>20847.561748001575</v>
          </cell>
          <cell r="E39">
            <v>33369.000143333476</v>
          </cell>
          <cell r="F39">
            <v>82462.817984299953</v>
          </cell>
        </row>
        <row r="40">
          <cell r="C40">
            <v>0.12403424300357797</v>
          </cell>
          <cell r="D40">
            <v>0.15887972311304699</v>
          </cell>
          <cell r="E40">
            <v>0.16762815947774745</v>
          </cell>
          <cell r="F40">
            <v>0.17989930255799066</v>
          </cell>
        </row>
      </sheetData>
      <sheetData sheetId="1">
        <row r="20">
          <cell r="C20">
            <v>0.75562003004560674</v>
          </cell>
          <cell r="D20">
            <v>0.83007786282230411</v>
          </cell>
          <cell r="E20">
            <v>0.84883135531526255</v>
          </cell>
          <cell r="F20">
            <v>0.87527192429738487</v>
          </cell>
        </row>
        <row r="21">
          <cell r="C21">
            <v>0.24437996995439337</v>
          </cell>
          <cell r="D21">
            <v>0.16992213717769594</v>
          </cell>
          <cell r="E21">
            <v>0.15116864468473745</v>
          </cell>
          <cell r="F21">
            <v>0.12472807570261515</v>
          </cell>
        </row>
        <row r="37">
          <cell r="C37">
            <v>297587.27100269019</v>
          </cell>
          <cell r="D37">
            <v>2397675.9594875425</v>
          </cell>
          <cell r="E37">
            <v>4399865.2355229612</v>
          </cell>
          <cell r="F37">
            <v>14359034.884268738</v>
          </cell>
        </row>
        <row r="39">
          <cell r="C39">
            <v>5911.8298106867724</v>
          </cell>
          <cell r="D39">
            <v>28365.154115980429</v>
          </cell>
          <cell r="E39">
            <v>45539.235679278274</v>
          </cell>
          <cell r="F39">
            <v>114258.50697548682</v>
          </cell>
        </row>
        <row r="40">
          <cell r="C40">
            <v>0.15171297426263045</v>
          </cell>
          <cell r="D40">
            <v>0.18168256494791624</v>
          </cell>
          <cell r="E40">
            <v>0.18932273240972836</v>
          </cell>
          <cell r="F40">
            <v>0.2000820003269137</v>
          </cell>
        </row>
      </sheetData>
      <sheetData sheetId="2">
        <row r="20">
          <cell r="C20">
            <v>0.7324753044179807</v>
          </cell>
          <cell r="D20">
            <v>0.80797793804061657</v>
          </cell>
          <cell r="E20">
            <v>0.82709468198999225</v>
          </cell>
          <cell r="F20">
            <v>0.85424883992561362</v>
          </cell>
        </row>
        <row r="21">
          <cell r="C21">
            <v>0.26752469558201936</v>
          </cell>
          <cell r="D21">
            <v>0.19202206195938351</v>
          </cell>
          <cell r="E21">
            <v>0.17290531801000769</v>
          </cell>
          <cell r="F21">
            <v>0.14575116007438635</v>
          </cell>
        </row>
        <row r="37">
          <cell r="C37">
            <v>403749.62421143363</v>
          </cell>
          <cell r="D37">
            <v>3032399.0004388057</v>
          </cell>
          <cell r="E37">
            <v>5480589.8935039006</v>
          </cell>
          <cell r="F37">
            <v>17508213.610734213</v>
          </cell>
        </row>
        <row r="39">
          <cell r="C39">
            <v>7819.6235106121803</v>
          </cell>
          <cell r="D39">
            <v>36880.04613475941</v>
          </cell>
          <cell r="E39">
            <v>59317.848142932955</v>
          </cell>
          <cell r="F39">
            <v>149939.47261427273</v>
          </cell>
        </row>
        <row r="40">
          <cell r="C40">
            <v>0.17769610028296809</v>
          </cell>
          <cell r="D40">
            <v>0.20346938106743728</v>
          </cell>
          <cell r="E40">
            <v>0.21008236484730208</v>
          </cell>
          <cell r="F40">
            <v>0.21929516497985874</v>
          </cell>
        </row>
      </sheetData>
      <sheetData sheetId="3">
        <row r="20">
          <cell r="C20">
            <v>0.7104816600418139</v>
          </cell>
          <cell r="D20">
            <v>0.78702426861188624</v>
          </cell>
          <cell r="E20">
            <v>0.80660991185735287</v>
          </cell>
          <cell r="F20">
            <v>0.83436023157476924</v>
          </cell>
        </row>
        <row r="21">
          <cell r="C21">
            <v>0.28951833995818615</v>
          </cell>
          <cell r="D21">
            <v>0.21297573138811376</v>
          </cell>
          <cell r="E21">
            <v>0.19339008814264713</v>
          </cell>
          <cell r="F21">
            <v>0.16563976842523062</v>
          </cell>
        </row>
        <row r="37">
          <cell r="C37">
            <v>547468.70735841221</v>
          </cell>
          <cell r="D37">
            <v>3836297.3172045527</v>
          </cell>
          <cell r="E37">
            <v>6819744.1071568346</v>
          </cell>
          <cell r="F37">
            <v>21341922.826184429</v>
          </cell>
        </row>
        <row r="39">
          <cell r="C39">
            <v>9936.7149827079684</v>
          </cell>
          <cell r="D39">
            <v>46256.775112623727</v>
          </cell>
          <cell r="E39">
            <v>74365.739640265703</v>
          </cell>
          <cell r="F39">
            <v>188921.70492665254</v>
          </cell>
        </row>
        <row r="40">
          <cell r="C40">
            <v>0.2023869798667953</v>
          </cell>
          <cell r="D40">
            <v>0.22412618182049915</v>
          </cell>
          <cell r="E40">
            <v>0.22964636584037937</v>
          </cell>
          <cell r="F40">
            <v>0.23747152293976906</v>
          </cell>
        </row>
      </sheetData>
      <sheetData sheetId="4">
        <row r="20">
          <cell r="C20">
            <v>0.69210643034510677</v>
          </cell>
          <cell r="D20">
            <v>0.77423089346371077</v>
          </cell>
          <cell r="E20">
            <v>0.79625639009821714</v>
          </cell>
          <cell r="F20">
            <v>0.82439714069461334</v>
          </cell>
        </row>
        <row r="21">
          <cell r="C21">
            <v>0.30789356965489328</v>
          </cell>
          <cell r="D21">
            <v>0.22576910653628926</v>
          </cell>
          <cell r="E21">
            <v>0.20374360990178281</v>
          </cell>
          <cell r="F21">
            <v>0.17560285930538652</v>
          </cell>
        </row>
        <row r="37">
          <cell r="C37">
            <v>725498.04063335818</v>
          </cell>
          <cell r="D37">
            <v>4475671.0798124233</v>
          </cell>
          <cell r="E37">
            <v>7670471.6515172841</v>
          </cell>
          <cell r="F37">
            <v>23706636.409626808</v>
          </cell>
        </row>
        <row r="39">
          <cell r="C39">
            <v>11953.641152542308</v>
          </cell>
          <cell r="D39">
            <v>52650.598411059138</v>
          </cell>
          <cell r="E39">
            <v>82783.125809567398</v>
          </cell>
          <cell r="F39">
            <v>210478.01728975636</v>
          </cell>
        </row>
        <row r="40">
          <cell r="C40">
            <v>0.22301569314444605</v>
          </cell>
          <cell r="D40">
            <v>0.23673830220799971</v>
          </cell>
          <cell r="E40">
            <v>0.23953450755083158</v>
          </cell>
          <cell r="F40">
            <v>0.24657687123917099</v>
          </cell>
        </row>
      </sheetData>
      <sheetData sheetId="5">
        <row r="20">
          <cell r="C20">
            <v>0.74332367848337788</v>
          </cell>
          <cell r="D20">
            <v>0.80113224069723898</v>
          </cell>
          <cell r="E20">
            <v>0.78410993269500018</v>
          </cell>
          <cell r="F20">
            <v>0.84263582064228104</v>
          </cell>
          <cell r="G20">
            <v>0.86512728086238821</v>
          </cell>
        </row>
        <row r="21">
          <cell r="C21">
            <v>0.25667632151662206</v>
          </cell>
          <cell r="D21">
            <v>0.19886775930276099</v>
          </cell>
          <cell r="E21">
            <v>0.21589006730499982</v>
          </cell>
          <cell r="F21">
            <v>0.15736417935771893</v>
          </cell>
          <cell r="G21">
            <v>0.13487271913761179</v>
          </cell>
        </row>
        <row r="24">
          <cell r="C24">
            <v>19427520</v>
          </cell>
          <cell r="D24">
            <v>41383440</v>
          </cell>
          <cell r="E24">
            <v>58506000</v>
          </cell>
          <cell r="F24">
            <v>119575680</v>
          </cell>
          <cell r="G24">
            <v>261589440</v>
          </cell>
        </row>
        <row r="37">
          <cell r="C37">
            <v>5784579.6787022864</v>
          </cell>
          <cell r="D37">
            <v>16658616.509711657</v>
          </cell>
          <cell r="E37">
            <v>21708167.710830092</v>
          </cell>
          <cell r="F37">
            <v>57836265.069075949</v>
          </cell>
          <cell r="G37">
            <v>138783309.19499281</v>
          </cell>
        </row>
        <row r="39">
          <cell r="C39">
            <v>145939.82597399666</v>
          </cell>
          <cell r="D39">
            <v>281913.34614042257</v>
          </cell>
          <cell r="E39">
            <v>415453.94754867384</v>
          </cell>
          <cell r="F39">
            <v>703308.26608686487</v>
          </cell>
          <cell r="G39">
            <v>1374995.8606377286</v>
          </cell>
        </row>
        <row r="40">
          <cell r="C40">
            <v>0.1061668399795935</v>
          </cell>
          <cell r="D40">
            <v>0.13392731067138852</v>
          </cell>
          <cell r="E40">
            <v>0.12586559916020734</v>
          </cell>
          <cell r="F40">
            <v>0.15370116851002419</v>
          </cell>
          <cell r="G40">
            <v>0.16454221807475602</v>
          </cell>
        </row>
      </sheetData>
      <sheetData sheetId="6">
        <row r="20">
          <cell r="C20">
            <v>0.71801952156275728</v>
          </cell>
          <cell r="D20">
            <v>0.77676818965076277</v>
          </cell>
          <cell r="E20">
            <v>0.7595545108825662</v>
          </cell>
          <cell r="F20">
            <v>0.81913522117338877</v>
          </cell>
          <cell r="G20">
            <v>0.84219818005662239</v>
          </cell>
        </row>
        <row r="21">
          <cell r="C21">
            <v>0.28198047843724261</v>
          </cell>
          <cell r="D21">
            <v>0.2232318103492372</v>
          </cell>
          <cell r="E21">
            <v>0.24044548911743374</v>
          </cell>
          <cell r="F21">
            <v>0.1808647788266112</v>
          </cell>
          <cell r="G21">
            <v>0.15780181994337764</v>
          </cell>
        </row>
        <row r="37">
          <cell r="C37">
            <v>8557576.4640079103</v>
          </cell>
          <cell r="D37">
            <v>22533480.712187145</v>
          </cell>
          <cell r="E37">
            <v>30003228.456711803</v>
          </cell>
          <cell r="F37">
            <v>74544986.095488578</v>
          </cell>
          <cell r="G37">
            <v>174846238.19558346</v>
          </cell>
        </row>
        <row r="39">
          <cell r="C39">
            <v>213547.01309779275</v>
          </cell>
          <cell r="D39">
            <v>390564.94838148844</v>
          </cell>
          <cell r="E39">
            <v>581554.85583530646</v>
          </cell>
          <cell r="F39">
            <v>959222.47261563269</v>
          </cell>
          <cell r="G39">
            <v>1874938.3508195735</v>
          </cell>
        </row>
        <row r="40">
          <cell r="C40">
            <v>0.13659462695411581</v>
          </cell>
          <cell r="D40">
            <v>0.16026633204743079</v>
          </cell>
          <cell r="E40">
            <v>0.1532402542160432</v>
          </cell>
          <cell r="F40">
            <v>0.17730392711893056</v>
          </cell>
          <cell r="G40">
            <v>0.18668496645928256</v>
          </cell>
        </row>
      </sheetData>
      <sheetData sheetId="7">
        <row r="20">
          <cell r="C20">
            <v>0.71679946046734799</v>
          </cell>
          <cell r="D20">
            <v>0.75476665703751311</v>
          </cell>
          <cell r="E20">
            <v>0.74106719430816748</v>
          </cell>
          <cell r="F20">
            <v>0.79739426558061344</v>
          </cell>
          <cell r="G20">
            <v>0.82847463693931245</v>
          </cell>
        </row>
        <row r="21">
          <cell r="C21">
            <v>0.28320053953265201</v>
          </cell>
          <cell r="D21">
            <v>0.24523334296248694</v>
          </cell>
          <cell r="E21">
            <v>0.25893280569183247</v>
          </cell>
          <cell r="F21">
            <v>0.20260573441938656</v>
          </cell>
          <cell r="G21">
            <v>0.17152536306068755</v>
          </cell>
        </row>
        <row r="32">
          <cell r="C32">
            <v>0.65265882701986166</v>
          </cell>
          <cell r="D32">
            <v>0.69794057975212098</v>
          </cell>
          <cell r="E32">
            <v>0.68959553455436606</v>
          </cell>
          <cell r="F32">
            <v>0.69876368433528913</v>
          </cell>
          <cell r="G32">
            <v>0.68122712410728459</v>
          </cell>
        </row>
        <row r="37">
          <cell r="C37">
            <v>8714776.9952273145</v>
          </cell>
          <cell r="D37">
            <v>29572754.921758961</v>
          </cell>
          <cell r="E37">
            <v>38147559.559566319</v>
          </cell>
          <cell r="F37">
            <v>94572067.741296068</v>
          </cell>
          <cell r="G37">
            <v>201139782.10478884</v>
          </cell>
        </row>
        <row r="39">
          <cell r="C39">
            <v>217143.48604848742</v>
          </cell>
          <cell r="D39">
            <v>507098.21690145181</v>
          </cell>
          <cell r="E39">
            <v>728223.3769088866</v>
          </cell>
          <cell r="F39">
            <v>1239762.2021190946</v>
          </cell>
          <cell r="G39">
            <v>2218830.4097660468</v>
          </cell>
        </row>
        <row r="40">
          <cell r="C40">
            <v>0.13806172815900777</v>
          </cell>
          <cell r="D40">
            <v>0.1840513272725943</v>
          </cell>
          <cell r="E40">
            <v>0.17385011862798097</v>
          </cell>
          <cell r="F40">
            <v>0.19913939252748242</v>
          </cell>
          <cell r="G40">
            <v>0.19993786131830726</v>
          </cell>
        </row>
      </sheetData>
      <sheetData sheetId="8">
        <row r="20">
          <cell r="C20">
            <v>0.74770098921771333</v>
          </cell>
          <cell r="D20">
            <v>0.77229226794393613</v>
          </cell>
          <cell r="E20">
            <v>0.80730684068832992</v>
          </cell>
          <cell r="F20">
            <v>0.80008463947174524</v>
          </cell>
          <cell r="G20">
            <v>0.82204367508608445</v>
          </cell>
        </row>
        <row r="21">
          <cell r="C21">
            <v>0.25229901078228678</v>
          </cell>
          <cell r="D21">
            <v>0.22770773205606396</v>
          </cell>
          <cell r="E21">
            <v>0.19269315931167003</v>
          </cell>
          <cell r="F21">
            <v>0.19991536052825476</v>
          </cell>
          <cell r="G21">
            <v>0.17795632491391553</v>
          </cell>
        </row>
        <row r="24">
          <cell r="C24">
            <v>176400</v>
          </cell>
          <cell r="D24">
            <v>382200</v>
          </cell>
          <cell r="E24">
            <v>1176000</v>
          </cell>
          <cell r="F24">
            <v>1470000</v>
          </cell>
          <cell r="G24">
            <v>1958040</v>
          </cell>
        </row>
        <row r="37">
          <cell r="C37">
            <v>53892.769571450233</v>
          </cell>
          <cell r="D37">
            <v>133322.63906802729</v>
          </cell>
          <cell r="E37">
            <v>486502.08904196112</v>
          </cell>
          <cell r="F37">
            <v>587749.96379083162</v>
          </cell>
          <cell r="G37">
            <v>866949.33866903454</v>
          </cell>
        </row>
        <row r="39">
          <cell r="C39">
            <v>1321.1825104105189</v>
          </cell>
          <cell r="D39">
            <v>2772.3432421586162</v>
          </cell>
          <cell r="E39">
            <v>7864.9451090437897</v>
          </cell>
          <cell r="F39">
            <v>10029.967468504925</v>
          </cell>
          <cell r="G39">
            <v>12498.017464443719</v>
          </cell>
        </row>
        <row r="40">
          <cell r="C40">
            <v>0.10832206073810499</v>
          </cell>
          <cell r="D40">
            <v>0.12006059633793896</v>
          </cell>
          <cell r="E40">
            <v>0.13674170171226127</v>
          </cell>
          <cell r="F40">
            <v>0.13326381096546722</v>
          </cell>
          <cell r="G40">
            <v>0.14389354177539512</v>
          </cell>
        </row>
      </sheetData>
      <sheetData sheetId="9">
        <row r="20">
          <cell r="C20">
            <v>0.72258960591550336</v>
          </cell>
          <cell r="D20">
            <v>0.74739273419500329</v>
          </cell>
          <cell r="E20">
            <v>0.78293197659446512</v>
          </cell>
          <cell r="F20">
            <v>0.77561306399289698</v>
          </cell>
          <cell r="G20">
            <v>0.79807119810082694</v>
          </cell>
        </row>
        <row r="21">
          <cell r="C21">
            <v>0.27741039408449669</v>
          </cell>
          <cell r="D21">
            <v>0.25260726580499665</v>
          </cell>
          <cell r="E21">
            <v>0.21706802340553485</v>
          </cell>
          <cell r="F21">
            <v>0.22438693600710302</v>
          </cell>
          <cell r="G21">
            <v>0.20192880189917309</v>
          </cell>
        </row>
        <row r="37">
          <cell r="C37">
            <v>78932.211068729914</v>
          </cell>
          <cell r="D37">
            <v>187906.98903696722</v>
          </cell>
          <cell r="E37">
            <v>654010.53617840854</v>
          </cell>
          <cell r="F37">
            <v>797094.0750474378</v>
          </cell>
          <cell r="G37">
            <v>1143349.9412730278</v>
          </cell>
        </row>
        <row r="39">
          <cell r="C39">
            <v>1918.7295963760539</v>
          </cell>
          <cell r="D39">
            <v>3928.9036277838331</v>
          </cell>
          <cell r="E39">
            <v>10876.996901382536</v>
          </cell>
          <cell r="F39">
            <v>13923.090365905791</v>
          </cell>
          <cell r="G39">
            <v>17142.061803378616</v>
          </cell>
        </row>
        <row r="40">
          <cell r="C40">
            <v>0.13826888017237793</v>
          </cell>
          <cell r="D40">
            <v>0.14843078957686676</v>
          </cell>
          <cell r="E40">
            <v>0.16280589767612041</v>
          </cell>
          <cell r="F40">
            <v>0.1597740062920667</v>
          </cell>
          <cell r="G40">
            <v>0.16885935927234325</v>
          </cell>
        </row>
      </sheetData>
      <sheetData sheetId="10">
        <row r="20">
          <cell r="C20">
            <v>0.69899657212499589</v>
          </cell>
          <cell r="D20">
            <v>0.72415842541554609</v>
          </cell>
          <cell r="F20">
            <v>0.7525940468613358</v>
          </cell>
          <cell r="G20">
            <v>0.7754572759171573</v>
          </cell>
        </row>
        <row r="21">
          <cell r="C21">
            <v>0.30100342787500417</v>
          </cell>
          <cell r="D21">
            <v>0.27584157458445385</v>
          </cell>
          <cell r="F21">
            <v>0.24740595313866423</v>
          </cell>
          <cell r="G21">
            <v>0.22454272408284273</v>
          </cell>
        </row>
        <row r="37">
          <cell r="C37">
            <v>111513.70859991577</v>
          </cell>
          <cell r="D37">
            <v>257270.72161510697</v>
          </cell>
          <cell r="F37">
            <v>1060606.5320556187</v>
          </cell>
          <cell r="G37">
            <v>1486946.4151026576</v>
          </cell>
        </row>
        <row r="39">
          <cell r="C39">
            <v>2590.1267546727468</v>
          </cell>
          <cell r="D39">
            <v>5217.6556634107428</v>
          </cell>
          <cell r="F39">
            <v>18290.195043548247</v>
          </cell>
          <cell r="G39">
            <v>22353.770114127561</v>
          </cell>
        </row>
        <row r="40">
          <cell r="C40">
            <v>0.1664049774286708</v>
          </cell>
          <cell r="D40">
            <v>0.17490364792403837</v>
          </cell>
          <cell r="F40">
            <v>0.18471063699291709</v>
          </cell>
          <cell r="G40">
            <v>0.19241032793006191</v>
          </cell>
        </row>
      </sheetData>
      <sheetData sheetId="11">
        <row r="20">
          <cell r="C20">
            <v>0.68269461179246749</v>
          </cell>
          <cell r="D20">
            <v>0.70481294709040077</v>
          </cell>
          <cell r="E20">
            <v>0.7739040722835272</v>
          </cell>
          <cell r="F20">
            <v>0.74629308243982606</v>
          </cell>
          <cell r="G20">
            <v>0.76507326405550657</v>
          </cell>
        </row>
        <row r="21">
          <cell r="C21">
            <v>0.31730538820753262</v>
          </cell>
          <cell r="D21">
            <v>0.29518705290959929</v>
          </cell>
          <cell r="E21">
            <v>0.22609592771647274</v>
          </cell>
          <cell r="F21">
            <v>0.25370691756017394</v>
          </cell>
          <cell r="G21">
            <v>0.23492673594449343</v>
          </cell>
        </row>
        <row r="32">
          <cell r="C32">
            <v>0.7366745838218054</v>
          </cell>
          <cell r="D32">
            <v>0.74394254306069074</v>
          </cell>
          <cell r="E32">
            <v>0.66952203985931991</v>
          </cell>
          <cell r="F32">
            <v>0.71440881594372796</v>
          </cell>
          <cell r="G32">
            <v>0.72397398406612945</v>
          </cell>
        </row>
        <row r="37">
          <cell r="C37">
            <v>142689.44879070757</v>
          </cell>
          <cell r="D37">
            <v>338013.56923124916</v>
          </cell>
          <cell r="E37">
            <v>729159.18016198452</v>
          </cell>
          <cell r="F37">
            <v>1149150.3406890447</v>
          </cell>
          <cell r="G37">
            <v>1684560.5764444454</v>
          </cell>
        </row>
        <row r="39">
          <cell r="C39">
            <v>3122.2133973856257</v>
          </cell>
          <cell r="D39">
            <v>6459.8165082828209</v>
          </cell>
          <cell r="E39">
            <v>12141.148287174577</v>
          </cell>
          <cell r="F39">
            <v>19613.338335517201</v>
          </cell>
          <cell r="G39">
            <v>25037.273067163125</v>
          </cell>
        </row>
        <row r="40">
          <cell r="C40">
            <v>0.18584603555866819</v>
          </cell>
          <cell r="D40">
            <v>0.19694562525252501</v>
          </cell>
          <cell r="E40">
            <v>0.17245949271554795</v>
          </cell>
          <cell r="F40">
            <v>0.19153650718278517</v>
          </cell>
          <cell r="G40">
            <v>0.20322461905164874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_65% base_60%eff"/>
      <sheetName val="Recip_65% base_65%eff"/>
      <sheetName val="Recip_65% base_70%eff"/>
      <sheetName val="Recip_65% base_75%eff"/>
      <sheetName val="Recip_65% base_MaxEff"/>
    </sheetNames>
    <sheetDataSet>
      <sheetData sheetId="0">
        <row r="32">
          <cell r="C32">
            <v>274306.62769228179</v>
          </cell>
          <cell r="E32">
            <v>2207021.8458286184</v>
          </cell>
          <cell r="G32">
            <v>4115525.0923670596</v>
          </cell>
          <cell r="I32">
            <v>13066208.356075926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</row>
      </sheetData>
      <sheetData sheetId="1">
        <row r="32">
          <cell r="C32">
            <v>393803.80773960002</v>
          </cell>
          <cell r="E32">
            <v>2888495.2446934683</v>
          </cell>
          <cell r="G32">
            <v>5289223.0894644139</v>
          </cell>
          <cell r="I32">
            <v>16404191.423034731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</row>
      </sheetData>
      <sheetData sheetId="2">
        <row r="32">
          <cell r="C32">
            <v>393803.80773960002</v>
          </cell>
          <cell r="E32">
            <v>2888495.2446934683</v>
          </cell>
          <cell r="G32">
            <v>5289223.0894644139</v>
          </cell>
          <cell r="I32">
            <v>16404191.423034731</v>
          </cell>
        </row>
        <row r="33">
          <cell r="D33">
            <v>5065.2</v>
          </cell>
          <cell r="F33">
            <v>25131.200000000001</v>
          </cell>
          <cell r="H33">
            <v>41817.599999999999</v>
          </cell>
          <cell r="J33">
            <v>112675.19999999971</v>
          </cell>
        </row>
        <row r="34">
          <cell r="C34">
            <v>0.82686828970629134</v>
          </cell>
          <cell r="D34">
            <v>0.17313171029370863</v>
          </cell>
          <cell r="E34">
            <v>0.86915024927353879</v>
          </cell>
          <cell r="F34">
            <v>0.13084975072646124</v>
          </cell>
          <cell r="G34">
            <v>0.87810607342004987</v>
          </cell>
          <cell r="H34">
            <v>0.12189392657995009</v>
          </cell>
          <cell r="I34">
            <v>0.8904721963784592</v>
          </cell>
          <cell r="J34">
            <v>0.10952780362154077</v>
          </cell>
        </row>
        <row r="35">
          <cell r="D35">
            <v>0.11507266190456686</v>
          </cell>
          <cell r="F35">
            <v>0.13865030674846626</v>
          </cell>
          <cell r="H35">
            <v>0.14810281517747856</v>
          </cell>
          <cell r="J35">
            <v>0.16487860769264681</v>
          </cell>
        </row>
      </sheetData>
      <sheetData sheetId="3">
        <row r="32">
          <cell r="C32">
            <v>393803.80773960002</v>
          </cell>
          <cell r="E32">
            <v>2888495.2446934683</v>
          </cell>
          <cell r="G32">
            <v>5289223.0894644139</v>
          </cell>
          <cell r="I32">
            <v>16404191.423034731</v>
          </cell>
        </row>
        <row r="33">
          <cell r="D33">
            <v>10130.4</v>
          </cell>
          <cell r="F33">
            <v>50262.400000000001</v>
          </cell>
          <cell r="H33">
            <v>83289.600000000006</v>
          </cell>
          <cell r="J33">
            <v>224496.7999999997</v>
          </cell>
        </row>
        <row r="34">
          <cell r="C34">
            <v>0.70483841025768046</v>
          </cell>
          <cell r="D34">
            <v>0.29516158974231954</v>
          </cell>
          <cell r="E34">
            <v>0.76858154561664271</v>
          </cell>
          <cell r="F34">
            <v>0.23141845438335723</v>
          </cell>
          <cell r="G34">
            <v>0.78340317512764446</v>
          </cell>
          <cell r="H34">
            <v>0.21659682487235557</v>
          </cell>
          <cell r="I34">
            <v>0.80316926539148958</v>
          </cell>
          <cell r="J34">
            <v>0.19683073460851044</v>
          </cell>
        </row>
        <row r="35">
          <cell r="D35">
            <v>0.20636702156615905</v>
          </cell>
          <cell r="F35">
            <v>0.24353448275862069</v>
          </cell>
          <cell r="H35">
            <v>0.25720384204909286</v>
          </cell>
          <cell r="J35">
            <v>0.28226155017361598</v>
          </cell>
        </row>
      </sheetData>
      <sheetData sheetId="4">
        <row r="26">
          <cell r="D26">
            <v>0.79478757327080896</v>
          </cell>
          <cell r="F26">
            <v>0.78216971769556021</v>
          </cell>
          <cell r="H26">
            <v>0.77627961167647797</v>
          </cell>
          <cell r="J26">
            <v>0.77577208725315272</v>
          </cell>
        </row>
        <row r="32">
          <cell r="C32">
            <v>393803.80773960002</v>
          </cell>
          <cell r="E32">
            <v>2888495.2446934683</v>
          </cell>
          <cell r="G32">
            <v>5289223.0894644139</v>
          </cell>
          <cell r="I32">
            <v>16404191.423034731</v>
          </cell>
        </row>
        <row r="33">
          <cell r="D33">
            <v>14632.8</v>
          </cell>
          <cell r="F33">
            <v>66275.199999999997</v>
          </cell>
          <cell r="H33">
            <v>105062.39999999999</v>
          </cell>
          <cell r="J33">
            <v>282541.59999999969</v>
          </cell>
        </row>
        <row r="34">
          <cell r="C34">
            <v>0.62309852131641719</v>
          </cell>
          <cell r="D34">
            <v>0.37690147868358276</v>
          </cell>
          <cell r="E34">
            <v>0.71580773740320947</v>
          </cell>
          <cell r="F34">
            <v>0.28419226259679048</v>
          </cell>
          <cell r="G34">
            <v>0.74142323774791363</v>
          </cell>
          <cell r="H34">
            <v>0.25857676225208637</v>
          </cell>
          <cell r="I34">
            <v>0.76427413431771507</v>
          </cell>
          <cell r="J34">
            <v>0.2357258656822849</v>
          </cell>
        </row>
        <row r="35">
          <cell r="D35">
            <v>0.27303219175460169</v>
          </cell>
          <cell r="F35">
            <v>0.29799999999999999</v>
          </cell>
          <cell r="H35">
            <v>0.30399999999999999</v>
          </cell>
          <cell r="J35">
            <v>0.33106776476181005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_65% base_60%eff"/>
      <sheetName val="GT_65% base_65%eff"/>
      <sheetName val="GT_65% base_Max%eff"/>
    </sheetNames>
    <sheetDataSet>
      <sheetData sheetId="0">
        <row r="32">
          <cell r="C32">
            <v>7782046.8338970598</v>
          </cell>
          <cell r="E32">
            <v>20793841.095713962</v>
          </cell>
          <cell r="G32">
            <v>27685107.413725428</v>
          </cell>
          <cell r="I32">
            <v>68637320.717022806</v>
          </cell>
          <cell r="K32">
            <v>160419527.00491527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1">
        <row r="32">
          <cell r="C32">
            <v>11915524.823667709</v>
          </cell>
          <cell r="E32">
            <v>29006967.399429366</v>
          </cell>
          <cell r="G32">
            <v>39501086.527482383</v>
          </cell>
          <cell r="I32">
            <v>91004493.725352123</v>
          </cell>
          <cell r="K32">
            <v>207607000.74634245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2">
        <row r="32">
          <cell r="C32">
            <v>11915524.823667709</v>
          </cell>
          <cell r="E32">
            <v>29006967.399429366</v>
          </cell>
          <cell r="G32">
            <v>39501086.527482383</v>
          </cell>
          <cell r="I32">
            <v>91004493.725352123</v>
          </cell>
          <cell r="K32">
            <v>207607000.74634245</v>
          </cell>
        </row>
        <row r="33">
          <cell r="C33">
            <v>176.72926254591738</v>
          </cell>
          <cell r="D33">
            <v>9436.7999999999993</v>
          </cell>
          <cell r="E33">
            <v>139.07299790177231</v>
          </cell>
          <cell r="F33">
            <v>318225.59999999998</v>
          </cell>
          <cell r="G33">
            <v>0</v>
          </cell>
          <cell r="H33">
            <v>393747.20000000001</v>
          </cell>
          <cell r="I33">
            <v>0</v>
          </cell>
          <cell r="J33">
            <v>815553.6</v>
          </cell>
          <cell r="K33">
            <v>0</v>
          </cell>
          <cell r="L33">
            <v>1054272</v>
          </cell>
        </row>
        <row r="34">
          <cell r="C34">
            <v>0.98769243830383668</v>
          </cell>
          <cell r="D34">
            <v>1.2307561696163285E-2</v>
          </cell>
          <cell r="E34">
            <v>0.84610569490641852</v>
          </cell>
          <cell r="F34">
            <v>0.15389430509358148</v>
          </cell>
          <cell r="G34">
            <v>0.85999616263066037</v>
          </cell>
          <cell r="H34">
            <v>0.14000383736933966</v>
          </cell>
          <cell r="I34">
            <v>0.86671973399096924</v>
          </cell>
          <cell r="J34">
            <v>0.1332802660090307</v>
          </cell>
          <cell r="K34">
            <v>0.91850013107410744</v>
          </cell>
          <cell r="L34">
            <v>8.1499868925892505E-2</v>
          </cell>
        </row>
        <row r="35">
          <cell r="D35">
            <v>6.1123660112830094E-3</v>
          </cell>
          <cell r="F35">
            <v>0.11555047655266469</v>
          </cell>
          <cell r="H35">
            <v>9.4E-2</v>
          </cell>
          <cell r="J35">
            <v>0.13100000000000001</v>
          </cell>
          <cell r="L35">
            <v>9.5000000000000001E-2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_65%base_60%eff"/>
      <sheetName val="MT_65%base_65%eff"/>
      <sheetName val="MT_65%base_70%eff"/>
      <sheetName val="MT_65%base_Max%eff"/>
    </sheetNames>
    <sheetDataSet>
      <sheetData sheetId="0">
        <row r="32">
          <cell r="C32">
            <v>72077.970135944139</v>
          </cell>
          <cell r="E32">
            <v>172632.3629044875</v>
          </cell>
          <cell r="G32">
            <v>602623.51874431944</v>
          </cell>
          <cell r="I32">
            <v>734609.73351381009</v>
          </cell>
          <cell r="K32">
            <v>1054626.8585768847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1">
        <row r="32">
          <cell r="C32">
            <v>109235.18747370401</v>
          </cell>
          <cell r="E32">
            <v>251375.88370912842</v>
          </cell>
          <cell r="G32">
            <v>835180.2184465715</v>
          </cell>
          <cell r="I32">
            <v>1027670.7623607048</v>
          </cell>
          <cell r="K32">
            <v>1432590.0373095933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2">
        <row r="32">
          <cell r="C32">
            <v>109235.18747370401</v>
          </cell>
          <cell r="E32">
            <v>251375.88370912842</v>
          </cell>
          <cell r="I32">
            <v>1027670.7623607048</v>
          </cell>
          <cell r="K32">
            <v>1432590.0373095933</v>
          </cell>
        </row>
        <row r="33">
          <cell r="C33">
            <v>0</v>
          </cell>
          <cell r="D33">
            <v>1688.4</v>
          </cell>
          <cell r="E33">
            <v>2.5228857289469224</v>
          </cell>
          <cell r="F33">
            <v>3361.9999999999909</v>
          </cell>
          <cell r="I33">
            <v>1.4951049496588074</v>
          </cell>
          <cell r="J33">
            <v>11878.4</v>
          </cell>
          <cell r="K33">
            <v>3.051139212839022</v>
          </cell>
          <cell r="L33">
            <v>14660.8</v>
          </cell>
        </row>
        <row r="34">
          <cell r="C34">
            <v>0.80378790856188498</v>
          </cell>
          <cell r="D34">
            <v>0.19621209143811499</v>
          </cell>
          <cell r="E34">
            <v>0.82226129250800151</v>
          </cell>
          <cell r="F34">
            <v>0.17773870749199849</v>
          </cell>
          <cell r="I34">
            <v>0.83932446500624125</v>
          </cell>
          <cell r="J34">
            <v>0.16067553499375875</v>
          </cell>
          <cell r="K34">
            <v>0.85273285211279792</v>
          </cell>
          <cell r="L34">
            <v>0.14726714788720202</v>
          </cell>
        </row>
        <row r="35">
          <cell r="D35">
            <v>0.10847274689692391</v>
          </cell>
          <cell r="F35">
            <v>0.11278385623731003</v>
          </cell>
          <cell r="J35">
            <v>0.1199737338513692</v>
          </cell>
          <cell r="L35">
            <v>0.12621926377557152</v>
          </cell>
        </row>
      </sheetData>
      <sheetData sheetId="3">
        <row r="32">
          <cell r="C32">
            <v>109235.18747370401</v>
          </cell>
          <cell r="E32">
            <v>251375.88370912842</v>
          </cell>
          <cell r="G32">
            <v>835180.2184465715</v>
          </cell>
          <cell r="I32">
            <v>1027670.7623607048</v>
          </cell>
          <cell r="K32">
            <v>1432590.0373095933</v>
          </cell>
        </row>
        <row r="33">
          <cell r="C33">
            <v>0</v>
          </cell>
          <cell r="D33">
            <v>2923.2</v>
          </cell>
          <cell r="E33">
            <v>2.5228857289469224</v>
          </cell>
          <cell r="F33">
            <v>6330.3999999999905</v>
          </cell>
          <cell r="G33">
            <v>9.2888802778282873</v>
          </cell>
          <cell r="H33">
            <v>3590.4</v>
          </cell>
          <cell r="I33">
            <v>1.4951049496588074</v>
          </cell>
          <cell r="J33">
            <v>15257.6</v>
          </cell>
          <cell r="K33">
            <v>3.051139212839022</v>
          </cell>
          <cell r="L33">
            <v>21683.200000000001</v>
          </cell>
        </row>
        <row r="34">
          <cell r="C34">
            <v>0.70292001450479402</v>
          </cell>
          <cell r="D34">
            <v>0.29707998549520592</v>
          </cell>
          <cell r="E34">
            <v>0.71072674938321767</v>
          </cell>
          <cell r="F34">
            <v>0.28927325061678238</v>
          </cell>
          <cell r="G34">
            <v>0.93313854672784535</v>
          </cell>
          <cell r="H34">
            <v>6.6861453272154675E-2</v>
          </cell>
          <cell r="I34">
            <v>0.8026364202183619</v>
          </cell>
          <cell r="J34">
            <v>0.19736357978163807</v>
          </cell>
          <cell r="K34">
            <v>0.79654479994019511</v>
          </cell>
          <cell r="L34">
            <v>0.20345520005980491</v>
          </cell>
        </row>
        <row r="35">
          <cell r="D35">
            <v>0.17399999999999999</v>
          </cell>
          <cell r="F35">
            <v>0.19307691724783346</v>
          </cell>
          <cell r="H35">
            <v>5.1131944322128246E-2</v>
          </cell>
          <cell r="J35">
            <v>0.14901460063427402</v>
          </cell>
          <cell r="L35">
            <v>0.17602476574036396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60%eff"/>
      <sheetName val="Recip65%eff"/>
      <sheetName val="Recip70%eff"/>
      <sheetName val="Recip75%eff"/>
      <sheetName val="RecipMax%eff"/>
      <sheetName val="GT60%eff"/>
      <sheetName val="GT65%eff"/>
      <sheetName val="GTMax%eff"/>
      <sheetName val="MT60%eff"/>
      <sheetName val="MT65%eff"/>
      <sheetName val="MT70%eff"/>
      <sheetName val="MTMax%eff"/>
    </sheetNames>
    <sheetDataSet>
      <sheetData sheetId="0">
        <row r="20">
          <cell r="C20">
            <v>0.78027513275380811</v>
          </cell>
          <cell r="D20">
            <v>0.85320841510652679</v>
          </cell>
          <cell r="E20">
            <v>0.87154697160431627</v>
          </cell>
          <cell r="F20">
            <v>0.89735587380338089</v>
          </cell>
        </row>
        <row r="21">
          <cell r="C21">
            <v>0.21972486724619203</v>
          </cell>
          <cell r="D21">
            <v>0.14679158489347321</v>
          </cell>
          <cell r="E21">
            <v>0.12845302839568368</v>
          </cell>
          <cell r="F21">
            <v>0.10264412619661911</v>
          </cell>
        </row>
        <row r="24">
          <cell r="C24">
            <v>588000</v>
          </cell>
          <cell r="D24">
            <v>3722040</v>
          </cell>
          <cell r="E24">
            <v>6591480</v>
          </cell>
          <cell r="F24">
            <v>19556880</v>
          </cell>
        </row>
        <row r="37">
          <cell r="C37">
            <v>143945.34426764891</v>
          </cell>
          <cell r="D37">
            <v>1167154.1177961496</v>
          </cell>
          <cell r="E37">
            <v>2180763.7099311855</v>
          </cell>
          <cell r="F37">
            <v>6943968.5759429233</v>
          </cell>
        </row>
        <row r="39">
          <cell r="C39">
            <v>4208.3330240197965</v>
          </cell>
          <cell r="D39">
            <v>20847.561748001575</v>
          </cell>
          <cell r="E39">
            <v>33369.000143333476</v>
          </cell>
          <cell r="F39">
            <v>82462.817984299953</v>
          </cell>
        </row>
        <row r="40">
          <cell r="C40">
            <v>0.12403424300357797</v>
          </cell>
          <cell r="D40">
            <v>0.15887972311304699</v>
          </cell>
          <cell r="E40">
            <v>0.16762815947774745</v>
          </cell>
          <cell r="F40">
            <v>0.17989930255799066</v>
          </cell>
        </row>
      </sheetData>
      <sheetData sheetId="1">
        <row r="20">
          <cell r="C20">
            <v>0.75562003004560674</v>
          </cell>
          <cell r="D20">
            <v>0.83007786282230411</v>
          </cell>
          <cell r="E20">
            <v>0.84883135531526255</v>
          </cell>
          <cell r="F20">
            <v>0.87527192429738487</v>
          </cell>
        </row>
        <row r="21">
          <cell r="C21">
            <v>0.24437996995439337</v>
          </cell>
          <cell r="D21">
            <v>0.16992213717769594</v>
          </cell>
          <cell r="E21">
            <v>0.15116864468473745</v>
          </cell>
          <cell r="F21">
            <v>0.12472807570261515</v>
          </cell>
        </row>
        <row r="37">
          <cell r="C37">
            <v>176067.31642223455</v>
          </cell>
          <cell r="D37">
            <v>1334667.1913561092</v>
          </cell>
          <cell r="E37">
            <v>2462999.9254925679</v>
          </cell>
          <cell r="F37">
            <v>7723004.4982193755</v>
          </cell>
        </row>
        <row r="39">
          <cell r="C39">
            <v>5911.8298106867724</v>
          </cell>
          <cell r="D39">
            <v>28365.154115980429</v>
          </cell>
          <cell r="E39">
            <v>45539.235679278274</v>
          </cell>
          <cell r="F39">
            <v>114258.50697548682</v>
          </cell>
        </row>
        <row r="40">
          <cell r="C40">
            <v>0.15171297426263045</v>
          </cell>
          <cell r="D40">
            <v>0.18168256494791624</v>
          </cell>
          <cell r="E40">
            <v>0.18932273240972836</v>
          </cell>
          <cell r="F40">
            <v>0.2000820003269137</v>
          </cell>
        </row>
      </sheetData>
      <sheetData sheetId="2">
        <row r="20">
          <cell r="C20">
            <v>0.7324753044179807</v>
          </cell>
          <cell r="D20">
            <v>0.80797793804061657</v>
          </cell>
          <cell r="E20">
            <v>0.82709468198999225</v>
          </cell>
          <cell r="F20">
            <v>0.85424883992561362</v>
          </cell>
        </row>
        <row r="21">
          <cell r="C21">
            <v>0.26752469558201936</v>
          </cell>
          <cell r="D21">
            <v>0.19202206195938351</v>
          </cell>
          <cell r="E21">
            <v>0.17290531801000769</v>
          </cell>
          <cell r="F21">
            <v>0.14575116007438635</v>
          </cell>
        </row>
        <row r="37">
          <cell r="C37">
            <v>206221.48941169941</v>
          </cell>
          <cell r="D37">
            <v>1494716.3886314188</v>
          </cell>
          <cell r="E37">
            <v>2733073.0038608899</v>
          </cell>
          <cell r="F37">
            <v>8464617.2209894415</v>
          </cell>
        </row>
        <row r="39">
          <cell r="C39">
            <v>7819.6235106121803</v>
          </cell>
          <cell r="D39">
            <v>36880.04613475941</v>
          </cell>
          <cell r="E39">
            <v>59317.848142932955</v>
          </cell>
          <cell r="F39">
            <v>149939.47261427273</v>
          </cell>
        </row>
        <row r="40">
          <cell r="C40">
            <v>0.17769610028296809</v>
          </cell>
          <cell r="D40">
            <v>0.20346938106743728</v>
          </cell>
          <cell r="E40">
            <v>0.21008236484730208</v>
          </cell>
          <cell r="F40">
            <v>0.21929516497985874</v>
          </cell>
        </row>
      </sheetData>
      <sheetData sheetId="3">
        <row r="20">
          <cell r="C20">
            <v>0.7104816600418139</v>
          </cell>
          <cell r="D20">
            <v>0.78702426861188624</v>
          </cell>
          <cell r="E20">
            <v>0.80660991185735287</v>
          </cell>
          <cell r="F20">
            <v>0.83436023157476924</v>
          </cell>
        </row>
        <row r="21">
          <cell r="C21">
            <v>0.28951833995818615</v>
          </cell>
          <cell r="D21">
            <v>0.21297573138811376</v>
          </cell>
          <cell r="E21">
            <v>0.19339008814264713</v>
          </cell>
          <cell r="F21">
            <v>0.16563976842523062</v>
          </cell>
        </row>
        <row r="37">
          <cell r="C37">
            <v>234875.97285029746</v>
          </cell>
          <cell r="D37">
            <v>1646464.3246614689</v>
          </cell>
          <cell r="E37">
            <v>2987591.4780819481</v>
          </cell>
          <cell r="F37">
            <v>9166210.0382157415</v>
          </cell>
        </row>
        <row r="39">
          <cell r="C39">
            <v>9936.7149827079684</v>
          </cell>
          <cell r="D39">
            <v>46256.775112623727</v>
          </cell>
          <cell r="E39">
            <v>74365.739640265703</v>
          </cell>
          <cell r="F39">
            <v>188921.70492665254</v>
          </cell>
        </row>
        <row r="40">
          <cell r="C40">
            <v>0.2023869798667953</v>
          </cell>
          <cell r="D40">
            <v>0.22412618182049915</v>
          </cell>
          <cell r="E40">
            <v>0.22964636584037937</v>
          </cell>
          <cell r="F40">
            <v>0.23747152293976906</v>
          </cell>
        </row>
      </sheetData>
      <sheetData sheetId="4">
        <row r="20">
          <cell r="C20">
            <v>0.69210643034510677</v>
          </cell>
          <cell r="D20">
            <v>0.77423089346371077</v>
          </cell>
          <cell r="E20">
            <v>0.79625639009821714</v>
          </cell>
          <cell r="F20">
            <v>0.82439714069461334</v>
          </cell>
        </row>
        <row r="21">
          <cell r="C21">
            <v>0.30789356965489328</v>
          </cell>
          <cell r="D21">
            <v>0.22576910653628926</v>
          </cell>
          <cell r="E21">
            <v>0.20374360990178281</v>
          </cell>
          <cell r="F21">
            <v>0.17560285930538652</v>
          </cell>
        </row>
        <row r="37">
          <cell r="C37">
            <v>258816.19421694372</v>
          </cell>
          <cell r="D37">
            <v>1739114.8401330884</v>
          </cell>
          <cell r="E37">
            <v>3116231.5625879983</v>
          </cell>
          <cell r="F37">
            <v>9517669.1687684096</v>
          </cell>
        </row>
        <row r="39">
          <cell r="C39">
            <v>11953.641152542308</v>
          </cell>
          <cell r="D39">
            <v>52650.598411059138</v>
          </cell>
          <cell r="E39">
            <v>82783.125809567398</v>
          </cell>
          <cell r="F39">
            <v>210478.01728975636</v>
          </cell>
        </row>
        <row r="40">
          <cell r="C40">
            <v>0.22301569314444605</v>
          </cell>
          <cell r="D40">
            <v>0.23673830220799971</v>
          </cell>
          <cell r="E40">
            <v>0.23953450755083158</v>
          </cell>
          <cell r="F40">
            <v>0.24657687123917099</v>
          </cell>
        </row>
      </sheetData>
      <sheetData sheetId="5">
        <row r="20">
          <cell r="C20">
            <v>0.74332367848337788</v>
          </cell>
          <cell r="D20">
            <v>0.80113224069723898</v>
          </cell>
          <cell r="E20">
            <v>0.78410993269500018</v>
          </cell>
          <cell r="F20">
            <v>0.84263582064228104</v>
          </cell>
          <cell r="G20">
            <v>0.86512728086238821</v>
          </cell>
        </row>
        <row r="21">
          <cell r="C21">
            <v>0.25667632151662206</v>
          </cell>
          <cell r="D21">
            <v>0.19886775930276099</v>
          </cell>
          <cell r="E21">
            <v>0.21589006730499982</v>
          </cell>
          <cell r="F21">
            <v>0.15736417935771893</v>
          </cell>
          <cell r="G21">
            <v>0.13487271913761179</v>
          </cell>
        </row>
        <row r="24">
          <cell r="C24">
            <v>19427520</v>
          </cell>
          <cell r="D24">
            <v>41383440</v>
          </cell>
          <cell r="E24">
            <v>58506000</v>
          </cell>
          <cell r="F24">
            <v>119575680</v>
          </cell>
          <cell r="G24">
            <v>261589440</v>
          </cell>
        </row>
        <row r="37">
          <cell r="C37">
            <v>4070848.6106599094</v>
          </cell>
          <cell r="D37">
            <v>10938919.66382979</v>
          </cell>
          <cell r="E37">
            <v>14534033.288724203</v>
          </cell>
          <cell r="F37">
            <v>36274273.630721577</v>
          </cell>
          <cell r="G37">
            <v>84952517.189241767</v>
          </cell>
        </row>
        <row r="39">
          <cell r="C39">
            <v>145939.82597399666</v>
          </cell>
          <cell r="D39">
            <v>281913.34614042257</v>
          </cell>
          <cell r="E39">
            <v>415453.94754867384</v>
          </cell>
          <cell r="F39">
            <v>703308.26608686487</v>
          </cell>
          <cell r="G39">
            <v>1374995.8606377286</v>
          </cell>
        </row>
        <row r="40">
          <cell r="C40">
            <v>0.1061668399795935</v>
          </cell>
          <cell r="D40">
            <v>0.13392731067138852</v>
          </cell>
          <cell r="E40">
            <v>0.12586559916020734</v>
          </cell>
          <cell r="F40">
            <v>0.15370116851002419</v>
          </cell>
          <cell r="G40">
            <v>0.16454221807475602</v>
          </cell>
        </row>
      </sheetData>
      <sheetData sheetId="6">
        <row r="20">
          <cell r="C20">
            <v>0.71801952156275728</v>
          </cell>
          <cell r="D20">
            <v>0.77676818965076277</v>
          </cell>
          <cell r="E20">
            <v>0.7595545108825662</v>
          </cell>
          <cell r="F20">
            <v>0.81913522117338877</v>
          </cell>
          <cell r="G20">
            <v>0.84219818005662239</v>
          </cell>
        </row>
        <row r="21">
          <cell r="C21">
            <v>0.28198047843724261</v>
          </cell>
          <cell r="D21">
            <v>0.2232318103492372</v>
          </cell>
          <cell r="E21">
            <v>0.24044548911743374</v>
          </cell>
          <cell r="F21">
            <v>0.1808647788266112</v>
          </cell>
          <cell r="G21">
            <v>0.15780181994337764</v>
          </cell>
        </row>
        <row r="37">
          <cell r="C37">
            <v>5237568.0341117019</v>
          </cell>
          <cell r="D37">
            <v>13090239.192401309</v>
          </cell>
          <cell r="E37">
            <v>17695057.035510179</v>
          </cell>
          <cell r="F37">
            <v>41844647.184280477</v>
          </cell>
          <cell r="G37">
            <v>96384733.399545386</v>
          </cell>
        </row>
        <row r="39">
          <cell r="C39">
            <v>213547.01309779275</v>
          </cell>
          <cell r="D39">
            <v>390564.94838148844</v>
          </cell>
          <cell r="E39">
            <v>581554.85583530646</v>
          </cell>
          <cell r="F39">
            <v>959222.47261563269</v>
          </cell>
          <cell r="G39">
            <v>1874938.3508195735</v>
          </cell>
        </row>
        <row r="40">
          <cell r="C40">
            <v>0.13659462695411581</v>
          </cell>
          <cell r="D40">
            <v>0.16026633204743079</v>
          </cell>
          <cell r="E40">
            <v>0.1532402542160432</v>
          </cell>
          <cell r="F40">
            <v>0.17730392711893056</v>
          </cell>
          <cell r="G40">
            <v>0.18668496645928256</v>
          </cell>
        </row>
      </sheetData>
      <sheetData sheetId="7">
        <row r="20">
          <cell r="C20">
            <v>0.71679946046734799</v>
          </cell>
          <cell r="D20">
            <v>0.75476665703751311</v>
          </cell>
          <cell r="E20">
            <v>0.74106719430816748</v>
          </cell>
          <cell r="F20">
            <v>0.79739426558061344</v>
          </cell>
          <cell r="G20">
            <v>0.82847463693931245</v>
          </cell>
        </row>
        <row r="21">
          <cell r="C21">
            <v>0.28320053953265201</v>
          </cell>
          <cell r="D21">
            <v>0.24523334296248694</v>
          </cell>
          <cell r="E21">
            <v>0.25893280569183247</v>
          </cell>
          <cell r="F21">
            <v>0.20260573441938656</v>
          </cell>
          <cell r="G21">
            <v>0.17152536306068755</v>
          </cell>
        </row>
        <row r="37">
          <cell r="C37">
            <v>5293822.3871920006</v>
          </cell>
          <cell r="D37">
            <v>15032950.881811958</v>
          </cell>
          <cell r="E37">
            <v>20074932.533166397</v>
          </cell>
          <cell r="F37">
            <v>46997930.368541427</v>
          </cell>
          <cell r="G37">
            <v>103227152.27229331</v>
          </cell>
        </row>
        <row r="39">
          <cell r="C39">
            <v>217143.48604848742</v>
          </cell>
          <cell r="D39">
            <v>507098.21690145181</v>
          </cell>
          <cell r="E39">
            <v>728223.3769088866</v>
          </cell>
          <cell r="F39">
            <v>1239762.2021190946</v>
          </cell>
          <cell r="G39">
            <v>2218830.4097660468</v>
          </cell>
        </row>
        <row r="40">
          <cell r="C40">
            <v>0.13806172815900777</v>
          </cell>
          <cell r="D40">
            <v>0.1840513272725943</v>
          </cell>
          <cell r="E40">
            <v>0.17385011862798097</v>
          </cell>
          <cell r="F40">
            <v>0.19913939252748242</v>
          </cell>
          <cell r="G40">
            <v>0.19993786131830726</v>
          </cell>
        </row>
      </sheetData>
      <sheetData sheetId="8">
        <row r="20">
          <cell r="C20">
            <v>0.74770098921771333</v>
          </cell>
          <cell r="D20">
            <v>0.77229226794393613</v>
          </cell>
          <cell r="E20">
            <v>0.80730684068832992</v>
          </cell>
          <cell r="F20">
            <v>0.80008463947174524</v>
          </cell>
          <cell r="G20">
            <v>0.82204367508608445</v>
          </cell>
        </row>
        <row r="21">
          <cell r="C21">
            <v>0.25229901078228678</v>
          </cell>
          <cell r="D21">
            <v>0.22770773205606396</v>
          </cell>
          <cell r="E21">
            <v>0.19269315931167003</v>
          </cell>
          <cell r="F21">
            <v>0.19991536052825476</v>
          </cell>
          <cell r="G21">
            <v>0.17795632491391553</v>
          </cell>
        </row>
        <row r="24">
          <cell r="C24">
            <v>176400</v>
          </cell>
          <cell r="D24">
            <v>382200</v>
          </cell>
          <cell r="E24">
            <v>1176000</v>
          </cell>
          <cell r="F24">
            <v>1470000</v>
          </cell>
          <cell r="G24">
            <v>1958040</v>
          </cell>
        </row>
        <row r="37">
          <cell r="C37">
            <v>37713.270014340895</v>
          </cell>
          <cell r="D37">
            <v>90566.977677482617</v>
          </cell>
          <cell r="E37">
            <v>317385.4389250846</v>
          </cell>
          <cell r="F37">
            <v>386641.31540049205</v>
          </cell>
          <cell r="G37">
            <v>556085.483660748</v>
          </cell>
        </row>
        <row r="39">
          <cell r="C39">
            <v>1321.1825104105189</v>
          </cell>
          <cell r="D39">
            <v>2772.3432421586162</v>
          </cell>
          <cell r="E39">
            <v>7864.9451090437897</v>
          </cell>
          <cell r="F39">
            <v>10029.967468504925</v>
          </cell>
          <cell r="G39">
            <v>12498.017464443719</v>
          </cell>
        </row>
        <row r="40">
          <cell r="C40">
            <v>0.10832206073810499</v>
          </cell>
          <cell r="D40">
            <v>0.12006059633793896</v>
          </cell>
          <cell r="E40">
            <v>0.13674170171226127</v>
          </cell>
          <cell r="F40">
            <v>0.13326381096546722</v>
          </cell>
          <cell r="G40">
            <v>0.14389354177539512</v>
          </cell>
        </row>
      </sheetData>
      <sheetData sheetId="9">
        <row r="20">
          <cell r="C20">
            <v>0.72258960591550336</v>
          </cell>
          <cell r="D20">
            <v>0.74739273419500329</v>
          </cell>
          <cell r="E20">
            <v>0.78293197659446512</v>
          </cell>
          <cell r="F20">
            <v>0.77561306399289698</v>
          </cell>
          <cell r="G20">
            <v>0.79807119810082694</v>
          </cell>
        </row>
        <row r="21">
          <cell r="C21">
            <v>0.27741039408449669</v>
          </cell>
          <cell r="D21">
            <v>0.25260726580499665</v>
          </cell>
          <cell r="E21">
            <v>0.21706802340553485</v>
          </cell>
          <cell r="F21">
            <v>0.22438693600710302</v>
          </cell>
          <cell r="G21">
            <v>0.20192880189917309</v>
          </cell>
        </row>
        <row r="37">
          <cell r="C37">
            <v>48139.51633664847</v>
          </cell>
          <cell r="D37">
            <v>111967.85969995447</v>
          </cell>
          <cell r="E37">
            <v>377881.95295579382</v>
          </cell>
          <cell r="F37">
            <v>463555.94599931571</v>
          </cell>
          <cell r="G37">
            <v>652567.42806549859</v>
          </cell>
        </row>
        <row r="39">
          <cell r="C39">
            <v>1918.7295963760539</v>
          </cell>
          <cell r="D39">
            <v>3928.9036277838331</v>
          </cell>
          <cell r="E39">
            <v>10876.996901382536</v>
          </cell>
          <cell r="F39">
            <v>13923.090365905791</v>
          </cell>
          <cell r="G39">
            <v>17142.061803378616</v>
          </cell>
        </row>
        <row r="40">
          <cell r="C40">
            <v>0.13826888017237793</v>
          </cell>
          <cell r="D40">
            <v>0.14843078957686676</v>
          </cell>
          <cell r="E40">
            <v>0.16280589767612041</v>
          </cell>
          <cell r="F40">
            <v>0.1597740062920667</v>
          </cell>
          <cell r="G40">
            <v>0.16885935927234325</v>
          </cell>
        </row>
      </sheetData>
      <sheetData sheetId="10">
        <row r="20">
          <cell r="C20">
            <v>0.69899657212499589</v>
          </cell>
          <cell r="D20">
            <v>0.72415842541554609</v>
          </cell>
          <cell r="F20">
            <v>0.7525940468613358</v>
          </cell>
          <cell r="G20">
            <v>0.7754572759171573</v>
          </cell>
        </row>
        <row r="21">
          <cell r="C21">
            <v>0.30100342787500417</v>
          </cell>
          <cell r="D21">
            <v>0.27584157458445385</v>
          </cell>
          <cell r="F21">
            <v>0.24740595313866423</v>
          </cell>
          <cell r="G21">
            <v>0.22454272408284273</v>
          </cell>
        </row>
        <row r="37">
          <cell r="C37">
            <v>57935.343943194915</v>
          </cell>
          <cell r="D37">
            <v>131937.49873322167</v>
          </cell>
          <cell r="F37">
            <v>535905.15788198879</v>
          </cell>
          <cell r="G37">
            <v>743581.60170470795</v>
          </cell>
        </row>
        <row r="39">
          <cell r="C39">
            <v>2590.1267546727468</v>
          </cell>
          <cell r="D39">
            <v>5217.6556634107428</v>
          </cell>
          <cell r="F39">
            <v>18290.195043548247</v>
          </cell>
          <cell r="G39">
            <v>22353.770114127561</v>
          </cell>
        </row>
        <row r="40">
          <cell r="C40">
            <v>0.1664049774286708</v>
          </cell>
          <cell r="D40">
            <v>0.17490364792403837</v>
          </cell>
          <cell r="F40">
            <v>0.18471063699291709</v>
          </cell>
          <cell r="G40">
            <v>0.19241032793006191</v>
          </cell>
        </row>
      </sheetData>
      <sheetData sheetId="11">
        <row r="20">
          <cell r="C20">
            <v>0.68269461179246749</v>
          </cell>
          <cell r="D20">
            <v>0.70481294709040077</v>
          </cell>
          <cell r="E20">
            <v>0.7739040722835272</v>
          </cell>
          <cell r="F20">
            <v>0.74629308243982606</v>
          </cell>
          <cell r="G20">
            <v>0.76507326405550657</v>
          </cell>
        </row>
        <row r="21">
          <cell r="C21">
            <v>0.31730538820753262</v>
          </cell>
          <cell r="D21">
            <v>0.29518705290959929</v>
          </cell>
          <cell r="E21">
            <v>0.22609592771647274</v>
          </cell>
          <cell r="F21">
            <v>0.25370691756017394</v>
          </cell>
          <cell r="G21">
            <v>0.23492673594449343</v>
          </cell>
        </row>
        <row r="37">
          <cell r="C37">
            <v>64703.917857180415</v>
          </cell>
          <cell r="D37">
            <v>148564.7297279574</v>
          </cell>
          <cell r="E37">
            <v>400288.50823796343</v>
          </cell>
          <cell r="F37">
            <v>555709.20978357759</v>
          </cell>
          <cell r="G37">
            <v>785374.09798075724</v>
          </cell>
        </row>
        <row r="39">
          <cell r="C39">
            <v>3122.2133973856257</v>
          </cell>
          <cell r="D39">
            <v>6459.8165082828209</v>
          </cell>
          <cell r="E39">
            <v>12141.148287174577</v>
          </cell>
          <cell r="F39">
            <v>19613.338335517201</v>
          </cell>
          <cell r="G39">
            <v>25037.273067163125</v>
          </cell>
        </row>
        <row r="40">
          <cell r="C40">
            <v>0.18584603555866819</v>
          </cell>
          <cell r="D40">
            <v>0.19694562525252501</v>
          </cell>
          <cell r="E40">
            <v>0.17245949271554795</v>
          </cell>
          <cell r="F40">
            <v>0.19153650718278517</v>
          </cell>
          <cell r="G40">
            <v>0.20322461905164874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_65% base_60%eff"/>
      <sheetName val="Recip_65% base_65%eff"/>
      <sheetName val="Recip_65% base_70%eff"/>
      <sheetName val="Recip_65% base_75%eff"/>
      <sheetName val="Recip_65% base_MaxEff"/>
    </sheetNames>
    <sheetDataSet>
      <sheetData sheetId="0">
        <row r="32">
          <cell r="C32">
            <v>184480.24065514651</v>
          </cell>
          <cell r="E32">
            <v>1367958.9853206328</v>
          </cell>
          <cell r="G32">
            <v>2502175.7644535257</v>
          </cell>
          <cell r="I32">
            <v>7738254.9985563606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</row>
      </sheetData>
      <sheetData sheetId="1">
        <row r="32">
          <cell r="C32">
            <v>232993.768153955</v>
          </cell>
          <cell r="E32">
            <v>1607881.9242548856</v>
          </cell>
          <cell r="G32">
            <v>2901636.3616513563</v>
          </cell>
          <cell r="I32">
            <v>8822991.5987282488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</row>
      </sheetData>
      <sheetData sheetId="2">
        <row r="32">
          <cell r="C32">
            <v>232993.768153955</v>
          </cell>
          <cell r="E32">
            <v>1607881.9242548856</v>
          </cell>
          <cell r="G32">
            <v>2901636.3616513563</v>
          </cell>
          <cell r="I32">
            <v>8822991.5987282488</v>
          </cell>
        </row>
        <row r="33">
          <cell r="D33">
            <v>5065.2</v>
          </cell>
          <cell r="F33">
            <v>25131.200000000001</v>
          </cell>
          <cell r="H33">
            <v>41817.599999999999</v>
          </cell>
          <cell r="J33">
            <v>112675.19999999971</v>
          </cell>
        </row>
        <row r="34">
          <cell r="C34">
            <v>0.82686828970629134</v>
          </cell>
          <cell r="D34">
            <v>0.17313171029370863</v>
          </cell>
          <cell r="E34">
            <v>0.86915024927353879</v>
          </cell>
          <cell r="F34">
            <v>0.13084975072646124</v>
          </cell>
          <cell r="G34">
            <v>0.87810607342004987</v>
          </cell>
          <cell r="H34">
            <v>0.12189392657995009</v>
          </cell>
          <cell r="I34">
            <v>0.8904721963784592</v>
          </cell>
          <cell r="J34">
            <v>0.10952780362154077</v>
          </cell>
        </row>
        <row r="35">
          <cell r="D35">
            <v>0.11507266190456686</v>
          </cell>
          <cell r="F35">
            <v>0.13865030674846626</v>
          </cell>
          <cell r="H35">
            <v>0.14810281517747856</v>
          </cell>
          <cell r="J35">
            <v>0.16487860769264681</v>
          </cell>
        </row>
      </sheetData>
      <sheetData sheetId="3">
        <row r="32">
          <cell r="C32">
            <v>232993.768153955</v>
          </cell>
          <cell r="E32">
            <v>1607881.9242548856</v>
          </cell>
          <cell r="G32">
            <v>2901636.3616513563</v>
          </cell>
          <cell r="I32">
            <v>8822991.5987282488</v>
          </cell>
        </row>
        <row r="33">
          <cell r="D33">
            <v>10130.4</v>
          </cell>
          <cell r="F33">
            <v>50262.400000000001</v>
          </cell>
          <cell r="H33">
            <v>83289.600000000006</v>
          </cell>
          <cell r="J33">
            <v>224496.7999999997</v>
          </cell>
        </row>
        <row r="34">
          <cell r="C34">
            <v>0.70483841025768046</v>
          </cell>
          <cell r="D34">
            <v>0.29516158974231954</v>
          </cell>
          <cell r="E34">
            <v>0.76858154561664271</v>
          </cell>
          <cell r="F34">
            <v>0.23141845438335723</v>
          </cell>
          <cell r="G34">
            <v>0.78340317512764446</v>
          </cell>
          <cell r="H34">
            <v>0.21659682487235557</v>
          </cell>
          <cell r="I34">
            <v>0.80316926539148958</v>
          </cell>
          <cell r="J34">
            <v>0.19683073460851044</v>
          </cell>
        </row>
        <row r="35">
          <cell r="D35">
            <v>0.20636702156615905</v>
          </cell>
          <cell r="F35">
            <v>0.24353448275862069</v>
          </cell>
          <cell r="H35">
            <v>0.25720384204909286</v>
          </cell>
          <cell r="J35">
            <v>0.28226155017361598</v>
          </cell>
        </row>
      </sheetData>
      <sheetData sheetId="4">
        <row r="26">
          <cell r="D26">
            <v>0.79478757327080896</v>
          </cell>
          <cell r="F26">
            <v>0.78216971769556021</v>
          </cell>
          <cell r="H26">
            <v>0.77627961167647797</v>
          </cell>
          <cell r="J26">
            <v>0.77577208725315272</v>
          </cell>
        </row>
        <row r="32">
          <cell r="C32">
            <v>232993.768153955</v>
          </cell>
          <cell r="E32">
            <v>1607881.9242548856</v>
          </cell>
          <cell r="G32">
            <v>2901636.3616513563</v>
          </cell>
          <cell r="I32">
            <v>8822991.5987282488</v>
          </cell>
        </row>
        <row r="33">
          <cell r="D33">
            <v>14632.8</v>
          </cell>
          <cell r="F33">
            <v>66275.199999999997</v>
          </cell>
          <cell r="H33">
            <v>105062.39999999999</v>
          </cell>
          <cell r="J33">
            <v>282541.59999999969</v>
          </cell>
        </row>
        <row r="34">
          <cell r="C34">
            <v>0.62309852131641719</v>
          </cell>
          <cell r="D34">
            <v>0.37690147868358276</v>
          </cell>
          <cell r="E34">
            <v>0.71580773740320947</v>
          </cell>
          <cell r="F34">
            <v>0.28419226259679048</v>
          </cell>
          <cell r="G34">
            <v>0.74142323774791363</v>
          </cell>
          <cell r="H34">
            <v>0.25857676225208637</v>
          </cell>
          <cell r="I34">
            <v>0.76427413431771507</v>
          </cell>
          <cell r="J34">
            <v>0.2357258656822849</v>
          </cell>
        </row>
        <row r="35">
          <cell r="D35">
            <v>0.27303219175460169</v>
          </cell>
          <cell r="F35">
            <v>0.29799999999999999</v>
          </cell>
          <cell r="H35">
            <v>0.30399999999999999</v>
          </cell>
          <cell r="J35">
            <v>0.33106776476181005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_65% base_60%eff"/>
      <sheetName val="GT_65% base_65%eff"/>
      <sheetName val="GT_65% base_Max%eff"/>
    </sheetNames>
    <sheetDataSet>
      <sheetData sheetId="0">
        <row r="32">
          <cell r="C32">
            <v>5476549.0841967594</v>
          </cell>
          <cell r="E32">
            <v>13654324.602277225</v>
          </cell>
          <cell r="G32">
            <v>18535708.684075031</v>
          </cell>
          <cell r="I32">
            <v>43048577.73916173</v>
          </cell>
          <cell r="K32">
            <v>98196553.349419534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1">
        <row r="32">
          <cell r="C32">
            <v>7292762.4063411197</v>
          </cell>
          <cell r="E32">
            <v>16850842.812728602</v>
          </cell>
          <cell r="G32">
            <v>23296625.564041957</v>
          </cell>
          <cell r="I32">
            <v>51083931.080803931</v>
          </cell>
          <cell r="K32">
            <v>114444243.26951797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K34">
            <v>1</v>
          </cell>
          <cell r="L34">
            <v>0</v>
          </cell>
        </row>
      </sheetData>
      <sheetData sheetId="2">
        <row r="32">
          <cell r="C32">
            <v>7292762.4063411197</v>
          </cell>
          <cell r="E32">
            <v>16850842.812728602</v>
          </cell>
          <cell r="G32">
            <v>23296625.564041957</v>
          </cell>
          <cell r="I32">
            <v>51083931.080803931</v>
          </cell>
          <cell r="K32">
            <v>114444243.26951797</v>
          </cell>
        </row>
        <row r="33">
          <cell r="C33">
            <v>176.72926254591738</v>
          </cell>
          <cell r="D33">
            <v>9436.7999999999993</v>
          </cell>
          <cell r="E33">
            <v>139.07299790177231</v>
          </cell>
          <cell r="F33">
            <v>318225.59999999998</v>
          </cell>
          <cell r="G33">
            <v>0</v>
          </cell>
          <cell r="H33">
            <v>393747.20000000001</v>
          </cell>
          <cell r="I33">
            <v>0</v>
          </cell>
          <cell r="J33">
            <v>815553.6</v>
          </cell>
          <cell r="K33">
            <v>0</v>
          </cell>
          <cell r="L33">
            <v>1054272</v>
          </cell>
        </row>
        <row r="34">
          <cell r="C34">
            <v>0.98769243830383668</v>
          </cell>
          <cell r="D34">
            <v>1.2307561696163285E-2</v>
          </cell>
          <cell r="E34">
            <v>0.84610569490641852</v>
          </cell>
          <cell r="F34">
            <v>0.15389430509358148</v>
          </cell>
          <cell r="G34">
            <v>0.85999616263066037</v>
          </cell>
          <cell r="H34">
            <v>0.14000383736933966</v>
          </cell>
          <cell r="I34">
            <v>0.86671973399096924</v>
          </cell>
          <cell r="J34">
            <v>0.1332802660090307</v>
          </cell>
          <cell r="K34">
            <v>0.91850013107410744</v>
          </cell>
          <cell r="L34">
            <v>8.1499868925892505E-2</v>
          </cell>
        </row>
        <row r="35">
          <cell r="D35">
            <v>6.1123660112830094E-3</v>
          </cell>
          <cell r="F35">
            <v>0.11555047655266469</v>
          </cell>
          <cell r="H35">
            <v>9.4E-2</v>
          </cell>
          <cell r="J35">
            <v>0.13100000000000001</v>
          </cell>
          <cell r="L35">
            <v>9.5000000000000001E-2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_65%base_60%eff"/>
      <sheetName val="MT_65%base_65%eff"/>
      <sheetName val="MT_65%base_70%eff"/>
      <sheetName val="MT_65%base_Max%eff"/>
    </sheetNames>
    <sheetDataSet>
      <sheetData sheetId="0">
        <row r="32">
          <cell r="C32">
            <v>50438.973009516318</v>
          </cell>
          <cell r="E32">
            <v>117270.34108291402</v>
          </cell>
          <cell r="G32">
            <v>393141.02510821522</v>
          </cell>
          <cell r="I32">
            <v>483250.51666505111</v>
          </cell>
          <cell r="K32">
            <v>676467.07895722776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L34">
            <v>0</v>
          </cell>
        </row>
      </sheetData>
      <sheetData sheetId="1">
        <row r="32">
          <cell r="C32">
            <v>66620.82590526178</v>
          </cell>
          <cell r="E32">
            <v>149786.97611699023</v>
          </cell>
          <cell r="G32">
            <v>482560.31754593039</v>
          </cell>
          <cell r="I32">
            <v>597649.52134866058</v>
          </cell>
          <cell r="K32">
            <v>817651.32648582209</v>
          </cell>
        </row>
        <row r="33">
          <cell r="D33">
            <v>0</v>
          </cell>
          <cell r="F33">
            <v>0</v>
          </cell>
          <cell r="H33">
            <v>0</v>
          </cell>
          <cell r="J33">
            <v>0</v>
          </cell>
          <cell r="L33">
            <v>0</v>
          </cell>
        </row>
        <row r="34">
          <cell r="C34">
            <v>1</v>
          </cell>
          <cell r="D34">
            <v>0</v>
          </cell>
          <cell r="E34">
            <v>1</v>
          </cell>
          <cell r="F34">
            <v>0</v>
          </cell>
          <cell r="G34">
            <v>1</v>
          </cell>
          <cell r="H34">
            <v>0</v>
          </cell>
          <cell r="I34">
            <v>1</v>
          </cell>
          <cell r="J34">
            <v>0</v>
          </cell>
          <cell r="L34">
            <v>0</v>
          </cell>
        </row>
      </sheetData>
      <sheetData sheetId="2">
        <row r="32">
          <cell r="C32">
            <v>66620.82590526178</v>
          </cell>
          <cell r="E32">
            <v>149786.97611699023</v>
          </cell>
          <cell r="I32">
            <v>597649.52134866058</v>
          </cell>
          <cell r="K32">
            <v>817651.32648582209</v>
          </cell>
        </row>
        <row r="33">
          <cell r="C33">
            <v>0</v>
          </cell>
          <cell r="D33">
            <v>1688.4</v>
          </cell>
          <cell r="E33">
            <v>2.5228857289469224</v>
          </cell>
          <cell r="F33">
            <v>3361.9999999999909</v>
          </cell>
          <cell r="I33">
            <v>1.4951049496588074</v>
          </cell>
          <cell r="J33">
            <v>11878.4</v>
          </cell>
          <cell r="K33">
            <v>3.051139212839022</v>
          </cell>
          <cell r="L33">
            <v>14660.8</v>
          </cell>
        </row>
        <row r="34">
          <cell r="C34">
            <v>0.80378790856188498</v>
          </cell>
          <cell r="D34">
            <v>0.19621209143811499</v>
          </cell>
          <cell r="E34">
            <v>0.82226129250800151</v>
          </cell>
          <cell r="F34">
            <v>0.17773870749199849</v>
          </cell>
          <cell r="I34">
            <v>0.83932446500624125</v>
          </cell>
          <cell r="J34">
            <v>0.16067553499375875</v>
          </cell>
          <cell r="L34">
            <v>0.14726714788720202</v>
          </cell>
        </row>
        <row r="35">
          <cell r="D35">
            <v>0.10847274689692391</v>
          </cell>
          <cell r="F35">
            <v>0.11278385623731003</v>
          </cell>
          <cell r="J35">
            <v>0.1199737338513692</v>
          </cell>
          <cell r="L35">
            <v>0.12621926377557152</v>
          </cell>
        </row>
      </sheetData>
      <sheetData sheetId="3">
        <row r="32">
          <cell r="C32">
            <v>66620.82590526178</v>
          </cell>
          <cell r="E32">
            <v>149786.97611699023</v>
          </cell>
          <cell r="G32">
            <v>482560.31754593039</v>
          </cell>
          <cell r="I32">
            <v>597649.52134866058</v>
          </cell>
          <cell r="K32">
            <v>817651.32648582209</v>
          </cell>
        </row>
        <row r="33">
          <cell r="C33">
            <v>0</v>
          </cell>
          <cell r="D33">
            <v>2923.2</v>
          </cell>
          <cell r="E33">
            <v>2.5228857289469224</v>
          </cell>
          <cell r="F33">
            <v>6330.3999999999905</v>
          </cell>
          <cell r="G33">
            <v>9.2888802778282873</v>
          </cell>
          <cell r="H33">
            <v>3590.4</v>
          </cell>
          <cell r="I33">
            <v>1.4951049496588074</v>
          </cell>
          <cell r="J33">
            <v>15257.6</v>
          </cell>
          <cell r="K33">
            <v>3.051139212839022</v>
          </cell>
          <cell r="L33">
            <v>21683.200000000001</v>
          </cell>
        </row>
        <row r="34">
          <cell r="C34">
            <v>0.70292001450479402</v>
          </cell>
          <cell r="D34">
            <v>0.29707998549520592</v>
          </cell>
          <cell r="E34">
            <v>0.71072674938321767</v>
          </cell>
          <cell r="F34">
            <v>0.28927325061678238</v>
          </cell>
          <cell r="G34">
            <v>0.93313854672784535</v>
          </cell>
          <cell r="H34">
            <v>6.6861453272154675E-2</v>
          </cell>
          <cell r="I34">
            <v>0.8026364202183619</v>
          </cell>
          <cell r="J34">
            <v>0.19736357978163807</v>
          </cell>
          <cell r="L34">
            <v>0.20345520005980491</v>
          </cell>
        </row>
        <row r="35">
          <cell r="D35">
            <v>0.17399999999999999</v>
          </cell>
          <cell r="F35">
            <v>0.19307691724783346</v>
          </cell>
          <cell r="H35">
            <v>5.1131944322128246E-2</v>
          </cell>
          <cell r="J35">
            <v>0.14901460063427402</v>
          </cell>
          <cell r="L35">
            <v>0.17602476574036396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1"/>
  <sheetViews>
    <sheetView tabSelected="1" topLeftCell="B1" zoomScale="80" zoomScaleNormal="80" workbookViewId="0">
      <pane ySplit="1" topLeftCell="A2" activePane="bottomLeft" state="frozen"/>
      <selection pane="bottomLeft" activeCell="T12" sqref="T12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2.33203125" bestFit="1" customWidth="1"/>
    <col min="12" max="12" width="10.5546875" bestFit="1" customWidth="1"/>
    <col min="13" max="13" width="9.88671875" bestFit="1" customWidth="1"/>
    <col min="16" max="16" width="11.21875" customWidth="1"/>
    <col min="19" max="19" width="11" customWidth="1"/>
    <col min="20" max="20" width="12.77734375" customWidth="1"/>
    <col min="22" max="22" width="11.21875" bestFit="1" customWidth="1"/>
    <col min="23" max="23" width="12.33203125" customWidth="1"/>
  </cols>
  <sheetData>
    <row r="1" spans="1:23" ht="21" x14ac:dyDescent="0.4">
      <c r="A1" s="45" t="s">
        <v>8</v>
      </c>
    </row>
    <row r="2" spans="1:23" ht="30.6" customHeight="1" x14ac:dyDescent="0.3">
      <c r="A2" s="30"/>
      <c r="P2" s="56" t="s">
        <v>38</v>
      </c>
      <c r="Q2" s="56"/>
    </row>
    <row r="3" spans="1:23" ht="27.75" customHeight="1" x14ac:dyDescent="0.3">
      <c r="A3" s="2"/>
      <c r="B3" s="62" t="s">
        <v>0</v>
      </c>
      <c r="C3" s="62"/>
      <c r="D3" s="61" t="s">
        <v>9</v>
      </c>
      <c r="E3" s="61"/>
      <c r="F3" s="2"/>
      <c r="G3" s="62" t="s">
        <v>0</v>
      </c>
      <c r="H3" s="62"/>
      <c r="I3" s="62"/>
      <c r="J3" s="62"/>
      <c r="K3" s="61" t="s">
        <v>9</v>
      </c>
      <c r="L3" s="61"/>
      <c r="M3" s="61"/>
      <c r="N3" s="61"/>
      <c r="O3" s="54"/>
      <c r="P3" s="57" t="s">
        <v>39</v>
      </c>
      <c r="Q3" s="57"/>
      <c r="S3" s="59" t="s">
        <v>36</v>
      </c>
      <c r="T3" s="59"/>
      <c r="V3" s="60" t="s">
        <v>37</v>
      </c>
      <c r="W3" s="60"/>
    </row>
    <row r="4" spans="1:23" ht="15" customHeight="1" x14ac:dyDescent="0.3">
      <c r="A4" s="58"/>
      <c r="B4" s="3" t="s">
        <v>3</v>
      </c>
      <c r="C4" s="3" t="s">
        <v>1</v>
      </c>
      <c r="D4" s="9" t="s">
        <v>3</v>
      </c>
      <c r="E4" s="3" t="s">
        <v>1</v>
      </c>
      <c r="F4" s="58"/>
      <c r="G4" s="63" t="s">
        <v>15</v>
      </c>
      <c r="H4" s="63"/>
      <c r="I4" s="63" t="s">
        <v>18</v>
      </c>
      <c r="J4" s="64"/>
      <c r="K4" s="3" t="s">
        <v>15</v>
      </c>
      <c r="L4" s="3"/>
      <c r="M4" s="3" t="s">
        <v>18</v>
      </c>
      <c r="P4" s="50" t="s">
        <v>15</v>
      </c>
      <c r="Q4" s="50"/>
      <c r="S4" s="48" t="s">
        <v>15</v>
      </c>
      <c r="T4" s="48"/>
      <c r="V4" s="48" t="s">
        <v>15</v>
      </c>
      <c r="W4" s="48"/>
    </row>
    <row r="5" spans="1:23" ht="26.4" x14ac:dyDescent="0.3">
      <c r="A5" s="58"/>
      <c r="B5" s="3" t="s">
        <v>2</v>
      </c>
      <c r="C5" s="3" t="s">
        <v>2</v>
      </c>
      <c r="D5" s="9" t="s">
        <v>2</v>
      </c>
      <c r="E5" s="3" t="s">
        <v>2</v>
      </c>
      <c r="F5" s="58"/>
      <c r="G5" s="3" t="s">
        <v>16</v>
      </c>
      <c r="H5" s="3" t="s">
        <v>20</v>
      </c>
      <c r="I5" s="3" t="s">
        <v>17</v>
      </c>
      <c r="J5" s="13" t="s">
        <v>21</v>
      </c>
      <c r="K5" s="3" t="s">
        <v>16</v>
      </c>
      <c r="L5" s="3" t="s">
        <v>20</v>
      </c>
      <c r="M5" s="3" t="s">
        <v>17</v>
      </c>
      <c r="P5" s="50" t="s">
        <v>16</v>
      </c>
      <c r="Q5" s="50" t="s">
        <v>20</v>
      </c>
      <c r="S5" s="48" t="s">
        <v>16</v>
      </c>
      <c r="T5" s="48" t="s">
        <v>20</v>
      </c>
      <c r="V5" s="48" t="s">
        <v>16</v>
      </c>
      <c r="W5" s="48" t="s">
        <v>20</v>
      </c>
    </row>
    <row r="6" spans="1:23" x14ac:dyDescent="0.3">
      <c r="A6" s="4" t="s">
        <v>4</v>
      </c>
      <c r="C6" s="3"/>
      <c r="D6" s="9"/>
      <c r="E6" s="3"/>
      <c r="F6" s="2"/>
      <c r="G6" s="14"/>
      <c r="H6" s="14"/>
      <c r="I6" s="14"/>
      <c r="J6" s="15"/>
    </row>
    <row r="7" spans="1:23" x14ac:dyDescent="0.3">
      <c r="A7" s="4" t="s">
        <v>19</v>
      </c>
      <c r="B7" s="12">
        <f>'[1]Recip60%eff'!$C$24</f>
        <v>588000</v>
      </c>
      <c r="C7" s="3"/>
      <c r="D7" s="9"/>
      <c r="E7" s="3"/>
      <c r="F7" s="2"/>
      <c r="G7" s="14"/>
      <c r="H7" s="14"/>
      <c r="I7" s="14"/>
      <c r="J7" s="15"/>
    </row>
    <row r="8" spans="1:23" x14ac:dyDescent="0.3">
      <c r="A8" s="5" t="s">
        <v>10</v>
      </c>
      <c r="B8" s="6">
        <f>'[1]Recip60%eff'!$C$20</f>
        <v>0.78027513275380811</v>
      </c>
      <c r="C8" s="7">
        <f>'[1]Recip60%eff'!$C$21</f>
        <v>0.21972486724619203</v>
      </c>
      <c r="D8" s="10">
        <f>'[2]Recip_65% base_60%eff'!$C$34</f>
        <v>1</v>
      </c>
      <c r="E8" s="7">
        <f>'[2]Recip_65% base_60%eff'!$D$34</f>
        <v>0</v>
      </c>
      <c r="F8" s="2"/>
      <c r="G8" s="16">
        <f>'[1]Recip60%eff'!$C$37</f>
        <v>214034.64033784458</v>
      </c>
      <c r="H8" s="17">
        <f>G8/$B$7</f>
        <v>0.36400449037048399</v>
      </c>
      <c r="I8" s="16">
        <f>'[1]Recip60%eff'!$C$39</f>
        <v>4208.3330240197965</v>
      </c>
      <c r="J8" s="18">
        <f>'[1]Recip60%eff'!$C$40</f>
        <v>0.12403424300357797</v>
      </c>
      <c r="K8" s="16">
        <f>'[2]Recip_65% base_60%eff'!$C$32</f>
        <v>274306.62769228179</v>
      </c>
      <c r="L8" s="17">
        <f>K8/$B$7</f>
        <v>0.46650787022496903</v>
      </c>
      <c r="M8" s="16">
        <f>'[2]Recip_65% base_60%eff'!$D$33</f>
        <v>0</v>
      </c>
      <c r="N8" s="17">
        <v>0</v>
      </c>
      <c r="O8" s="17"/>
      <c r="P8" s="16">
        <v>319212</v>
      </c>
      <c r="Q8" s="55">
        <f>P8/$B$7</f>
        <v>0.54287755102040813</v>
      </c>
      <c r="S8" s="16">
        <v>364793</v>
      </c>
      <c r="T8" s="52">
        <f t="shared" ref="T8" si="0">S8/$B$7</f>
        <v>0.62039625850340141</v>
      </c>
      <c r="V8" s="51">
        <f>S8</f>
        <v>364793</v>
      </c>
      <c r="W8" s="52">
        <f t="shared" ref="W8:W12" si="1">V8/$B$7</f>
        <v>0.62039625850340141</v>
      </c>
    </row>
    <row r="9" spans="1:23" x14ac:dyDescent="0.3">
      <c r="A9" s="5" t="s">
        <v>14</v>
      </c>
      <c r="B9" s="6">
        <f>'[1]Recip65%eff'!$C$20</f>
        <v>0.75562003004560674</v>
      </c>
      <c r="C9" s="7">
        <f>'[1]Recip65%eff'!$C$21</f>
        <v>0.24437996995439337</v>
      </c>
      <c r="D9" s="10">
        <f>'[2]Recip_65% base_65%eff'!$C$34</f>
        <v>1</v>
      </c>
      <c r="E9" s="7">
        <f>'[2]Recip_65% base_65%eff'!$D$34</f>
        <v>0</v>
      </c>
      <c r="F9" s="2"/>
      <c r="G9" s="16">
        <f>'[1]Recip65%eff'!$C$37</f>
        <v>297587.27100269019</v>
      </c>
      <c r="H9" s="17">
        <f t="shared" ref="H9:H12" si="2">G9/$B$7</f>
        <v>0.50610080102498334</v>
      </c>
      <c r="I9" s="16">
        <f>'[1]Recip65%eff'!$C$39</f>
        <v>5911.8298106867724</v>
      </c>
      <c r="J9" s="18">
        <f>'[1]Recip65%eff'!$C$40</f>
        <v>0.15171297426263045</v>
      </c>
      <c r="K9" s="16">
        <f>'[2]Recip_65% base_65%eff'!$C$32</f>
        <v>393803.80773960002</v>
      </c>
      <c r="L9" s="49">
        <f t="shared" ref="L9:L12" si="3">K9/$B$7</f>
        <v>0.66973436690408161</v>
      </c>
      <c r="M9" s="16">
        <f>'[2]Recip_65% base_65%eff'!$D$33</f>
        <v>0</v>
      </c>
      <c r="N9" s="17">
        <v>0</v>
      </c>
      <c r="O9" s="17"/>
      <c r="P9" s="16">
        <v>403157</v>
      </c>
      <c r="Q9" s="55">
        <f t="shared" ref="Q9:Q12" si="4">P9/$B$7</f>
        <v>0.68564115646258506</v>
      </c>
      <c r="S9" s="16">
        <v>391637</v>
      </c>
      <c r="T9" s="52">
        <f>S9/$B$7</f>
        <v>0.66604931972789116</v>
      </c>
      <c r="V9" s="51">
        <f>S9</f>
        <v>391637</v>
      </c>
      <c r="W9" s="52">
        <f t="shared" si="1"/>
        <v>0.66604931972789116</v>
      </c>
    </row>
    <row r="10" spans="1:23" x14ac:dyDescent="0.3">
      <c r="A10" s="5" t="s">
        <v>11</v>
      </c>
      <c r="B10" s="7">
        <f>'[1]Recip70%eff'!$C$20</f>
        <v>0.7324753044179807</v>
      </c>
      <c r="C10" s="7">
        <f>'[1]Recip70%eff'!$C$21</f>
        <v>0.26752469558201936</v>
      </c>
      <c r="D10" s="10">
        <f>'[2]Recip_65% base_70%eff'!$C$34</f>
        <v>0.82686828970629134</v>
      </c>
      <c r="E10" s="7">
        <f>'[2]Recip_65% base_70%eff'!$D$34</f>
        <v>0.17313171029370863</v>
      </c>
      <c r="F10" s="2"/>
      <c r="G10" s="16">
        <f>'[1]Recip70%eff'!$C$37</f>
        <v>403749.62421143363</v>
      </c>
      <c r="H10" s="17">
        <f t="shared" si="2"/>
        <v>0.68664902076774426</v>
      </c>
      <c r="I10" s="16">
        <f>'[1]Recip70%eff'!$C$39</f>
        <v>7819.6235106121803</v>
      </c>
      <c r="J10" s="18">
        <f>'[1]Recip70%eff'!$C$40</f>
        <v>0.17769610028296809</v>
      </c>
      <c r="K10" s="16">
        <f>'[2]Recip_65% base_70%eff'!$C$32</f>
        <v>393803.80773960002</v>
      </c>
      <c r="L10" s="17">
        <f t="shared" si="3"/>
        <v>0.66973436690408161</v>
      </c>
      <c r="M10" s="16">
        <f>'[2]Recip_65% base_70%eff'!$D$33</f>
        <v>5065.2</v>
      </c>
      <c r="N10" s="17">
        <f>'[2]Recip_65% base_70%eff'!$D$35</f>
        <v>0.11507266190456686</v>
      </c>
      <c r="O10" s="17"/>
      <c r="P10" s="16">
        <v>403157</v>
      </c>
      <c r="Q10" s="55">
        <f t="shared" si="4"/>
        <v>0.68564115646258506</v>
      </c>
      <c r="S10" s="16">
        <v>418624</v>
      </c>
      <c r="T10" s="52">
        <f t="shared" ref="T10:T12" si="5">S10/$B$7</f>
        <v>0.71194557823129256</v>
      </c>
      <c r="V10" s="51">
        <f>V9</f>
        <v>391637</v>
      </c>
      <c r="W10" s="52">
        <f t="shared" si="1"/>
        <v>0.66604931972789116</v>
      </c>
    </row>
    <row r="11" spans="1:23" x14ac:dyDescent="0.3">
      <c r="A11" s="5" t="s">
        <v>12</v>
      </c>
      <c r="B11" s="7">
        <f>'[1]Recip75%eff'!$C$20</f>
        <v>0.7104816600418139</v>
      </c>
      <c r="C11" s="7">
        <f>'[1]Recip75%eff'!$C$21</f>
        <v>0.28951833995818615</v>
      </c>
      <c r="D11" s="10">
        <f>'[2]Recip_65% base_75%eff'!$C$34</f>
        <v>0.70483841025768046</v>
      </c>
      <c r="E11" s="7">
        <f>'[2]Recip_65% base_75%eff'!$D$34</f>
        <v>0.29516158974231954</v>
      </c>
      <c r="F11" s="2"/>
      <c r="G11" s="16">
        <f>'[1]Recip75%eff'!$C$37</f>
        <v>547468.70735841221</v>
      </c>
      <c r="H11" s="17">
        <f t="shared" si="2"/>
        <v>0.93106923020138133</v>
      </c>
      <c r="I11" s="16">
        <f>'[1]Recip75%eff'!$C$39</f>
        <v>9936.7149827079684</v>
      </c>
      <c r="J11" s="18">
        <f>'[1]Recip75%eff'!$C$40</f>
        <v>0.2023869798667953</v>
      </c>
      <c r="K11" s="16">
        <f>'[2]Recip_65% base_75%eff'!$C$32</f>
        <v>393803.80773960002</v>
      </c>
      <c r="L11" s="17">
        <f t="shared" si="3"/>
        <v>0.66973436690408161</v>
      </c>
      <c r="M11" s="16">
        <f>'[2]Recip_65% base_75%eff'!$D$33</f>
        <v>10130.4</v>
      </c>
      <c r="N11" s="17">
        <f>'[2]Recip_65% base_75%eff'!$D$35</f>
        <v>0.20636702156615905</v>
      </c>
      <c r="O11" s="17"/>
      <c r="P11" s="16">
        <v>403157</v>
      </c>
      <c r="Q11" s="55">
        <f t="shared" si="4"/>
        <v>0.68564115646258506</v>
      </c>
      <c r="S11" s="16">
        <v>445612</v>
      </c>
      <c r="T11" s="52">
        <f t="shared" si="5"/>
        <v>0.75784353741496602</v>
      </c>
      <c r="V11" s="51">
        <f t="shared" ref="V11:V12" si="6">V10</f>
        <v>391637</v>
      </c>
      <c r="W11" s="52">
        <f t="shared" si="1"/>
        <v>0.66604931972789116</v>
      </c>
    </row>
    <row r="12" spans="1:23" x14ac:dyDescent="0.3">
      <c r="A12" s="5" t="s">
        <v>13</v>
      </c>
      <c r="B12" s="7">
        <f>'[1]RecipMax%eff'!$C$20</f>
        <v>0.69210643034510677</v>
      </c>
      <c r="C12" s="7">
        <f>'[1]RecipMax%eff'!$C$21</f>
        <v>0.30789356965489328</v>
      </c>
      <c r="D12" s="10">
        <f>'[2]Recip_65% base_MaxEff'!$C$34</f>
        <v>0.62309852131641719</v>
      </c>
      <c r="E12" s="7">
        <f>'[2]Recip_65% base_MaxEff'!$D$34</f>
        <v>0.37690147868358276</v>
      </c>
      <c r="F12" s="58"/>
      <c r="G12" s="19">
        <f>IF(('[1]RecipMax%eff'!$C$37)&gt;B7,B7,('[1]RecipMax%eff'!$C$37))</f>
        <v>588000</v>
      </c>
      <c r="H12" s="17">
        <f t="shared" si="2"/>
        <v>1</v>
      </c>
      <c r="I12" s="16">
        <f>'[1]RecipMax%eff'!$C$39</f>
        <v>11953.641152542308</v>
      </c>
      <c r="J12" s="18">
        <f>'[1]RecipMax%eff'!$C$40</f>
        <v>0.22301569314444605</v>
      </c>
      <c r="K12" s="16">
        <f>'[2]Recip_65% base_MaxEff'!$C$32</f>
        <v>393803.80773960002</v>
      </c>
      <c r="L12" s="17">
        <f t="shared" si="3"/>
        <v>0.66973436690408161</v>
      </c>
      <c r="M12" s="16">
        <f>'[2]Recip_65% base_MaxEff'!$D$33</f>
        <v>14632.8</v>
      </c>
      <c r="N12" s="17">
        <f>'[2]Recip_65% base_MaxEff'!$D$35</f>
        <v>0.27303219175460169</v>
      </c>
      <c r="O12" s="17"/>
      <c r="P12" s="16">
        <v>403157</v>
      </c>
      <c r="Q12" s="55">
        <f t="shared" si="4"/>
        <v>0.68564115646258506</v>
      </c>
      <c r="S12" s="16">
        <v>469600</v>
      </c>
      <c r="T12" s="52">
        <f t="shared" si="5"/>
        <v>0.79863945578231288</v>
      </c>
      <c r="V12" s="51">
        <f t="shared" si="6"/>
        <v>391637</v>
      </c>
      <c r="W12" s="52">
        <f t="shared" si="1"/>
        <v>0.66604931972789116</v>
      </c>
    </row>
    <row r="13" spans="1:23" x14ac:dyDescent="0.3">
      <c r="A13" s="29">
        <f>'[2]Recip_65% base_MaxEff'!$D$26</f>
        <v>0.79478757327080896</v>
      </c>
      <c r="B13" s="8"/>
      <c r="C13" s="8"/>
      <c r="D13" s="11"/>
      <c r="E13" s="8"/>
      <c r="F13" s="58"/>
      <c r="G13" s="16"/>
      <c r="H13" s="16"/>
      <c r="I13" s="16"/>
      <c r="J13" s="20"/>
      <c r="K13" s="16"/>
      <c r="L13" s="16"/>
      <c r="T13" s="46"/>
      <c r="W13" s="46"/>
    </row>
    <row r="14" spans="1:23" s="26" customFormat="1" x14ac:dyDescent="0.3">
      <c r="A14" s="21"/>
      <c r="B14" s="22"/>
      <c r="C14" s="22"/>
      <c r="D14" s="23"/>
      <c r="E14" s="22"/>
      <c r="F14" s="22"/>
      <c r="G14" s="24"/>
      <c r="H14" s="24"/>
      <c r="I14" s="24"/>
      <c r="J14" s="25"/>
      <c r="K14" s="24"/>
      <c r="L14" s="24"/>
      <c r="T14" s="53"/>
      <c r="W14" s="53"/>
    </row>
    <row r="15" spans="1:23" x14ac:dyDescent="0.3">
      <c r="A15" s="4" t="s">
        <v>5</v>
      </c>
      <c r="C15" s="3"/>
      <c r="D15" s="9"/>
      <c r="E15" s="3"/>
      <c r="F15" s="2"/>
      <c r="G15" s="16"/>
      <c r="H15" s="16"/>
      <c r="I15" s="16"/>
      <c r="J15" s="20"/>
      <c r="K15" s="16"/>
      <c r="L15" s="16"/>
      <c r="T15" s="46"/>
      <c r="W15" s="46"/>
    </row>
    <row r="16" spans="1:23" x14ac:dyDescent="0.3">
      <c r="A16" s="4" t="s">
        <v>19</v>
      </c>
      <c r="B16" s="12">
        <f>'[1]Recip60%eff'!$D$24</f>
        <v>3722040</v>
      </c>
      <c r="C16" s="3"/>
      <c r="D16" s="9"/>
      <c r="E16" s="3"/>
      <c r="F16" s="2"/>
      <c r="G16" s="16"/>
      <c r="H16" s="16"/>
      <c r="I16" s="16"/>
      <c r="J16" s="20"/>
      <c r="K16" s="16"/>
      <c r="L16" s="16"/>
      <c r="T16" s="46"/>
      <c r="W16" s="46"/>
    </row>
    <row r="17" spans="1:23" x14ac:dyDescent="0.3">
      <c r="A17" s="5" t="s">
        <v>10</v>
      </c>
      <c r="B17" s="7">
        <f>'[1]Recip60%eff'!$D$20</f>
        <v>0.85320841510652679</v>
      </c>
      <c r="C17" s="7">
        <f>'[1]Recip60%eff'!$D$21</f>
        <v>0.14679158489347321</v>
      </c>
      <c r="D17" s="10">
        <f>'[2]Recip_65% base_60%eff'!$E$34</f>
        <v>1</v>
      </c>
      <c r="E17" s="7">
        <f>'[2]Recip_65% base_60%eff'!$F$34</f>
        <v>0</v>
      </c>
      <c r="F17" s="2"/>
      <c r="G17" s="16">
        <f>'[1]Recip60%eff'!$D$37</f>
        <v>1883049.6111849167</v>
      </c>
      <c r="H17" s="17">
        <f>G17/$B$16</f>
        <v>0.5059186927558319</v>
      </c>
      <c r="I17" s="16">
        <f>'[1]Recip60%eff'!$D$39</f>
        <v>20847.561748001575</v>
      </c>
      <c r="J17" s="18">
        <f>'[1]Recip60%eff'!$D$40</f>
        <v>0.15887972311304699</v>
      </c>
      <c r="K17" s="16">
        <f>'[2]Recip_65% base_60%eff'!$E$32</f>
        <v>2207021.8458286184</v>
      </c>
      <c r="L17" s="17">
        <f>K17/$B$16</f>
        <v>0.59296027066571511</v>
      </c>
      <c r="M17" s="16">
        <f>'[2]Recip_65% base_60%eff'!$F$33</f>
        <v>0</v>
      </c>
      <c r="N17" s="17">
        <v>0</v>
      </c>
      <c r="O17" s="17"/>
      <c r="P17" s="16">
        <v>2367025</v>
      </c>
      <c r="Q17" s="55">
        <f>P17/$B$16</f>
        <v>0.63594829717036894</v>
      </c>
      <c r="S17" s="16">
        <v>2419877</v>
      </c>
      <c r="T17" s="52">
        <f>S17/$B$16</f>
        <v>0.65014803709793556</v>
      </c>
      <c r="V17" s="51">
        <f>S17</f>
        <v>2419877</v>
      </c>
      <c r="W17" s="52">
        <f>V17/$B$16</f>
        <v>0.65014803709793556</v>
      </c>
    </row>
    <row r="18" spans="1:23" x14ac:dyDescent="0.3">
      <c r="A18" s="5" t="s">
        <v>14</v>
      </c>
      <c r="B18" s="7">
        <f>'[1]Recip65%eff'!$D$20</f>
        <v>0.83007786282230411</v>
      </c>
      <c r="C18" s="7">
        <f>'[1]Recip65%eff'!$D$21</f>
        <v>0.16992213717769594</v>
      </c>
      <c r="D18" s="10">
        <f>'[2]Recip_65% base_65%eff'!$E$34</f>
        <v>1</v>
      </c>
      <c r="E18" s="7">
        <f>'[2]Recip_65% base_65%eff'!$F$34</f>
        <v>0</v>
      </c>
      <c r="F18" s="2"/>
      <c r="G18" s="16">
        <f>'[1]Recip65%eff'!$D$37</f>
        <v>2397675.9594875425</v>
      </c>
      <c r="H18" s="17">
        <f t="shared" ref="H18:H21" si="7">G18/$B$16</f>
        <v>0.64418328644709422</v>
      </c>
      <c r="I18" s="16">
        <f>'[1]Recip65%eff'!$D$39</f>
        <v>28365.154115980429</v>
      </c>
      <c r="J18" s="18">
        <f>'[1]Recip65%eff'!$D$40</f>
        <v>0.18168256494791624</v>
      </c>
      <c r="K18" s="16">
        <f>'[2]Recip_65% base_65%eff'!$E$32</f>
        <v>2888495.2446934683</v>
      </c>
      <c r="L18" s="49">
        <f t="shared" ref="L18:L21" si="8">K18/$B$16</f>
        <v>0.77605163960985601</v>
      </c>
      <c r="M18" s="16">
        <f>'[2]Recip_65% base_65%eff'!$F$33</f>
        <v>0</v>
      </c>
      <c r="N18" s="17">
        <v>0</v>
      </c>
      <c r="O18" s="17"/>
      <c r="P18" s="16">
        <v>2782172</v>
      </c>
      <c r="Q18" s="55">
        <f t="shared" ref="Q18:Q21" si="9">P18/$B$16</f>
        <v>0.74748578736391869</v>
      </c>
      <c r="S18" s="16">
        <v>2552591</v>
      </c>
      <c r="T18" s="52">
        <f t="shared" ref="T18:T21" si="10">S18/$B$16</f>
        <v>0.68580429012047162</v>
      </c>
      <c r="V18" s="51">
        <f>S18</f>
        <v>2552591</v>
      </c>
      <c r="W18" s="52">
        <f t="shared" ref="W18:W21" si="11">V18/$B$16</f>
        <v>0.68580429012047162</v>
      </c>
    </row>
    <row r="19" spans="1:23" x14ac:dyDescent="0.3">
      <c r="A19" s="5" t="s">
        <v>11</v>
      </c>
      <c r="B19" s="7">
        <f>'[1]Recip70%eff'!$D$20</f>
        <v>0.80797793804061657</v>
      </c>
      <c r="C19" s="7">
        <f>'[1]Recip70%eff'!$D$21</f>
        <v>0.19202206195938351</v>
      </c>
      <c r="D19" s="10">
        <f>'[2]Recip_65% base_70%eff'!$E$34</f>
        <v>0.86915024927353879</v>
      </c>
      <c r="E19" s="7">
        <f>'[2]Recip_65% base_70%eff'!$F$34</f>
        <v>0.13084975072646124</v>
      </c>
      <c r="F19" s="2"/>
      <c r="G19" s="16">
        <f>'[1]Recip70%eff'!$D$37</f>
        <v>3032399.0004388057</v>
      </c>
      <c r="H19" s="17">
        <f t="shared" si="7"/>
        <v>0.81471424284500049</v>
      </c>
      <c r="I19" s="16">
        <f>'[1]Recip70%eff'!$D$39</f>
        <v>36880.04613475941</v>
      </c>
      <c r="J19" s="18">
        <f>'[1]Recip70%eff'!$D$40</f>
        <v>0.20346938106743728</v>
      </c>
      <c r="K19" s="16">
        <f>'[2]Recip_65% base_70%eff'!$E$32</f>
        <v>2888495.2446934683</v>
      </c>
      <c r="L19" s="17">
        <f t="shared" si="8"/>
        <v>0.77605163960985601</v>
      </c>
      <c r="M19" s="16">
        <f>'[2]Recip_65% base_70%eff'!$F$33</f>
        <v>25131.200000000001</v>
      </c>
      <c r="N19" s="17">
        <f>'[2]Recip_65% base_70%eff'!$F$35</f>
        <v>0.13865030674846626</v>
      </c>
      <c r="O19" s="17"/>
      <c r="P19" s="16">
        <v>2782172</v>
      </c>
      <c r="Q19" s="55">
        <f t="shared" si="9"/>
        <v>0.74748578736391869</v>
      </c>
      <c r="S19" s="16">
        <v>2686490</v>
      </c>
      <c r="T19" s="52">
        <f t="shared" si="10"/>
        <v>0.72177891693802321</v>
      </c>
      <c r="V19" s="51">
        <f>V18</f>
        <v>2552591</v>
      </c>
      <c r="W19" s="52">
        <f t="shared" si="11"/>
        <v>0.68580429012047162</v>
      </c>
    </row>
    <row r="20" spans="1:23" x14ac:dyDescent="0.3">
      <c r="A20" s="5" t="s">
        <v>12</v>
      </c>
      <c r="B20" s="7">
        <f>'[1]Recip75%eff'!$D$20</f>
        <v>0.78702426861188624</v>
      </c>
      <c r="C20" s="7">
        <f>'[1]Recip75%eff'!$D$21</f>
        <v>0.21297573138811376</v>
      </c>
      <c r="D20" s="10">
        <f>'[2]Recip_65% base_75%eff'!$E$34</f>
        <v>0.76858154561664271</v>
      </c>
      <c r="E20" s="7">
        <f>'[2]Recip_65% base_75%eff'!$F$34</f>
        <v>0.23141845438335723</v>
      </c>
      <c r="F20" s="2"/>
      <c r="G20" s="19">
        <f>IF(('[1]Recip75%eff'!$D$37)&gt;B16,B16,('[1]Recip75%eff'!$D$37))</f>
        <v>3722040</v>
      </c>
      <c r="H20" s="17">
        <f t="shared" si="7"/>
        <v>1</v>
      </c>
      <c r="I20" s="16">
        <f>'[1]Recip75%eff'!$D$39</f>
        <v>46256.775112623727</v>
      </c>
      <c r="J20" s="18">
        <f>'[1]Recip75%eff'!$D$40</f>
        <v>0.22412618182049915</v>
      </c>
      <c r="K20" s="16">
        <f>'[2]Recip_65% base_75%eff'!$E$32</f>
        <v>2888495.2446934683</v>
      </c>
      <c r="L20" s="17">
        <f t="shared" si="8"/>
        <v>0.77605163960985601</v>
      </c>
      <c r="M20" s="16">
        <f>'[2]Recip_65% base_75%eff'!$F$33</f>
        <v>50262.400000000001</v>
      </c>
      <c r="N20" s="17">
        <f>'[2]Recip_65% base_75%eff'!$F$35</f>
        <v>0.24353448275862069</v>
      </c>
      <c r="O20" s="17"/>
      <c r="P20" s="16">
        <v>2782172</v>
      </c>
      <c r="Q20" s="55">
        <f t="shared" si="9"/>
        <v>0.74748578736391869</v>
      </c>
      <c r="S20" s="16">
        <v>2820388</v>
      </c>
      <c r="T20" s="52">
        <f t="shared" si="10"/>
        <v>0.75775327508570567</v>
      </c>
      <c r="V20" s="51">
        <f t="shared" ref="V20:V21" si="12">V19</f>
        <v>2552591</v>
      </c>
      <c r="W20" s="52">
        <f t="shared" si="11"/>
        <v>0.68580429012047162</v>
      </c>
    </row>
    <row r="21" spans="1:23" x14ac:dyDescent="0.3">
      <c r="A21" s="5" t="s">
        <v>13</v>
      </c>
      <c r="B21" s="7">
        <f>'[1]RecipMax%eff'!$D$20</f>
        <v>0.77423089346371077</v>
      </c>
      <c r="C21" s="7">
        <f>'[1]RecipMax%eff'!$D$21</f>
        <v>0.22576910653628926</v>
      </c>
      <c r="D21" s="10">
        <f>'[2]Recip_65% base_MaxEff'!$E$34</f>
        <v>0.71580773740320947</v>
      </c>
      <c r="E21" s="7">
        <f>'[2]Recip_65% base_MaxEff'!$F$34</f>
        <v>0.28419226259679048</v>
      </c>
      <c r="F21" s="58"/>
      <c r="G21" s="19">
        <f>IF(('[1]RecipMax%eff'!$D$37)&gt;B16,B16,('[1]RecipMax%eff'!$D$37))</f>
        <v>3722040</v>
      </c>
      <c r="H21" s="17">
        <f t="shared" si="7"/>
        <v>1</v>
      </c>
      <c r="I21" s="16">
        <f>'[1]RecipMax%eff'!$D$39</f>
        <v>52650.598411059138</v>
      </c>
      <c r="J21" s="18">
        <f>'[1]RecipMax%eff'!$D$40</f>
        <v>0.23673830220799971</v>
      </c>
      <c r="K21" s="16">
        <f>'[2]Recip_65% base_MaxEff'!$E$32</f>
        <v>2888495.2446934683</v>
      </c>
      <c r="L21" s="17">
        <f t="shared" si="8"/>
        <v>0.77605163960985601</v>
      </c>
      <c r="M21" s="16">
        <f>'[2]Recip_65% base_MaxEff'!$F$33</f>
        <v>66275.199999999997</v>
      </c>
      <c r="N21" s="17">
        <f>'[2]Recip_65% base_MaxEff'!$F$35</f>
        <v>0.29799999999999999</v>
      </c>
      <c r="O21" s="17"/>
      <c r="P21" s="16">
        <v>2782172</v>
      </c>
      <c r="Q21" s="55">
        <f t="shared" si="9"/>
        <v>0.74748578736391869</v>
      </c>
      <c r="S21" s="16">
        <v>2905704</v>
      </c>
      <c r="T21" s="52">
        <f t="shared" si="10"/>
        <v>0.78067511364735465</v>
      </c>
      <c r="V21" s="51">
        <f t="shared" si="12"/>
        <v>2552591</v>
      </c>
      <c r="W21" s="52">
        <f t="shared" si="11"/>
        <v>0.68580429012047162</v>
      </c>
    </row>
    <row r="22" spans="1:23" x14ac:dyDescent="0.3">
      <c r="A22" s="29">
        <f>'[2]Recip_65% base_MaxEff'!$F$26</f>
        <v>0.78216971769556021</v>
      </c>
      <c r="B22" s="8"/>
      <c r="C22" s="8"/>
      <c r="D22" s="11"/>
      <c r="E22" s="8"/>
      <c r="F22" s="58"/>
      <c r="G22" s="16"/>
      <c r="H22" s="16"/>
      <c r="I22" s="16"/>
      <c r="J22" s="20"/>
      <c r="K22" s="16"/>
      <c r="L22" s="16"/>
      <c r="T22" s="46"/>
      <c r="W22" s="46"/>
    </row>
    <row r="23" spans="1:23" s="26" customFormat="1" x14ac:dyDescent="0.3">
      <c r="A23" s="21"/>
      <c r="B23" s="22"/>
      <c r="C23" s="22"/>
      <c r="D23" s="23"/>
      <c r="E23" s="22"/>
      <c r="F23" s="22"/>
      <c r="G23" s="24"/>
      <c r="H23" s="24"/>
      <c r="I23" s="24"/>
      <c r="J23" s="25"/>
      <c r="K23" s="24"/>
      <c r="L23" s="24"/>
      <c r="T23" s="53"/>
      <c r="W23" s="53"/>
    </row>
    <row r="24" spans="1:23" x14ac:dyDescent="0.3">
      <c r="A24" s="4" t="s">
        <v>6</v>
      </c>
      <c r="C24" s="3"/>
      <c r="D24" s="9"/>
      <c r="E24" s="3"/>
      <c r="F24" s="2"/>
      <c r="G24" s="16"/>
      <c r="H24" s="16"/>
      <c r="I24" s="16"/>
      <c r="J24" s="20"/>
      <c r="K24" s="16"/>
      <c r="L24" s="16"/>
      <c r="T24" s="46"/>
      <c r="W24" s="46"/>
    </row>
    <row r="25" spans="1:23" x14ac:dyDescent="0.3">
      <c r="A25" s="4" t="s">
        <v>19</v>
      </c>
      <c r="B25" s="12">
        <f>'[1]Recip60%eff'!$E$24</f>
        <v>6591480</v>
      </c>
      <c r="C25" s="3"/>
      <c r="D25" s="9"/>
      <c r="E25" s="3"/>
      <c r="F25" s="2"/>
      <c r="G25" s="16"/>
      <c r="H25" s="16"/>
      <c r="I25" s="16"/>
      <c r="J25" s="20"/>
      <c r="K25" s="16"/>
      <c r="L25" s="16"/>
      <c r="T25" s="46"/>
      <c r="W25" s="46"/>
    </row>
    <row r="26" spans="1:23" x14ac:dyDescent="0.3">
      <c r="A26" s="5" t="s">
        <v>10</v>
      </c>
      <c r="B26" s="7">
        <f>'[1]Recip60%eff'!$E$20</f>
        <v>0.87154697160431627</v>
      </c>
      <c r="C26" s="7">
        <f>'[1]Recip60%eff'!$E$21</f>
        <v>0.12845302839568368</v>
      </c>
      <c r="D26" s="10">
        <f>'[2]Recip_65% base_60%eff'!$G$34</f>
        <v>1</v>
      </c>
      <c r="E26" s="7">
        <f>'[2]Recip_65% base_60%eff'!$H$34</f>
        <v>0</v>
      </c>
      <c r="F26" s="2"/>
      <c r="G26" s="16">
        <f>'[1]Recip60%eff'!$E$37</f>
        <v>3515135.962197803</v>
      </c>
      <c r="H26" s="17">
        <f>G26/$B$25</f>
        <v>0.53328478007940594</v>
      </c>
      <c r="I26" s="16">
        <f>'[1]Recip60%eff'!$E$39</f>
        <v>33369.000143333476</v>
      </c>
      <c r="J26" s="18">
        <f>'[1]Recip60%eff'!$E$40</f>
        <v>0.16762815947774745</v>
      </c>
      <c r="K26" s="16">
        <f>'[2]Recip_65% base_60%eff'!$G$32</f>
        <v>4115525.0923670596</v>
      </c>
      <c r="L26" s="17">
        <f>K26/$B$25</f>
        <v>0.62437041337712618</v>
      </c>
      <c r="M26" s="16">
        <f>'[2]Recip_65% base_60%eff'!$H$33</f>
        <v>0</v>
      </c>
      <c r="N26" s="17">
        <v>0</v>
      </c>
      <c r="O26" s="17"/>
      <c r="P26" s="16">
        <v>4239598</v>
      </c>
      <c r="Q26" s="55">
        <f>P26/$B$25</f>
        <v>0.64319363784764572</v>
      </c>
      <c r="S26" s="16">
        <v>4329477</v>
      </c>
      <c r="T26" s="52">
        <f>S26/$B$25</f>
        <v>0.6568292705128439</v>
      </c>
      <c r="V26" s="51">
        <f>S26</f>
        <v>4329477</v>
      </c>
      <c r="W26" s="52">
        <f t="shared" ref="W26:W30" si="13">V26/$B$25</f>
        <v>0.6568292705128439</v>
      </c>
    </row>
    <row r="27" spans="1:23" x14ac:dyDescent="0.3">
      <c r="A27" s="5" t="s">
        <v>14</v>
      </c>
      <c r="B27" s="7">
        <f>'[1]Recip65%eff'!$E$20</f>
        <v>0.84883135531526255</v>
      </c>
      <c r="C27" s="7">
        <f>'[1]Recip65%eff'!$E$21</f>
        <v>0.15116864468473745</v>
      </c>
      <c r="D27" s="10">
        <f>'[2]Recip_65% base_65%eff'!$G$34</f>
        <v>1</v>
      </c>
      <c r="E27" s="7">
        <f>'[2]Recip_65% base_65%eff'!$H$34</f>
        <v>0</v>
      </c>
      <c r="F27" s="2"/>
      <c r="G27" s="16">
        <f>'[1]Recip65%eff'!$E$37</f>
        <v>4399865.2355229612</v>
      </c>
      <c r="H27" s="17">
        <f t="shared" ref="H27:H30" si="14">G27/$B$25</f>
        <v>0.66750793987434709</v>
      </c>
      <c r="I27" s="16">
        <f>'[1]Recip65%eff'!$E$39</f>
        <v>45539.235679278274</v>
      </c>
      <c r="J27" s="18">
        <f>'[1]Recip65%eff'!$E$40</f>
        <v>0.18932273240972836</v>
      </c>
      <c r="K27" s="16">
        <f>'[2]Recip_65% base_65%eff'!$G$32</f>
        <v>5289223.0894644139</v>
      </c>
      <c r="L27" s="49">
        <f t="shared" ref="L27:L30" si="15">K27/$B$25</f>
        <v>0.80243330624752163</v>
      </c>
      <c r="M27" s="16">
        <f>'[2]Recip_65% base_65%eff'!$H$33</f>
        <v>0</v>
      </c>
      <c r="N27" s="17">
        <v>0</v>
      </c>
      <c r="O27" s="17"/>
      <c r="P27" s="16">
        <v>5020798</v>
      </c>
      <c r="Q27" s="55">
        <f t="shared" ref="Q27:Q30" si="16">P27/$B$25</f>
        <v>0.76171026840709521</v>
      </c>
      <c r="S27" s="16">
        <v>4550439</v>
      </c>
      <c r="T27" s="52">
        <f t="shared" ref="T27:T30" si="17">S27/$B$25</f>
        <v>0.69035163574796554</v>
      </c>
      <c r="V27" s="51">
        <f>S27</f>
        <v>4550439</v>
      </c>
      <c r="W27" s="52">
        <f t="shared" si="13"/>
        <v>0.69035163574796554</v>
      </c>
    </row>
    <row r="28" spans="1:23" x14ac:dyDescent="0.3">
      <c r="A28" s="5" t="s">
        <v>11</v>
      </c>
      <c r="B28" s="7">
        <f>'[1]Recip70%eff'!$E$20</f>
        <v>0.82709468198999225</v>
      </c>
      <c r="C28" s="7">
        <f>'[1]Recip70%eff'!$E$21</f>
        <v>0.17290531801000769</v>
      </c>
      <c r="D28" s="10">
        <f>'[2]Recip_65% base_70%eff'!$G$34</f>
        <v>0.87810607342004987</v>
      </c>
      <c r="E28" s="7">
        <f>'[2]Recip_65% base_70%eff'!$H$34</f>
        <v>0.12189392657995009</v>
      </c>
      <c r="F28" s="2"/>
      <c r="G28" s="16">
        <f>'[1]Recip70%eff'!$E$37</f>
        <v>5480589.8935039006</v>
      </c>
      <c r="H28" s="17">
        <f t="shared" si="14"/>
        <v>0.8314657548083132</v>
      </c>
      <c r="I28" s="16">
        <f>'[1]Recip70%eff'!$E$39</f>
        <v>59317.848142932955</v>
      </c>
      <c r="J28" s="18">
        <f>'[1]Recip70%eff'!$E$40</f>
        <v>0.21008236484730208</v>
      </c>
      <c r="K28" s="16">
        <f>'[2]Recip_65% base_70%eff'!$G$32</f>
        <v>5289223.0894644139</v>
      </c>
      <c r="L28" s="17">
        <f t="shared" si="15"/>
        <v>0.80243330624752163</v>
      </c>
      <c r="M28" s="16">
        <f>'[2]Recip_65% base_70%eff'!$H$33</f>
        <v>41817.599999999999</v>
      </c>
      <c r="N28" s="17">
        <f>'[2]Recip_65% base_70%eff'!$H$35</f>
        <v>0.14810281517747856</v>
      </c>
      <c r="O28" s="17"/>
      <c r="P28" s="16">
        <v>5020798</v>
      </c>
      <c r="Q28" s="55">
        <f t="shared" si="16"/>
        <v>0.76171026840709521</v>
      </c>
      <c r="S28" s="16">
        <v>4773242</v>
      </c>
      <c r="T28" s="52">
        <f t="shared" si="17"/>
        <v>0.72415330092786445</v>
      </c>
      <c r="V28" s="51">
        <f>V27</f>
        <v>4550439</v>
      </c>
      <c r="W28" s="52">
        <f t="shared" si="13"/>
        <v>0.69035163574796554</v>
      </c>
    </row>
    <row r="29" spans="1:23" x14ac:dyDescent="0.3">
      <c r="A29" s="5" t="s">
        <v>12</v>
      </c>
      <c r="B29" s="7">
        <f>'[1]Recip75%eff'!$E$20</f>
        <v>0.80660991185735287</v>
      </c>
      <c r="C29" s="7">
        <f>'[1]Recip75%eff'!$E$21</f>
        <v>0.19339008814264713</v>
      </c>
      <c r="D29" s="10">
        <f>'[2]Recip_65% base_75%eff'!$G$34</f>
        <v>0.78340317512764446</v>
      </c>
      <c r="E29" s="7">
        <f>'[2]Recip_65% base_75%eff'!$H$34</f>
        <v>0.21659682487235557</v>
      </c>
      <c r="F29" s="2"/>
      <c r="G29" s="19">
        <f>IF(('[1]Recip75%eff'!$E$37)&gt;B25,B25,('[1]Recip75%eff'!$E$37))</f>
        <v>6591480</v>
      </c>
      <c r="H29" s="17">
        <f t="shared" si="14"/>
        <v>1</v>
      </c>
      <c r="I29" s="16">
        <f>'[1]Recip75%eff'!$E$39</f>
        <v>74365.739640265703</v>
      </c>
      <c r="J29" s="18">
        <f>'[1]Recip75%eff'!$E$40</f>
        <v>0.22964636584037937</v>
      </c>
      <c r="K29" s="16">
        <f>'[2]Recip_65% base_75%eff'!$G$32</f>
        <v>5289223.0894644139</v>
      </c>
      <c r="L29" s="17">
        <f t="shared" si="15"/>
        <v>0.80243330624752163</v>
      </c>
      <c r="M29" s="16">
        <f>'[2]Recip_65% base_75%eff'!$H$33</f>
        <v>83289.600000000006</v>
      </c>
      <c r="N29" s="17">
        <f>'[2]Recip_65% base_75%eff'!$H$35</f>
        <v>0.25720384204909286</v>
      </c>
      <c r="O29" s="17"/>
      <c r="P29" s="16">
        <v>5020798</v>
      </c>
      <c r="Q29" s="55">
        <f t="shared" si="16"/>
        <v>0.76171026840709521</v>
      </c>
      <c r="S29" s="16">
        <v>4994204</v>
      </c>
      <c r="T29" s="52">
        <f t="shared" si="17"/>
        <v>0.75767566616298621</v>
      </c>
      <c r="V29" s="51">
        <f t="shared" ref="V29:V30" si="18">V28</f>
        <v>4550439</v>
      </c>
      <c r="W29" s="52">
        <f t="shared" si="13"/>
        <v>0.69035163574796554</v>
      </c>
    </row>
    <row r="30" spans="1:23" x14ac:dyDescent="0.3">
      <c r="A30" s="5" t="s">
        <v>13</v>
      </c>
      <c r="B30" s="7">
        <f>'[1]RecipMax%eff'!$E$20</f>
        <v>0.79625639009821714</v>
      </c>
      <c r="C30" s="7">
        <f>'[1]RecipMax%eff'!$E$21</f>
        <v>0.20374360990178281</v>
      </c>
      <c r="D30" s="10">
        <f>'[2]Recip_65% base_MaxEff'!$G$34</f>
        <v>0.74142323774791363</v>
      </c>
      <c r="E30" s="7">
        <f>'[2]Recip_65% base_MaxEff'!$H$34</f>
        <v>0.25857676225208637</v>
      </c>
      <c r="F30" s="58"/>
      <c r="G30" s="19">
        <f>IF(('[1]RecipMax%eff'!$E$37)&gt;B25,B25,('[1]RecipMax%eff'!$E$37))</f>
        <v>6591480</v>
      </c>
      <c r="H30" s="17">
        <f t="shared" si="14"/>
        <v>1</v>
      </c>
      <c r="I30" s="16">
        <f>'[1]RecipMax%eff'!$E$39</f>
        <v>82783.125809567398</v>
      </c>
      <c r="J30" s="18">
        <f>'[1]RecipMax%eff'!$E$40</f>
        <v>0.23953450755083158</v>
      </c>
      <c r="K30" s="16">
        <f>'[2]Recip_65% base_MaxEff'!$G$32</f>
        <v>5289223.0894644139</v>
      </c>
      <c r="L30" s="17">
        <f t="shared" si="15"/>
        <v>0.80243330624752163</v>
      </c>
      <c r="M30" s="16">
        <f>'[2]Recip_65% base_MaxEff'!$H$33</f>
        <v>105062.39999999999</v>
      </c>
      <c r="N30" s="17">
        <f>'[2]Recip_65% base_MaxEff'!$H$35</f>
        <v>0.30399999999999999</v>
      </c>
      <c r="O30" s="17"/>
      <c r="P30" s="16">
        <v>5020798</v>
      </c>
      <c r="Q30" s="55">
        <f t="shared" si="16"/>
        <v>0.76171026840709521</v>
      </c>
      <c r="S30" s="16">
        <v>5110209</v>
      </c>
      <c r="T30" s="52">
        <f t="shared" si="17"/>
        <v>0.7752749003258752</v>
      </c>
      <c r="V30" s="51">
        <f t="shared" si="18"/>
        <v>4550439</v>
      </c>
      <c r="W30" s="52">
        <f t="shared" si="13"/>
        <v>0.69035163574796554</v>
      </c>
    </row>
    <row r="31" spans="1:23" x14ac:dyDescent="0.3">
      <c r="A31" s="29">
        <f>'[2]Recip_65% base_MaxEff'!$H$26</f>
        <v>0.77627961167647797</v>
      </c>
      <c r="B31" s="8"/>
      <c r="C31" s="8"/>
      <c r="D31" s="11"/>
      <c r="E31" s="8"/>
      <c r="F31" s="58"/>
      <c r="G31" s="14"/>
      <c r="H31" s="14"/>
      <c r="I31" s="14"/>
      <c r="J31" s="15"/>
      <c r="K31" s="16"/>
      <c r="L31" s="16"/>
      <c r="T31" s="46"/>
      <c r="W31" s="46"/>
    </row>
    <row r="32" spans="1:23" s="26" customFormat="1" x14ac:dyDescent="0.3">
      <c r="A32" s="21"/>
      <c r="B32" s="22"/>
      <c r="C32" s="22"/>
      <c r="D32" s="23"/>
      <c r="E32" s="22"/>
      <c r="F32" s="22"/>
      <c r="G32" s="27"/>
      <c r="H32" s="27"/>
      <c r="I32" s="27"/>
      <c r="J32" s="28"/>
      <c r="K32" s="24"/>
      <c r="L32" s="24"/>
      <c r="T32" s="53"/>
      <c r="W32" s="53"/>
    </row>
    <row r="33" spans="1:23" x14ac:dyDescent="0.3">
      <c r="A33" s="4" t="s">
        <v>7</v>
      </c>
      <c r="B33" s="3"/>
      <c r="C33" s="3"/>
      <c r="D33" s="9"/>
      <c r="E33" s="3"/>
      <c r="F33" s="2"/>
      <c r="G33" s="14"/>
      <c r="H33" s="14"/>
      <c r="I33" s="14"/>
      <c r="J33" s="15"/>
      <c r="K33" s="16"/>
      <c r="L33" s="16"/>
      <c r="T33" s="46"/>
      <c r="W33" s="46"/>
    </row>
    <row r="34" spans="1:23" x14ac:dyDescent="0.3">
      <c r="A34" s="4" t="s">
        <v>19</v>
      </c>
      <c r="B34" s="12">
        <f>'[1]Recip60%eff'!$F$24</f>
        <v>19556880</v>
      </c>
      <c r="C34" s="3"/>
      <c r="D34" s="9"/>
      <c r="E34" s="3"/>
      <c r="F34" s="2"/>
      <c r="G34" s="14"/>
      <c r="H34" s="14"/>
      <c r="I34" s="14"/>
      <c r="J34" s="15"/>
      <c r="K34" s="16"/>
      <c r="L34" s="16"/>
      <c r="T34" s="46"/>
      <c r="W34" s="46"/>
    </row>
    <row r="35" spans="1:23" x14ac:dyDescent="0.3">
      <c r="A35" s="5" t="s">
        <v>10</v>
      </c>
      <c r="B35" s="7">
        <f>'[1]Recip60%eff'!$F$20</f>
        <v>0.89735587380338089</v>
      </c>
      <c r="C35" s="7">
        <f>'[1]Recip60%eff'!$F$21</f>
        <v>0.10264412619661911</v>
      </c>
      <c r="D35" s="10">
        <f>'[2]Recip_65% base_60%eff'!$I$34</f>
        <v>1</v>
      </c>
      <c r="E35" s="7">
        <f>'[2]Recip_65% base_60%eff'!$J$34</f>
        <v>0</v>
      </c>
      <c r="F35" s="2"/>
      <c r="G35" s="16">
        <f>'[1]Recip60%eff'!$F$37</f>
        <v>11725038.816663548</v>
      </c>
      <c r="H35" s="17">
        <f>G35/$B$34</f>
        <v>0.59953524369242683</v>
      </c>
      <c r="I35" s="16">
        <f>'[1]Recip60%eff'!$F$39</f>
        <v>82462.817984299953</v>
      </c>
      <c r="J35" s="18">
        <f>'[1]Recip60%eff'!$F$40</f>
        <v>0.17989930255799066</v>
      </c>
      <c r="K35" s="16">
        <f>'[2]Recip_65% base_60%eff'!$I$32</f>
        <v>13066208.356075926</v>
      </c>
      <c r="L35" s="17">
        <f>K35/$B$34</f>
        <v>0.66811313236446335</v>
      </c>
      <c r="M35" s="16">
        <f>'[2]Recip_65% base_60%eff'!$J$33</f>
        <v>0</v>
      </c>
      <c r="N35" s="17">
        <v>0</v>
      </c>
      <c r="O35" s="17"/>
      <c r="P35" s="16">
        <v>13389761</v>
      </c>
      <c r="Q35" s="55">
        <f>P35/$B$34</f>
        <v>0.6846573175271311</v>
      </c>
      <c r="S35" s="16">
        <v>13019394</v>
      </c>
      <c r="T35" s="52">
        <f>S35/$B$34</f>
        <v>0.66571937855117991</v>
      </c>
      <c r="V35" s="51">
        <f>S35</f>
        <v>13019394</v>
      </c>
      <c r="W35" s="52">
        <f t="shared" ref="W35:W39" si="19">V35/$B$34</f>
        <v>0.66571937855117991</v>
      </c>
    </row>
    <row r="36" spans="1:23" x14ac:dyDescent="0.3">
      <c r="A36" s="5" t="s">
        <v>14</v>
      </c>
      <c r="B36" s="7">
        <f>'[1]Recip65%eff'!$F$20</f>
        <v>0.87527192429738487</v>
      </c>
      <c r="C36" s="7">
        <f>'[1]Recip65%eff'!$F$21</f>
        <v>0.12472807570261515</v>
      </c>
      <c r="D36" s="10">
        <f>'[2]Recip_65% base_65%eff'!$I$34</f>
        <v>1</v>
      </c>
      <c r="E36" s="7">
        <f>'[2]Recip_65% base_65%eff'!$J$34</f>
        <v>0</v>
      </c>
      <c r="F36" s="2"/>
      <c r="G36" s="16">
        <f>'[1]Recip65%eff'!$F$37</f>
        <v>14359034.884268738</v>
      </c>
      <c r="H36" s="17">
        <f t="shared" ref="H36:H39" si="20">G36/$B$34</f>
        <v>0.73421910265179002</v>
      </c>
      <c r="I36" s="16">
        <f>'[1]Recip65%eff'!$F$39</f>
        <v>114258.50697548682</v>
      </c>
      <c r="J36" s="18">
        <f>'[1]Recip65%eff'!$F$40</f>
        <v>0.2000820003269137</v>
      </c>
      <c r="K36" s="16">
        <f>'[2]Recip_65% base_65%eff'!$I$32</f>
        <v>16404191.423034731</v>
      </c>
      <c r="L36" s="49">
        <f t="shared" ref="L36:L39" si="21">K36/$B$34</f>
        <v>0.83879388854636994</v>
      </c>
      <c r="M36" s="16">
        <f>'[2]Recip_65% base_65%eff'!$J$33</f>
        <v>0</v>
      </c>
      <c r="N36" s="17">
        <v>0</v>
      </c>
      <c r="O36" s="17"/>
      <c r="P36" s="16">
        <v>15266717</v>
      </c>
      <c r="Q36" s="55">
        <f t="shared" ref="Q36:Q39" si="22">P36/$B$34</f>
        <v>0.78063152200146446</v>
      </c>
      <c r="S36" s="16">
        <v>13619725</v>
      </c>
      <c r="T36" s="52">
        <f t="shared" ref="T36:T39" si="23">S36/$B$34</f>
        <v>0.69641604386793798</v>
      </c>
      <c r="V36" s="51">
        <f>S36</f>
        <v>13619725</v>
      </c>
      <c r="W36" s="52">
        <f t="shared" si="19"/>
        <v>0.69641604386793798</v>
      </c>
    </row>
    <row r="37" spans="1:23" x14ac:dyDescent="0.3">
      <c r="A37" s="5" t="s">
        <v>11</v>
      </c>
      <c r="B37" s="7">
        <f>'[1]Recip70%eff'!$F$20</f>
        <v>0.85424883992561362</v>
      </c>
      <c r="C37" s="7">
        <f>'[1]Recip70%eff'!$F$21</f>
        <v>0.14575116007438635</v>
      </c>
      <c r="D37" s="10">
        <f>'[2]Recip_65% base_70%eff'!$I$34</f>
        <v>0.8904721963784592</v>
      </c>
      <c r="E37" s="7">
        <f>'[2]Recip_65% base_70%eff'!$J$34</f>
        <v>0.10952780362154077</v>
      </c>
      <c r="F37" s="2"/>
      <c r="G37" s="16">
        <f>'[1]Recip70%eff'!$F$37</f>
        <v>17508213.610734213</v>
      </c>
      <c r="H37" s="17">
        <f t="shared" si="20"/>
        <v>0.89524574526888812</v>
      </c>
      <c r="I37" s="16">
        <f>'[1]Recip70%eff'!$F$39</f>
        <v>149939.47261427273</v>
      </c>
      <c r="J37" s="18">
        <f>'[1]Recip70%eff'!$F$40</f>
        <v>0.21929516497985874</v>
      </c>
      <c r="K37" s="16">
        <f>'[2]Recip_65% base_70%eff'!$I$32</f>
        <v>16404191.423034731</v>
      </c>
      <c r="L37" s="17">
        <f t="shared" si="21"/>
        <v>0.83879388854636994</v>
      </c>
      <c r="M37" s="16">
        <f>'[2]Recip_65% base_70%eff'!$J$33</f>
        <v>112675.19999999971</v>
      </c>
      <c r="N37" s="17">
        <f>'[2]Recip_65% base_70%eff'!$J$35</f>
        <v>0.16487860769264681</v>
      </c>
      <c r="O37" s="17"/>
      <c r="P37" s="16">
        <v>15266717</v>
      </c>
      <c r="Q37" s="55">
        <f t="shared" si="22"/>
        <v>0.78063152200146446</v>
      </c>
      <c r="S37" s="16">
        <v>14220057</v>
      </c>
      <c r="T37" s="52">
        <f t="shared" si="23"/>
        <v>0.72711276031759664</v>
      </c>
      <c r="V37" s="51">
        <f>V36</f>
        <v>13619725</v>
      </c>
      <c r="W37" s="52">
        <f t="shared" si="19"/>
        <v>0.69641604386793798</v>
      </c>
    </row>
    <row r="38" spans="1:23" x14ac:dyDescent="0.3">
      <c r="A38" s="5" t="s">
        <v>12</v>
      </c>
      <c r="B38" s="7">
        <f>'[1]Recip75%eff'!$F$20</f>
        <v>0.83436023157476924</v>
      </c>
      <c r="C38" s="7">
        <f>'[1]Recip75%eff'!$F$21</f>
        <v>0.16563976842523062</v>
      </c>
      <c r="D38" s="10">
        <f>'[2]Recip_65% base_75%eff'!$I$34</f>
        <v>0.80316926539148958</v>
      </c>
      <c r="E38" s="7">
        <f>'[2]Recip_65% base_75%eff'!$J$34</f>
        <v>0.19683073460851044</v>
      </c>
      <c r="F38" s="2"/>
      <c r="G38" s="19">
        <f>IF(('[1]Recip75%eff'!$F$37)&gt;B34,B34,('[1]Recip75%eff'!$F$37))</f>
        <v>19556880</v>
      </c>
      <c r="H38" s="17">
        <f t="shared" si="20"/>
        <v>1</v>
      </c>
      <c r="I38" s="16">
        <f>'[1]Recip75%eff'!$F$39</f>
        <v>188921.70492665254</v>
      </c>
      <c r="J38" s="18">
        <f>'[1]Recip75%eff'!$F$40</f>
        <v>0.23747152293976906</v>
      </c>
      <c r="K38" s="16">
        <f>'[2]Recip_65% base_75%eff'!$I$32</f>
        <v>16404191.423034731</v>
      </c>
      <c r="L38" s="17">
        <f t="shared" si="21"/>
        <v>0.83879388854636994</v>
      </c>
      <c r="M38" s="16">
        <f>'[2]Recip_65% base_75%eff'!$J$33</f>
        <v>224496.7999999997</v>
      </c>
      <c r="N38" s="17">
        <f>'[2]Recip_65% base_75%eff'!$J$35</f>
        <v>0.28226155017361598</v>
      </c>
      <c r="O38" s="17"/>
      <c r="P38" s="16">
        <v>15266717</v>
      </c>
      <c r="Q38" s="55">
        <f t="shared" si="22"/>
        <v>0.78063152200146446</v>
      </c>
      <c r="S38" s="16">
        <v>14815840</v>
      </c>
      <c r="T38" s="52">
        <f t="shared" si="23"/>
        <v>0.75757687320267852</v>
      </c>
      <c r="V38" s="51">
        <f t="shared" ref="V38:V39" si="24">V37</f>
        <v>13619725</v>
      </c>
      <c r="W38" s="52">
        <f t="shared" si="19"/>
        <v>0.69641604386793798</v>
      </c>
    </row>
    <row r="39" spans="1:23" x14ac:dyDescent="0.3">
      <c r="A39" s="5" t="s">
        <v>13</v>
      </c>
      <c r="B39" s="7">
        <f>'[1]RecipMax%eff'!$F$20</f>
        <v>0.82439714069461334</v>
      </c>
      <c r="C39" s="7">
        <f>'[1]RecipMax%eff'!$F$21</f>
        <v>0.17560285930538652</v>
      </c>
      <c r="D39" s="10">
        <f>'[2]Recip_65% base_MaxEff'!$I$34</f>
        <v>0.76427413431771507</v>
      </c>
      <c r="E39" s="7">
        <f>'[2]Recip_65% base_MaxEff'!$J$34</f>
        <v>0.2357258656822849</v>
      </c>
      <c r="F39" s="58"/>
      <c r="G39" s="19">
        <f>IF(('[1]RecipMax%eff'!$F$37)&gt;B34,B34,('[1]RecipMax%eff'!$F$37))</f>
        <v>19556880</v>
      </c>
      <c r="H39" s="17">
        <f t="shared" si="20"/>
        <v>1</v>
      </c>
      <c r="I39" s="16">
        <f>'[1]RecipMax%eff'!$F$39</f>
        <v>210478.01728975636</v>
      </c>
      <c r="J39" s="18">
        <f>'[1]RecipMax%eff'!$F$40</f>
        <v>0.24657687123917099</v>
      </c>
      <c r="K39" s="16">
        <f>'[2]Recip_65% base_MaxEff'!$I$32</f>
        <v>16404191.423034731</v>
      </c>
      <c r="L39" s="17">
        <f t="shared" si="21"/>
        <v>0.83879388854636994</v>
      </c>
      <c r="M39" s="16">
        <f>'[2]Recip_65% base_MaxEff'!$J$33</f>
        <v>282541.59999999969</v>
      </c>
      <c r="N39" s="17">
        <f>'[2]Recip_65% base_MaxEff'!$J$35</f>
        <v>0.33106776476181005</v>
      </c>
      <c r="O39" s="17"/>
      <c r="P39" s="16">
        <v>15266717</v>
      </c>
      <c r="Q39" s="55">
        <f t="shared" si="22"/>
        <v>0.78063152200146446</v>
      </c>
      <c r="S39" s="16">
        <v>15125102</v>
      </c>
      <c r="T39" s="52">
        <f t="shared" si="23"/>
        <v>0.77339033629086029</v>
      </c>
      <c r="V39" s="51">
        <f t="shared" si="24"/>
        <v>13619725</v>
      </c>
      <c r="W39" s="52">
        <f t="shared" si="19"/>
        <v>0.69641604386793798</v>
      </c>
    </row>
    <row r="40" spans="1:23" x14ac:dyDescent="0.3">
      <c r="A40" s="29">
        <f>'[2]Recip_65% base_MaxEff'!$J$26</f>
        <v>0.77577208725315272</v>
      </c>
      <c r="B40" s="8"/>
      <c r="C40" s="8"/>
      <c r="D40" s="11"/>
      <c r="E40" s="8"/>
      <c r="F40" s="58"/>
      <c r="G40" s="14"/>
      <c r="H40" s="14"/>
      <c r="I40" s="14"/>
      <c r="J40" s="15"/>
    </row>
    <row r="41" spans="1:23" s="26" customFormat="1" x14ac:dyDescent="0.3">
      <c r="G41" s="27"/>
      <c r="H41" s="27"/>
      <c r="I41" s="27"/>
    </row>
  </sheetData>
  <mergeCells count="16">
    <mergeCell ref="F39:F40"/>
    <mergeCell ref="F12:F13"/>
    <mergeCell ref="S3:T3"/>
    <mergeCell ref="V3:W3"/>
    <mergeCell ref="K3:N3"/>
    <mergeCell ref="F21:F22"/>
    <mergeCell ref="G3:J3"/>
    <mergeCell ref="G4:H4"/>
    <mergeCell ref="I4:J4"/>
    <mergeCell ref="P2:Q2"/>
    <mergeCell ref="P3:Q3"/>
    <mergeCell ref="A4:A5"/>
    <mergeCell ref="F4:F5"/>
    <mergeCell ref="F30:F31"/>
    <mergeCell ref="B3:C3"/>
    <mergeCell ref="D3:E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0"/>
  <sheetViews>
    <sheetView zoomScale="80" zoomScaleNormal="80" workbookViewId="0">
      <selection activeCell="L37" sqref="L37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3.44140625" bestFit="1" customWidth="1"/>
    <col min="12" max="12" width="10.5546875" bestFit="1" customWidth="1"/>
    <col min="13" max="13" width="11.33203125" bestFit="1" customWidth="1"/>
  </cols>
  <sheetData>
    <row r="1" spans="1:14" ht="21" x14ac:dyDescent="0.4">
      <c r="A1" s="44" t="s">
        <v>22</v>
      </c>
    </row>
    <row r="2" spans="1:14" ht="15.6" x14ac:dyDescent="0.3">
      <c r="A2" s="30"/>
    </row>
    <row r="3" spans="1:14" ht="27.75" customHeight="1" x14ac:dyDescent="0.3">
      <c r="A3" s="33"/>
      <c r="B3" s="62" t="s">
        <v>0</v>
      </c>
      <c r="C3" s="62"/>
      <c r="D3" s="61" t="s">
        <v>9</v>
      </c>
      <c r="E3" s="61"/>
      <c r="F3" s="33"/>
      <c r="G3" s="62" t="s">
        <v>0</v>
      </c>
      <c r="H3" s="62"/>
      <c r="I3" s="62"/>
      <c r="J3" s="62"/>
      <c r="K3" s="61" t="s">
        <v>9</v>
      </c>
      <c r="L3" s="61"/>
      <c r="M3" s="61"/>
      <c r="N3" s="61"/>
    </row>
    <row r="4" spans="1:14" ht="15" customHeight="1" x14ac:dyDescent="0.3">
      <c r="A4" s="58"/>
      <c r="B4" s="31" t="s">
        <v>3</v>
      </c>
      <c r="C4" s="31" t="s">
        <v>1</v>
      </c>
      <c r="D4" s="9" t="s">
        <v>3</v>
      </c>
      <c r="E4" s="31" t="s">
        <v>1</v>
      </c>
      <c r="F4" s="58"/>
      <c r="G4" s="63" t="s">
        <v>15</v>
      </c>
      <c r="H4" s="63"/>
      <c r="I4" s="63" t="s">
        <v>18</v>
      </c>
      <c r="J4" s="64"/>
      <c r="K4" s="31" t="s">
        <v>15</v>
      </c>
      <c r="L4" s="31"/>
      <c r="M4" s="31" t="s">
        <v>18</v>
      </c>
    </row>
    <row r="5" spans="1:14" x14ac:dyDescent="0.3">
      <c r="A5" s="58"/>
      <c r="B5" s="31" t="s">
        <v>2</v>
      </c>
      <c r="C5" s="31" t="s">
        <v>2</v>
      </c>
      <c r="D5" s="9" t="s">
        <v>2</v>
      </c>
      <c r="E5" s="31" t="s">
        <v>2</v>
      </c>
      <c r="F5" s="58"/>
      <c r="G5" s="31" t="s">
        <v>16</v>
      </c>
      <c r="H5" s="31" t="s">
        <v>20</v>
      </c>
      <c r="I5" s="31" t="s">
        <v>17</v>
      </c>
      <c r="J5" s="32" t="s">
        <v>21</v>
      </c>
      <c r="K5" s="31" t="s">
        <v>16</v>
      </c>
      <c r="L5" s="31" t="s">
        <v>20</v>
      </c>
      <c r="M5" s="31" t="s">
        <v>17</v>
      </c>
    </row>
    <row r="6" spans="1:14" x14ac:dyDescent="0.3">
      <c r="A6" s="4" t="s">
        <v>23</v>
      </c>
      <c r="C6" s="31"/>
      <c r="D6" s="9"/>
      <c r="E6" s="31"/>
      <c r="F6" s="33"/>
      <c r="G6" s="14"/>
      <c r="H6" s="14"/>
      <c r="I6" s="14"/>
      <c r="J6" s="15"/>
    </row>
    <row r="7" spans="1:14" x14ac:dyDescent="0.3">
      <c r="A7" s="4" t="s">
        <v>19</v>
      </c>
      <c r="B7" s="12">
        <f>'[1]GT60%eff'!$C$24</f>
        <v>19427520</v>
      </c>
      <c r="C7" s="31"/>
      <c r="D7" s="9"/>
      <c r="E7" s="31"/>
      <c r="F7" s="33"/>
      <c r="G7" s="14"/>
      <c r="H7" s="14"/>
      <c r="I7" s="14"/>
      <c r="J7" s="15"/>
    </row>
    <row r="8" spans="1:14" x14ac:dyDescent="0.3">
      <c r="A8" s="5" t="s">
        <v>10</v>
      </c>
      <c r="B8" s="6">
        <f>'[1]GT60%eff'!$C$20</f>
        <v>0.74332367848337788</v>
      </c>
      <c r="C8" s="7">
        <f>'[1]GT60%eff'!$C$21</f>
        <v>0.25667632151662206</v>
      </c>
      <c r="D8" s="10">
        <f>'[3]GT_65% base_60%eff'!$C$34</f>
        <v>1</v>
      </c>
      <c r="E8" s="7">
        <f>'[3]GT_65% base_60%eff'!$D$34</f>
        <v>0</v>
      </c>
      <c r="F8" s="33"/>
      <c r="G8" s="16">
        <f>'[1]GT60%eff'!$C$37</f>
        <v>5784579.6787022864</v>
      </c>
      <c r="H8" s="17">
        <f>G8/$B$7</f>
        <v>0.2977518323853115</v>
      </c>
      <c r="I8" s="16">
        <f>'[1]GT60%eff'!$C$39</f>
        <v>145939.82597399666</v>
      </c>
      <c r="J8" s="18">
        <f>'[1]GT60%eff'!$C$40</f>
        <v>0.1061668399795935</v>
      </c>
      <c r="K8" s="16">
        <f>'[3]GT_65% base_60%eff'!$C$32</f>
        <v>7782046.8338970598</v>
      </c>
      <c r="L8" s="17">
        <f>K8/$B$7</f>
        <v>0.40056820602408644</v>
      </c>
      <c r="M8" s="16">
        <f>'[3]GT_65% base_60%eff'!$D$33</f>
        <v>0</v>
      </c>
      <c r="N8" s="17">
        <v>0</v>
      </c>
    </row>
    <row r="9" spans="1:14" x14ac:dyDescent="0.3">
      <c r="A9" s="5" t="s">
        <v>14</v>
      </c>
      <c r="B9" s="6">
        <f>'[1]GT65%eff'!$C$20</f>
        <v>0.71801952156275728</v>
      </c>
      <c r="C9" s="7">
        <f>'[1]GT65%eff'!$C$21</f>
        <v>0.28198047843724261</v>
      </c>
      <c r="D9" s="10">
        <f>'[3]GT_65% base_65%eff'!$C$34</f>
        <v>1</v>
      </c>
      <c r="E9" s="7">
        <f>'[3]GT_65% base_65%eff'!$D$34</f>
        <v>0</v>
      </c>
      <c r="F9" s="33"/>
      <c r="G9" s="16">
        <f>'[1]GT65%eff'!$C$37</f>
        <v>8557576.4640079103</v>
      </c>
      <c r="H9" s="17">
        <f t="shared" ref="H9:H10" si="0">G9/$B$7</f>
        <v>0.44048733260899542</v>
      </c>
      <c r="I9" s="16">
        <f>'[1]GT65%eff'!$C$39</f>
        <v>213547.01309779275</v>
      </c>
      <c r="J9" s="18">
        <f>'[1]GT65%eff'!$C$40</f>
        <v>0.13659462695411581</v>
      </c>
      <c r="K9" s="16">
        <f>'[3]GT_65% base_65%eff'!$C$32</f>
        <v>11915524.823667709</v>
      </c>
      <c r="L9" s="49">
        <f t="shared" ref="L9:L10" si="1">K9/$B$7</f>
        <v>0.61333226390541395</v>
      </c>
      <c r="M9" s="16">
        <f>'[3]GT_65% base_65%eff'!$D$33</f>
        <v>0</v>
      </c>
      <c r="N9" s="17">
        <v>0</v>
      </c>
    </row>
    <row r="10" spans="1:14" x14ac:dyDescent="0.3">
      <c r="A10" s="5" t="s">
        <v>13</v>
      </c>
      <c r="B10" s="7">
        <f>'[1]GTMax%eff'!$C$20</f>
        <v>0.71679946046734799</v>
      </c>
      <c r="C10" s="7">
        <f>'[1]GTMax%eff'!$C$21</f>
        <v>0.28320053953265201</v>
      </c>
      <c r="D10" s="10">
        <f>'[3]GT_65% base_Max%eff'!$C$34</f>
        <v>0.98769243830383668</v>
      </c>
      <c r="E10" s="7">
        <f>'[3]GT_65% base_Max%eff'!$D$34</f>
        <v>1.2307561696163285E-2</v>
      </c>
      <c r="F10" s="58"/>
      <c r="G10" s="16">
        <f>'[1]GTMax%eff'!$C$37</f>
        <v>8714776.9952273145</v>
      </c>
      <c r="H10" s="17">
        <f t="shared" si="0"/>
        <v>0.44857897432236921</v>
      </c>
      <c r="I10" s="16">
        <f>'[1]GTMax%eff'!$C$39</f>
        <v>217143.48604848742</v>
      </c>
      <c r="J10" s="18">
        <f>'[1]GTMax%eff'!$C$40</f>
        <v>0.13806172815900777</v>
      </c>
      <c r="K10" s="16">
        <f>'[3]GT_65% base_Max%eff'!$C$32</f>
        <v>11915524.823667709</v>
      </c>
      <c r="L10" s="17">
        <f t="shared" si="1"/>
        <v>0.61333226390541395</v>
      </c>
      <c r="M10" s="16">
        <f>SUM('[3]GT_65% base_Max%eff'!$C$33:$D$33)</f>
        <v>9613.5292625459169</v>
      </c>
      <c r="N10" s="17">
        <f>'[3]GT_65% base_Max%eff'!$D$35</f>
        <v>6.1123660112830094E-3</v>
      </c>
    </row>
    <row r="11" spans="1:14" x14ac:dyDescent="0.3">
      <c r="A11" s="29">
        <f>'[1]GTMax%eff'!$C$32</f>
        <v>0.65265882701986166</v>
      </c>
      <c r="B11" s="8"/>
      <c r="C11" s="8"/>
      <c r="D11" s="11"/>
      <c r="E11" s="8"/>
      <c r="F11" s="58"/>
      <c r="G11" s="16"/>
      <c r="H11" s="16"/>
      <c r="I11" s="16"/>
      <c r="J11" s="20"/>
      <c r="K11" s="16"/>
      <c r="L11" s="16"/>
    </row>
    <row r="12" spans="1:14" s="26" customFormat="1" x14ac:dyDescent="0.3">
      <c r="A12" s="21"/>
      <c r="B12" s="22"/>
      <c r="C12" s="22"/>
      <c r="D12" s="23"/>
      <c r="E12" s="22"/>
      <c r="F12" s="22"/>
      <c r="G12" s="24"/>
      <c r="H12" s="24"/>
      <c r="I12" s="24"/>
      <c r="J12" s="25"/>
      <c r="K12" s="24"/>
      <c r="L12" s="24"/>
    </row>
    <row r="13" spans="1:14" x14ac:dyDescent="0.3">
      <c r="A13" s="4" t="s">
        <v>24</v>
      </c>
      <c r="C13" s="31"/>
      <c r="D13" s="9"/>
      <c r="E13" s="31"/>
      <c r="F13" s="33"/>
      <c r="G13" s="16"/>
      <c r="H13" s="16"/>
      <c r="I13" s="16"/>
      <c r="J13" s="20"/>
      <c r="K13" s="16"/>
      <c r="L13" s="16"/>
    </row>
    <row r="14" spans="1:14" x14ac:dyDescent="0.3">
      <c r="A14" s="4" t="s">
        <v>19</v>
      </c>
      <c r="B14" s="12">
        <f>'[1]GT60%eff'!$D$24</f>
        <v>41383440</v>
      </c>
      <c r="C14" s="31"/>
      <c r="D14" s="9"/>
      <c r="E14" s="31"/>
      <c r="F14" s="33"/>
      <c r="G14" s="16"/>
      <c r="H14" s="16"/>
      <c r="I14" s="16"/>
      <c r="J14" s="20"/>
      <c r="K14" s="16"/>
      <c r="L14" s="16"/>
    </row>
    <row r="15" spans="1:14" x14ac:dyDescent="0.3">
      <c r="A15" s="5" t="s">
        <v>10</v>
      </c>
      <c r="B15" s="7">
        <f>'[1]GT60%eff'!$D$20</f>
        <v>0.80113224069723898</v>
      </c>
      <c r="C15" s="7">
        <f>'[1]GT60%eff'!$D$21</f>
        <v>0.19886775930276099</v>
      </c>
      <c r="D15" s="10">
        <f>'[3]GT_65% base_60%eff'!$E$34</f>
        <v>1</v>
      </c>
      <c r="E15" s="7">
        <f>'[3]GT_65% base_60%eff'!$F$34</f>
        <v>0</v>
      </c>
      <c r="F15" s="33"/>
      <c r="G15" s="16">
        <f>'[1]GT60%eff'!$D$37</f>
        <v>16658616.509711657</v>
      </c>
      <c r="H15" s="17">
        <f>G15/$B$14</f>
        <v>0.40254305852079131</v>
      </c>
      <c r="I15" s="16">
        <f>'[1]GT60%eff'!$D$39</f>
        <v>281913.34614042257</v>
      </c>
      <c r="J15" s="18">
        <f>'[1]GT60%eff'!$D$40</f>
        <v>0.13392731067138852</v>
      </c>
      <c r="K15" s="16">
        <f>'[3]GT_65% base_60%eff'!$E$32</f>
        <v>20793841.095713962</v>
      </c>
      <c r="L15" s="49">
        <f>K15/$B$14</f>
        <v>0.50246768020526955</v>
      </c>
      <c r="M15" s="16">
        <f>'[3]GT_65% base_60%eff'!$F$33</f>
        <v>0</v>
      </c>
      <c r="N15" s="17">
        <v>0</v>
      </c>
    </row>
    <row r="16" spans="1:14" x14ac:dyDescent="0.3">
      <c r="A16" s="5" t="s">
        <v>14</v>
      </c>
      <c r="B16" s="7">
        <f>'[1]GT65%eff'!$D$20</f>
        <v>0.77676818965076277</v>
      </c>
      <c r="C16" s="7">
        <f>'[1]GT65%eff'!$D$21</f>
        <v>0.2232318103492372</v>
      </c>
      <c r="D16" s="10">
        <f>'[3]GT_65% base_65%eff'!$E$34</f>
        <v>1</v>
      </c>
      <c r="E16" s="7">
        <f>'[3]GT_65% base_65%eff'!$F$34</f>
        <v>0</v>
      </c>
      <c r="F16" s="33"/>
      <c r="G16" s="16">
        <f>'[1]GT65%eff'!$D$37</f>
        <v>22533480.712187145</v>
      </c>
      <c r="H16" s="17">
        <f t="shared" ref="H16:H17" si="2">G16/$B$14</f>
        <v>0.544504775634581</v>
      </c>
      <c r="I16" s="16">
        <f>'[1]GT65%eff'!$D$39</f>
        <v>390564.94838148844</v>
      </c>
      <c r="J16" s="18">
        <f>'[1]GT65%eff'!$D$40</f>
        <v>0.16026633204743079</v>
      </c>
      <c r="K16" s="16">
        <f>'[3]GT_65% base_65%eff'!$E$32</f>
        <v>29006967.399429366</v>
      </c>
      <c r="L16" s="49">
        <f t="shared" ref="L16:L17" si="3">K16/$B$14</f>
        <v>0.70093175916331185</v>
      </c>
      <c r="M16" s="16">
        <f>'[3]GT_65% base_65%eff'!$F$33</f>
        <v>0</v>
      </c>
      <c r="N16" s="17">
        <v>0</v>
      </c>
    </row>
    <row r="17" spans="1:14" x14ac:dyDescent="0.3">
      <c r="A17" s="5" t="s">
        <v>13</v>
      </c>
      <c r="B17" s="7">
        <f>'[1]GTMax%eff'!$D$20</f>
        <v>0.75476665703751311</v>
      </c>
      <c r="C17" s="7">
        <f>'[1]GTMax%eff'!$D$21</f>
        <v>0.24523334296248694</v>
      </c>
      <c r="D17" s="10">
        <f>'[3]GT_65% base_Max%eff'!$E$34</f>
        <v>0.84610569490641852</v>
      </c>
      <c r="E17" s="7">
        <f>'[3]GT_65% base_Max%eff'!$F$34</f>
        <v>0.15389430509358148</v>
      </c>
      <c r="F17" s="58"/>
      <c r="G17" s="16">
        <f>'[1]GTMax%eff'!$D$37</f>
        <v>29572754.921758961</v>
      </c>
      <c r="H17" s="17">
        <f t="shared" si="2"/>
        <v>0.71460359317057642</v>
      </c>
      <c r="I17" s="16">
        <f>'[1]GTMax%eff'!$D$39</f>
        <v>507098.21690145181</v>
      </c>
      <c r="J17" s="18">
        <f>'[1]GTMax%eff'!$D$40</f>
        <v>0.1840513272725943</v>
      </c>
      <c r="K17" s="16">
        <f>'[3]GT_65% base_Max%eff'!$E$32</f>
        <v>29006967.399429366</v>
      </c>
      <c r="L17" s="17">
        <f t="shared" si="3"/>
        <v>0.70093175916331185</v>
      </c>
      <c r="M17" s="16">
        <f>SUM('[3]GT_65% base_Max%eff'!$E$33:$F$33)</f>
        <v>318364.67299790174</v>
      </c>
      <c r="N17" s="17">
        <f>'[3]GT_65% base_Max%eff'!$F$35</f>
        <v>0.11555047655266469</v>
      </c>
    </row>
    <row r="18" spans="1:14" x14ac:dyDescent="0.3">
      <c r="A18" s="29">
        <f>'[1]GTMax%eff'!$D$32</f>
        <v>0.69794057975212098</v>
      </c>
      <c r="B18" s="8"/>
      <c r="C18" s="8"/>
      <c r="D18" s="11"/>
      <c r="E18" s="8"/>
      <c r="F18" s="58"/>
      <c r="G18" s="16"/>
      <c r="H18" s="16"/>
      <c r="I18" s="16"/>
      <c r="J18" s="20"/>
      <c r="K18" s="16"/>
      <c r="L18" s="16"/>
    </row>
    <row r="19" spans="1:14" s="26" customFormat="1" x14ac:dyDescent="0.3">
      <c r="A19" s="21"/>
      <c r="B19" s="22"/>
      <c r="C19" s="22"/>
      <c r="D19" s="23"/>
      <c r="E19" s="22"/>
      <c r="F19" s="22"/>
      <c r="G19" s="24"/>
      <c r="H19" s="24"/>
      <c r="I19" s="24"/>
      <c r="J19" s="25"/>
      <c r="K19" s="24"/>
      <c r="L19" s="24"/>
    </row>
    <row r="20" spans="1:14" x14ac:dyDescent="0.3">
      <c r="A20" s="4" t="s">
        <v>25</v>
      </c>
      <c r="C20" s="31"/>
      <c r="D20" s="9"/>
      <c r="E20" s="31"/>
      <c r="F20" s="33"/>
      <c r="G20" s="16"/>
      <c r="H20" s="16"/>
      <c r="I20" s="16"/>
      <c r="J20" s="20"/>
      <c r="K20" s="16"/>
      <c r="L20" s="16"/>
    </row>
    <row r="21" spans="1:14" x14ac:dyDescent="0.3">
      <c r="A21" s="4" t="s">
        <v>19</v>
      </c>
      <c r="B21" s="12">
        <f>'[1]GT60%eff'!$E$24</f>
        <v>58506000</v>
      </c>
      <c r="C21" s="31"/>
      <c r="D21" s="9"/>
      <c r="E21" s="31"/>
      <c r="F21" s="33"/>
      <c r="G21" s="16"/>
      <c r="H21" s="16"/>
      <c r="I21" s="16"/>
      <c r="J21" s="20"/>
      <c r="K21" s="16"/>
      <c r="L21" s="16"/>
    </row>
    <row r="22" spans="1:14" x14ac:dyDescent="0.3">
      <c r="A22" s="5" t="s">
        <v>10</v>
      </c>
      <c r="B22" s="7">
        <f>'[1]GT60%eff'!$E$20</f>
        <v>0.78410993269500018</v>
      </c>
      <c r="C22" s="7">
        <f>'[1]GT60%eff'!$E$21</f>
        <v>0.21589006730499982</v>
      </c>
      <c r="D22" s="10">
        <f>'[3]GT_65% base_60%eff'!$G$34</f>
        <v>1</v>
      </c>
      <c r="E22" s="7">
        <f>'[3]GT_65% base_60%eff'!$H$34</f>
        <v>0</v>
      </c>
      <c r="F22" s="33"/>
      <c r="G22" s="16">
        <f>'[1]GT60%eff'!$E$37</f>
        <v>21708167.710830092</v>
      </c>
      <c r="H22" s="17">
        <f>G22/$B$21</f>
        <v>0.37104173436622045</v>
      </c>
      <c r="I22" s="16">
        <f>'[1]GT60%eff'!$E$39</f>
        <v>415453.94754867384</v>
      </c>
      <c r="J22" s="18">
        <f>'[1]GT60%eff'!$E$40</f>
        <v>0.12586559916020734</v>
      </c>
      <c r="K22" s="16">
        <f>'[3]GT_65% base_60%eff'!$G$32</f>
        <v>27685107.413725428</v>
      </c>
      <c r="L22" s="17">
        <f>K22/$B$21</f>
        <v>0.47320116592700628</v>
      </c>
      <c r="M22" s="16">
        <f>'[3]GT_65% base_60%eff'!$H$33</f>
        <v>0</v>
      </c>
      <c r="N22" s="17">
        <v>0</v>
      </c>
    </row>
    <row r="23" spans="1:14" x14ac:dyDescent="0.3">
      <c r="A23" s="5" t="s">
        <v>14</v>
      </c>
      <c r="B23" s="7">
        <f>'[1]GT65%eff'!$E$20</f>
        <v>0.7595545108825662</v>
      </c>
      <c r="C23" s="7">
        <f>'[1]GT65%eff'!$E$21</f>
        <v>0.24044548911743374</v>
      </c>
      <c r="D23" s="10">
        <f>'[3]GT_65% base_65%eff'!$G$34</f>
        <v>1</v>
      </c>
      <c r="E23" s="7">
        <f>'[3]GT_65% base_65%eff'!$H$34</f>
        <v>0</v>
      </c>
      <c r="F23" s="33"/>
      <c r="G23" s="16">
        <f>'[1]GT65%eff'!$E$37</f>
        <v>30003228.456711803</v>
      </c>
      <c r="H23" s="17">
        <f t="shared" ref="H23:H24" si="4">G23/$B$21</f>
        <v>0.51282310287341137</v>
      </c>
      <c r="I23" s="16">
        <f>'[1]GT65%eff'!$E$39</f>
        <v>581554.85583530646</v>
      </c>
      <c r="J23" s="18">
        <f>'[1]GT65%eff'!$E$40</f>
        <v>0.1532402542160432</v>
      </c>
      <c r="K23" s="16">
        <f>'[3]GT_65% base_65%eff'!$G$32</f>
        <v>39501086.527482383</v>
      </c>
      <c r="L23" s="49">
        <f t="shared" ref="L23:L24" si="5">K23/$B$21</f>
        <v>0.67516300084576597</v>
      </c>
      <c r="M23" s="16">
        <f>'[3]GT_65% base_65%eff'!$H$33</f>
        <v>0</v>
      </c>
      <c r="N23" s="17">
        <v>0</v>
      </c>
    </row>
    <row r="24" spans="1:14" x14ac:dyDescent="0.3">
      <c r="A24" s="5" t="s">
        <v>13</v>
      </c>
      <c r="B24" s="7">
        <f>'[1]GTMax%eff'!$E$20</f>
        <v>0.74106719430816748</v>
      </c>
      <c r="C24" s="7">
        <f>'[1]GTMax%eff'!$E$21</f>
        <v>0.25893280569183247</v>
      </c>
      <c r="D24" s="10">
        <f>'[3]GT_65% base_Max%eff'!$G$34</f>
        <v>0.85999616263066037</v>
      </c>
      <c r="E24" s="7">
        <f>'[3]GT_65% base_Max%eff'!$H$34</f>
        <v>0.14000383736933966</v>
      </c>
      <c r="F24" s="58"/>
      <c r="G24" s="16">
        <f>'[1]GTMax%eff'!$E$37</f>
        <v>38147559.559566319</v>
      </c>
      <c r="H24" s="17">
        <f t="shared" si="4"/>
        <v>0.65202816052313128</v>
      </c>
      <c r="I24" s="16">
        <f>'[1]GTMax%eff'!$E$39</f>
        <v>728223.3769088866</v>
      </c>
      <c r="J24" s="18">
        <f>'[1]GTMax%eff'!$E$40</f>
        <v>0.17385011862798097</v>
      </c>
      <c r="K24" s="16">
        <f>'[3]GT_65% base_Max%eff'!$G$32</f>
        <v>39501086.527482383</v>
      </c>
      <c r="L24" s="17">
        <f t="shared" si="5"/>
        <v>0.67516300084576597</v>
      </c>
      <c r="M24" s="16">
        <f>SUM('[3]GT_65% base_Max%eff'!$G$33:$H$33)</f>
        <v>393747.20000000001</v>
      </c>
      <c r="N24" s="17">
        <f>'[3]GT_65% base_Max%eff'!$H$35</f>
        <v>9.4E-2</v>
      </c>
    </row>
    <row r="25" spans="1:14" x14ac:dyDescent="0.3">
      <c r="A25" s="29">
        <f>'[1]GTMax%eff'!$E$32</f>
        <v>0.68959553455436606</v>
      </c>
      <c r="B25" s="8"/>
      <c r="C25" s="8"/>
      <c r="D25" s="11"/>
      <c r="E25" s="8"/>
      <c r="F25" s="58"/>
      <c r="G25" s="14"/>
      <c r="H25" s="14"/>
      <c r="I25" s="14"/>
      <c r="J25" s="15"/>
      <c r="K25" s="16"/>
      <c r="L25" s="16"/>
    </row>
    <row r="26" spans="1:14" s="26" customFormat="1" x14ac:dyDescent="0.3">
      <c r="A26" s="21"/>
      <c r="B26" s="22"/>
      <c r="C26" s="22"/>
      <c r="D26" s="23"/>
      <c r="E26" s="22"/>
      <c r="F26" s="22"/>
      <c r="G26" s="27"/>
      <c r="H26" s="27"/>
      <c r="I26" s="27"/>
      <c r="J26" s="28"/>
      <c r="K26" s="24"/>
      <c r="L26" s="24"/>
    </row>
    <row r="27" spans="1:14" x14ac:dyDescent="0.3">
      <c r="A27" s="4" t="s">
        <v>26</v>
      </c>
      <c r="B27" s="31"/>
      <c r="C27" s="31"/>
      <c r="D27" s="9"/>
      <c r="E27" s="31"/>
      <c r="F27" s="33"/>
      <c r="G27" s="14"/>
      <c r="H27" s="14"/>
      <c r="I27" s="14"/>
      <c r="J27" s="15"/>
      <c r="K27" s="16"/>
      <c r="L27" s="16"/>
    </row>
    <row r="28" spans="1:14" x14ac:dyDescent="0.3">
      <c r="A28" s="4" t="s">
        <v>19</v>
      </c>
      <c r="B28" s="12">
        <f>'[1]GT60%eff'!$F$24</f>
        <v>119575680</v>
      </c>
      <c r="C28" s="31"/>
      <c r="D28" s="9"/>
      <c r="E28" s="31"/>
      <c r="F28" s="33"/>
      <c r="G28" s="14"/>
      <c r="H28" s="14"/>
      <c r="I28" s="14"/>
      <c r="J28" s="15"/>
      <c r="K28" s="16"/>
      <c r="L28" s="16"/>
    </row>
    <row r="29" spans="1:14" x14ac:dyDescent="0.3">
      <c r="A29" s="5" t="s">
        <v>10</v>
      </c>
      <c r="B29" s="7">
        <f>'[1]GT60%eff'!$F$20</f>
        <v>0.84263582064228104</v>
      </c>
      <c r="C29" s="7">
        <f>'[1]GT60%eff'!$F$21</f>
        <v>0.15736417935771893</v>
      </c>
      <c r="D29" s="10">
        <f>'[3]GT_65% base_60%eff'!$I$34</f>
        <v>1</v>
      </c>
      <c r="E29" s="7">
        <f>'[3]GT_65% base_60%eff'!$J$34</f>
        <v>0</v>
      </c>
      <c r="F29" s="33"/>
      <c r="G29" s="16">
        <f>'[1]GT60%eff'!$F$37</f>
        <v>57836265.069075949</v>
      </c>
      <c r="H29" s="17">
        <f>G29/$B$28</f>
        <v>0.48367916510343867</v>
      </c>
      <c r="I29" s="16">
        <f>'[1]GT60%eff'!$F$39</f>
        <v>703308.26608686487</v>
      </c>
      <c r="J29" s="18">
        <f>'[1]GT60%eff'!$F$40</f>
        <v>0.15370116851002419</v>
      </c>
      <c r="K29" s="16">
        <f>'[3]GT_65% base_60%eff'!$I$32</f>
        <v>68637320.717022806</v>
      </c>
      <c r="L29" s="17">
        <f>K29/$B$28</f>
        <v>0.57400736267628005</v>
      </c>
      <c r="M29" s="16">
        <f>'[3]GT_65% base_60%eff'!$J$33</f>
        <v>0</v>
      </c>
      <c r="N29" s="17">
        <v>0</v>
      </c>
    </row>
    <row r="30" spans="1:14" x14ac:dyDescent="0.3">
      <c r="A30" s="5" t="s">
        <v>14</v>
      </c>
      <c r="B30" s="7">
        <f>'[1]GT65%eff'!$F$20</f>
        <v>0.81913522117338877</v>
      </c>
      <c r="C30" s="7">
        <f>'[1]GT65%eff'!$F$21</f>
        <v>0.1808647788266112</v>
      </c>
      <c r="D30" s="10">
        <f>'[3]GT_65% base_65%eff'!$I$34</f>
        <v>1</v>
      </c>
      <c r="E30" s="7">
        <f>'[3]GT_65% base_65%eff'!$J$34</f>
        <v>0</v>
      </c>
      <c r="F30" s="33"/>
      <c r="G30" s="16">
        <f>'[1]GT65%eff'!$F$37</f>
        <v>74544986.095488578</v>
      </c>
      <c r="H30" s="17">
        <f t="shared" ref="H30:H31" si="6">G30/$B$28</f>
        <v>0.62341260443167523</v>
      </c>
      <c r="I30" s="16">
        <f>'[1]GT65%eff'!$F$39</f>
        <v>959222.47261563269</v>
      </c>
      <c r="J30" s="18">
        <f>'[1]GT65%eff'!$F$40</f>
        <v>0.17730392711893056</v>
      </c>
      <c r="K30" s="16">
        <f>'[3]GT_65% base_65%eff'!$I$32</f>
        <v>91004493.725352123</v>
      </c>
      <c r="L30" s="49">
        <f t="shared" ref="L30:L31" si="7">K30/$B$28</f>
        <v>0.76106189590853357</v>
      </c>
      <c r="M30" s="16">
        <f>'[3]GT_65% base_65%eff'!$J$33</f>
        <v>0</v>
      </c>
      <c r="N30" s="17">
        <v>0</v>
      </c>
    </row>
    <row r="31" spans="1:14" x14ac:dyDescent="0.3">
      <c r="A31" s="5" t="s">
        <v>13</v>
      </c>
      <c r="B31" s="7">
        <f>'[1]GTMax%eff'!$F$20</f>
        <v>0.79739426558061344</v>
      </c>
      <c r="C31" s="7">
        <f>'[1]GTMax%eff'!$F$21</f>
        <v>0.20260573441938656</v>
      </c>
      <c r="D31" s="10">
        <f>'[3]GT_65% base_Max%eff'!$I$34</f>
        <v>0.86671973399096924</v>
      </c>
      <c r="E31" s="7">
        <f>'[3]GT_65% base_Max%eff'!$J$34</f>
        <v>0.1332802660090307</v>
      </c>
      <c r="F31" s="58"/>
      <c r="G31" s="16">
        <f>'[1]GTMax%eff'!$F$37</f>
        <v>94572067.741296068</v>
      </c>
      <c r="H31" s="17">
        <f t="shared" si="6"/>
        <v>0.79089717692841943</v>
      </c>
      <c r="I31" s="16">
        <f>'[1]GTMax%eff'!$F$39</f>
        <v>1239762.2021190946</v>
      </c>
      <c r="J31" s="18">
        <f>'[1]GTMax%eff'!$F$40</f>
        <v>0.19913939252748242</v>
      </c>
      <c r="K31" s="16">
        <f>'[3]GT_65% base_Max%eff'!$I$32</f>
        <v>91004493.725352123</v>
      </c>
      <c r="L31" s="17">
        <f t="shared" si="7"/>
        <v>0.76106189590853357</v>
      </c>
      <c r="M31" s="16">
        <f>SUM('[3]GT_65% base_Max%eff'!$I$33:$J$33)</f>
        <v>815553.6</v>
      </c>
      <c r="N31" s="17">
        <f>'[3]GT_65% base_Max%eff'!$J$35</f>
        <v>0.13100000000000001</v>
      </c>
    </row>
    <row r="32" spans="1:14" x14ac:dyDescent="0.3">
      <c r="A32" s="29">
        <f>'[1]GTMax%eff'!$F$32</f>
        <v>0.69876368433528913</v>
      </c>
      <c r="B32" s="8"/>
      <c r="C32" s="8"/>
      <c r="D32" s="11"/>
      <c r="E32" s="8"/>
      <c r="F32" s="58"/>
      <c r="G32" s="14"/>
      <c r="H32" s="14"/>
      <c r="I32" s="14"/>
      <c r="J32" s="15"/>
    </row>
    <row r="33" spans="1:14" s="26" customFormat="1" x14ac:dyDescent="0.3">
      <c r="C33" s="28"/>
      <c r="G33" s="27"/>
      <c r="H33" s="27"/>
      <c r="I33" s="27"/>
    </row>
    <row r="34" spans="1:14" x14ac:dyDescent="0.3">
      <c r="A34" s="4" t="s">
        <v>27</v>
      </c>
      <c r="B34" s="31"/>
      <c r="C34" s="37"/>
    </row>
    <row r="35" spans="1:14" x14ac:dyDescent="0.3">
      <c r="A35" s="4" t="s">
        <v>19</v>
      </c>
      <c r="B35" s="12">
        <f>'[1]GT60%eff'!$G$24</f>
        <v>261589440</v>
      </c>
      <c r="C35" s="37"/>
    </row>
    <row r="36" spans="1:14" x14ac:dyDescent="0.3">
      <c r="A36" s="5" t="s">
        <v>10</v>
      </c>
      <c r="B36" s="38">
        <f>'[1]GT60%eff'!$G$20</f>
        <v>0.86512728086238821</v>
      </c>
      <c r="C36" s="39">
        <f>'[1]GT60%eff'!$G$21</f>
        <v>0.13487271913761179</v>
      </c>
      <c r="D36" s="38">
        <f>'[3]GT_65% base_60%eff'!$K$34</f>
        <v>1</v>
      </c>
      <c r="E36" s="38">
        <f>'[3]GT_65% base_60%eff'!$L$34</f>
        <v>0</v>
      </c>
      <c r="G36" s="16">
        <f>'[1]GT60%eff'!$G$37</f>
        <v>138783309.19499281</v>
      </c>
      <c r="H36" s="17">
        <f>G36/$B$35</f>
        <v>0.5305386532231301</v>
      </c>
      <c r="I36" s="16">
        <f>'[1]GT60%eff'!$G$39</f>
        <v>1374995.8606377286</v>
      </c>
      <c r="J36" s="18">
        <f>'[1]GT60%eff'!$G$40</f>
        <v>0.16454221807475602</v>
      </c>
      <c r="K36" s="16">
        <f>'[3]GT_65% base_60%eff'!$K$32</f>
        <v>160419527.00491527</v>
      </c>
      <c r="L36" s="17">
        <f>K36/$B$35</f>
        <v>0.61324924662446334</v>
      </c>
      <c r="M36" s="16">
        <f>'[3]GT_65% base_60%eff'!$L$33</f>
        <v>0</v>
      </c>
      <c r="N36" s="17">
        <v>0</v>
      </c>
    </row>
    <row r="37" spans="1:14" x14ac:dyDescent="0.3">
      <c r="A37" s="5" t="s">
        <v>14</v>
      </c>
      <c r="B37" s="38">
        <f>'[1]GT65%eff'!$G$20</f>
        <v>0.84219818005662239</v>
      </c>
      <c r="C37" s="39">
        <f>'[1]GT65%eff'!$G$21</f>
        <v>0.15780181994337764</v>
      </c>
      <c r="D37" s="38">
        <f>'[3]GT_65% base_65%eff'!$K$34</f>
        <v>1</v>
      </c>
      <c r="E37" s="38">
        <f>'[3]GT_65% base_65%eff'!$L$34</f>
        <v>0</v>
      </c>
      <c r="G37" s="16">
        <f>'[1]GT65%eff'!$G$37</f>
        <v>174846238.19558346</v>
      </c>
      <c r="H37" s="17">
        <f t="shared" ref="H37:H38" si="8">G37/$B$35</f>
        <v>0.66839945142886292</v>
      </c>
      <c r="I37" s="16">
        <f>'[1]GT65%eff'!$G$39</f>
        <v>1874938.3508195735</v>
      </c>
      <c r="J37" s="18">
        <f>'[1]GT65%eff'!$G$40</f>
        <v>0.18668496645928256</v>
      </c>
      <c r="K37" s="16">
        <f>'[3]GT_65% base_65%eff'!$K$32</f>
        <v>207607000.74634245</v>
      </c>
      <c r="L37" s="49">
        <f t="shared" ref="L37:L38" si="9">K37/$B$35</f>
        <v>0.79363677962819312</v>
      </c>
      <c r="M37" s="16">
        <f>'[3]GT_65% base_65%eff'!$L$33</f>
        <v>0</v>
      </c>
      <c r="N37" s="17">
        <v>0</v>
      </c>
    </row>
    <row r="38" spans="1:14" x14ac:dyDescent="0.3">
      <c r="A38" s="5" t="s">
        <v>13</v>
      </c>
      <c r="B38" s="38">
        <f>'[1]GTMax%eff'!$G$20</f>
        <v>0.82847463693931245</v>
      </c>
      <c r="C38" s="39">
        <f>'[1]GTMax%eff'!$G$21</f>
        <v>0.17152536306068755</v>
      </c>
      <c r="D38" s="38">
        <f>'[3]GT_65% base_Max%eff'!$K$34</f>
        <v>0.91850013107410744</v>
      </c>
      <c r="E38" s="38">
        <f>'[3]GT_65% base_Max%eff'!$L$34</f>
        <v>8.1499868925892505E-2</v>
      </c>
      <c r="G38" s="16">
        <f>'[1]GTMax%eff'!$G$37</f>
        <v>201139782.10478884</v>
      </c>
      <c r="H38" s="17">
        <f t="shared" si="8"/>
        <v>0.76891399784635361</v>
      </c>
      <c r="I38" s="16">
        <f>'[1]GTMax%eff'!$G$39</f>
        <v>2218830.4097660468</v>
      </c>
      <c r="J38" s="18">
        <f>'[1]GTMax%eff'!$G$40</f>
        <v>0.19993786131830726</v>
      </c>
      <c r="K38" s="16">
        <f>'[3]GT_65% base_Max%eff'!$K$32</f>
        <v>207607000.74634245</v>
      </c>
      <c r="L38" s="17">
        <f t="shared" si="9"/>
        <v>0.79363677962819312</v>
      </c>
      <c r="M38" s="16">
        <f>SUM('[3]GT_65% base_Max%eff'!$K$33:$L$33)</f>
        <v>1054272</v>
      </c>
      <c r="N38" s="17">
        <f>'[3]GT_65% base_Max%eff'!$L$35</f>
        <v>9.5000000000000001E-2</v>
      </c>
    </row>
    <row r="39" spans="1:14" x14ac:dyDescent="0.3">
      <c r="A39" s="29">
        <f>'[1]GTMax%eff'!$G$32</f>
        <v>0.68122712410728459</v>
      </c>
      <c r="H39" s="17"/>
      <c r="I39" s="16"/>
      <c r="J39" s="18"/>
    </row>
    <row r="40" spans="1:14" x14ac:dyDescent="0.3">
      <c r="I40" s="16"/>
      <c r="J40" s="18"/>
    </row>
  </sheetData>
  <mergeCells count="12">
    <mergeCell ref="F10:F11"/>
    <mergeCell ref="F17:F18"/>
    <mergeCell ref="F24:F25"/>
    <mergeCell ref="F31:F32"/>
    <mergeCell ref="B3:C3"/>
    <mergeCell ref="D3:E3"/>
    <mergeCell ref="G3:J3"/>
    <mergeCell ref="K3:N3"/>
    <mergeCell ref="A4:A5"/>
    <mergeCell ref="F4:F5"/>
    <mergeCell ref="G4:H4"/>
    <mergeCell ref="I4:J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="80" zoomScaleNormal="80" workbookViewId="0">
      <selection activeCell="L41" sqref="L41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2.33203125" bestFit="1" customWidth="1"/>
    <col min="12" max="12" width="10.5546875" bestFit="1" customWidth="1"/>
    <col min="13" max="13" width="9.88671875" bestFit="1" customWidth="1"/>
  </cols>
  <sheetData>
    <row r="1" spans="1:14" ht="21" x14ac:dyDescent="0.4">
      <c r="A1" s="43" t="s">
        <v>28</v>
      </c>
    </row>
    <row r="2" spans="1:14" ht="15.6" x14ac:dyDescent="0.3">
      <c r="A2" s="30"/>
    </row>
    <row r="3" spans="1:14" ht="27.75" customHeight="1" x14ac:dyDescent="0.3">
      <c r="A3" s="33"/>
      <c r="B3" s="62" t="s">
        <v>0</v>
      </c>
      <c r="C3" s="62"/>
      <c r="D3" s="61" t="s">
        <v>9</v>
      </c>
      <c r="E3" s="61"/>
      <c r="F3" s="33"/>
      <c r="G3" s="62" t="s">
        <v>0</v>
      </c>
      <c r="H3" s="62"/>
      <c r="I3" s="62"/>
      <c r="J3" s="62"/>
      <c r="K3" s="61" t="s">
        <v>9</v>
      </c>
      <c r="L3" s="61"/>
      <c r="M3" s="61"/>
      <c r="N3" s="61"/>
    </row>
    <row r="4" spans="1:14" ht="15" customHeight="1" x14ac:dyDescent="0.3">
      <c r="A4" s="58"/>
      <c r="B4" s="31" t="s">
        <v>3</v>
      </c>
      <c r="C4" s="31" t="s">
        <v>1</v>
      </c>
      <c r="D4" s="9" t="s">
        <v>3</v>
      </c>
      <c r="E4" s="31" t="s">
        <v>1</v>
      </c>
      <c r="F4" s="58"/>
      <c r="G4" s="63" t="s">
        <v>15</v>
      </c>
      <c r="H4" s="63"/>
      <c r="I4" s="63" t="s">
        <v>18</v>
      </c>
      <c r="J4" s="64"/>
      <c r="K4" s="31" t="s">
        <v>15</v>
      </c>
      <c r="L4" s="31"/>
      <c r="M4" s="31" t="s">
        <v>18</v>
      </c>
    </row>
    <row r="5" spans="1:14" x14ac:dyDescent="0.3">
      <c r="A5" s="58"/>
      <c r="B5" s="31" t="s">
        <v>2</v>
      </c>
      <c r="C5" s="31" t="s">
        <v>2</v>
      </c>
      <c r="D5" s="9" t="s">
        <v>2</v>
      </c>
      <c r="E5" s="31" t="s">
        <v>2</v>
      </c>
      <c r="F5" s="58"/>
      <c r="G5" s="31" t="s">
        <v>16</v>
      </c>
      <c r="H5" s="31" t="s">
        <v>20</v>
      </c>
      <c r="I5" s="31" t="s">
        <v>17</v>
      </c>
      <c r="J5" s="32" t="s">
        <v>21</v>
      </c>
      <c r="K5" s="31" t="s">
        <v>16</v>
      </c>
      <c r="L5" s="31" t="s">
        <v>20</v>
      </c>
      <c r="M5" s="31" t="s">
        <v>17</v>
      </c>
    </row>
    <row r="6" spans="1:14" x14ac:dyDescent="0.3">
      <c r="A6" s="4" t="s">
        <v>29</v>
      </c>
      <c r="C6" s="31"/>
      <c r="D6" s="9"/>
      <c r="E6" s="31"/>
      <c r="F6" s="33"/>
      <c r="G6" s="14"/>
      <c r="H6" s="14"/>
      <c r="I6" s="14"/>
      <c r="J6" s="15"/>
    </row>
    <row r="7" spans="1:14" x14ac:dyDescent="0.3">
      <c r="A7" s="4" t="s">
        <v>19</v>
      </c>
      <c r="B7" s="12">
        <f>'[1]MT60%eff'!$C$24</f>
        <v>176400</v>
      </c>
      <c r="C7" s="31"/>
      <c r="D7" s="9"/>
      <c r="E7" s="31"/>
      <c r="F7" s="33"/>
      <c r="G7" s="14"/>
      <c r="H7" s="14"/>
      <c r="I7" s="14"/>
      <c r="J7" s="15"/>
    </row>
    <row r="8" spans="1:14" x14ac:dyDescent="0.3">
      <c r="A8" s="5" t="s">
        <v>10</v>
      </c>
      <c r="B8" s="6">
        <f>'[1]MT60%eff'!$C$20</f>
        <v>0.74770098921771333</v>
      </c>
      <c r="C8" s="7">
        <f>'[1]MT60%eff'!$C$21</f>
        <v>0.25229901078228678</v>
      </c>
      <c r="D8" s="10">
        <f>'[4]MT_65%base_60%eff'!$C$34</f>
        <v>1</v>
      </c>
      <c r="E8" s="7">
        <f>'[4]MT_65%base_60%eff'!$D$34</f>
        <v>0</v>
      </c>
      <c r="F8" s="33"/>
      <c r="G8" s="16">
        <f>'[1]MT60%eff'!$C$37</f>
        <v>53892.769571450233</v>
      </c>
      <c r="H8" s="17">
        <f>G8/$B$7</f>
        <v>0.30551456673157729</v>
      </c>
      <c r="I8" s="16">
        <f>'[1]MT60%eff'!$C$39</f>
        <v>1321.1825104105189</v>
      </c>
      <c r="J8" s="18">
        <f>'[1]MT60%eff'!$C$40</f>
        <v>0.10832206073810499</v>
      </c>
      <c r="K8" s="16">
        <f>'[4]MT_65%base_60%eff'!$C$32</f>
        <v>72077.970135944139</v>
      </c>
      <c r="L8" s="17">
        <f>K8/$B$7</f>
        <v>0.40860527287950194</v>
      </c>
      <c r="M8" s="16">
        <f>'[4]MT_65%base_60%eff'!$D$33</f>
        <v>0</v>
      </c>
      <c r="N8" s="17">
        <v>0</v>
      </c>
    </row>
    <row r="9" spans="1:14" x14ac:dyDescent="0.3">
      <c r="A9" s="5" t="s">
        <v>14</v>
      </c>
      <c r="B9" s="6">
        <f>'[1]MT65%eff'!$C$20</f>
        <v>0.72258960591550336</v>
      </c>
      <c r="C9" s="7">
        <f>'[1]MT65%eff'!$C$21</f>
        <v>0.27741039408449669</v>
      </c>
      <c r="D9" s="10">
        <f>'[4]MT_65%base_65%eff'!$C$34</f>
        <v>1</v>
      </c>
      <c r="E9" s="7">
        <f>'[4]MT_65%base_65%eff'!$D$34</f>
        <v>0</v>
      </c>
      <c r="F9" s="33"/>
      <c r="G9" s="16">
        <f>'[1]MT65%eff'!$C$37</f>
        <v>78932.211068729914</v>
      </c>
      <c r="H9" s="17">
        <f t="shared" ref="H9:H11" si="0">G9/$B$7</f>
        <v>0.44746151399506756</v>
      </c>
      <c r="I9" s="16">
        <f>'[1]MT65%eff'!$C$39</f>
        <v>1918.7295963760539</v>
      </c>
      <c r="J9" s="18">
        <f>'[1]MT65%eff'!$C$40</f>
        <v>0.13826888017237793</v>
      </c>
      <c r="K9" s="16">
        <f>'[4]MT_65%base_65%eff'!$C$32</f>
        <v>109235.18747370401</v>
      </c>
      <c r="L9" s="49">
        <f>K9/$B$7</f>
        <v>0.61924709452213156</v>
      </c>
      <c r="M9" s="16">
        <f>'[4]MT_65%base_65%eff'!$D$33</f>
        <v>0</v>
      </c>
      <c r="N9" s="17">
        <v>0</v>
      </c>
    </row>
    <row r="10" spans="1:14" x14ac:dyDescent="0.3">
      <c r="A10" s="5" t="s">
        <v>11</v>
      </c>
      <c r="B10" s="6">
        <f>'[1]MT70%eff'!$C$20</f>
        <v>0.69899657212499589</v>
      </c>
      <c r="C10" s="7">
        <f>'[1]MT70%eff'!$C$21</f>
        <v>0.30100342787500417</v>
      </c>
      <c r="D10" s="10">
        <f>'[4]MT_65%base_70%eff'!$C$34</f>
        <v>0.80378790856188498</v>
      </c>
      <c r="E10" s="7">
        <f>'[4]MT_65%base_70%eff'!$D$34</f>
        <v>0.19621209143811499</v>
      </c>
      <c r="F10" s="33"/>
      <c r="G10" s="16">
        <f>'[1]MT70%eff'!$C$37</f>
        <v>111513.70859991577</v>
      </c>
      <c r="H10" s="17">
        <f t="shared" si="0"/>
        <v>0.63216388095190346</v>
      </c>
      <c r="I10" s="16">
        <f>'[1]MT70%eff'!$C$39</f>
        <v>2590.1267546727468</v>
      </c>
      <c r="J10" s="18">
        <f>'[1]MT70%eff'!$C$40</f>
        <v>0.1664049774286708</v>
      </c>
      <c r="K10" s="16">
        <f>'[4]MT_65%base_70%eff'!$C$32</f>
        <v>109235.18747370401</v>
      </c>
      <c r="L10" s="17">
        <f t="shared" ref="L10:L11" si="1">K10/$B$7</f>
        <v>0.61924709452213156</v>
      </c>
      <c r="M10" s="16">
        <f>SUM('[4]MT_65%base_70%eff'!$C$33:$D$33)</f>
        <v>1688.4</v>
      </c>
      <c r="N10" s="17">
        <f>'[4]MT_65%base_70%eff'!$D$35</f>
        <v>0.10847274689692391</v>
      </c>
    </row>
    <row r="11" spans="1:14" x14ac:dyDescent="0.3">
      <c r="A11" s="5" t="s">
        <v>13</v>
      </c>
      <c r="B11" s="6">
        <f>'[1]MTMax%eff'!$C$20</f>
        <v>0.68269461179246749</v>
      </c>
      <c r="C11" s="7">
        <f>'[1]MTMax%eff'!$C$21</f>
        <v>0.31730538820753262</v>
      </c>
      <c r="D11" s="10">
        <f>'[4]MT_65%base_Max%eff'!$C$34</f>
        <v>0.70292001450479402</v>
      </c>
      <c r="E11" s="7">
        <f>'[4]MT_65%base_Max%eff'!$D$34</f>
        <v>0.29707998549520592</v>
      </c>
      <c r="F11" s="58"/>
      <c r="G11" s="16">
        <f>'[1]MTMax%eff'!$C$37</f>
        <v>142689.44879070757</v>
      </c>
      <c r="H11" s="17">
        <f t="shared" si="0"/>
        <v>0.80889710198813813</v>
      </c>
      <c r="I11" s="16">
        <f>'[1]MTMax%eff'!$C$39</f>
        <v>3122.2133973856257</v>
      </c>
      <c r="J11" s="18">
        <f>'[1]MTMax%eff'!$C$40</f>
        <v>0.18584603555866819</v>
      </c>
      <c r="K11" s="16">
        <f>'[4]MT_65%base_Max%eff'!$C$32</f>
        <v>109235.18747370401</v>
      </c>
      <c r="L11" s="17">
        <f t="shared" si="1"/>
        <v>0.61924709452213156</v>
      </c>
      <c r="M11" s="16">
        <f>SUM('[4]MT_65%base_Max%eff'!$C$33:$D$33)</f>
        <v>2923.2</v>
      </c>
      <c r="N11" s="17">
        <f>'[4]MT_65%base_Max%eff'!$D$35</f>
        <v>0.17399999999999999</v>
      </c>
    </row>
    <row r="12" spans="1:14" x14ac:dyDescent="0.3">
      <c r="A12" s="29">
        <f>'[1]MTMax%eff'!$C$32</f>
        <v>0.7366745838218054</v>
      </c>
      <c r="B12" s="8"/>
      <c r="C12" s="8"/>
      <c r="D12" s="11"/>
      <c r="E12" s="8"/>
      <c r="F12" s="58"/>
      <c r="G12" s="16"/>
      <c r="H12" s="16"/>
      <c r="I12" s="16"/>
      <c r="J12" s="20"/>
      <c r="K12" s="16"/>
      <c r="L12" s="16"/>
    </row>
    <row r="13" spans="1:14" s="26" customFormat="1" x14ac:dyDescent="0.3">
      <c r="A13" s="21"/>
      <c r="B13" s="22"/>
      <c r="C13" s="22"/>
      <c r="D13" s="23"/>
      <c r="E13" s="22"/>
      <c r="F13" s="22"/>
      <c r="G13" s="24"/>
      <c r="H13" s="24"/>
      <c r="I13" s="24"/>
      <c r="J13" s="25"/>
      <c r="K13" s="24"/>
      <c r="L13" s="24"/>
    </row>
    <row r="14" spans="1:14" x14ac:dyDescent="0.3">
      <c r="A14" s="4" t="s">
        <v>30</v>
      </c>
      <c r="C14" s="31"/>
      <c r="D14" s="9"/>
      <c r="E14" s="31"/>
      <c r="F14" s="33"/>
      <c r="G14" s="16"/>
      <c r="H14" s="16"/>
      <c r="I14" s="16"/>
      <c r="J14" s="20"/>
      <c r="K14" s="16"/>
      <c r="L14" s="16"/>
    </row>
    <row r="15" spans="1:14" x14ac:dyDescent="0.3">
      <c r="A15" s="4" t="s">
        <v>19</v>
      </c>
      <c r="B15" s="12">
        <f>'[1]MT60%eff'!$D$24</f>
        <v>382200</v>
      </c>
      <c r="C15" s="31"/>
      <c r="D15" s="9"/>
      <c r="E15" s="31"/>
      <c r="F15" s="33"/>
      <c r="G15" s="16"/>
      <c r="H15" s="16"/>
      <c r="I15" s="16"/>
      <c r="J15" s="20"/>
      <c r="K15" s="16"/>
      <c r="L15" s="16"/>
    </row>
    <row r="16" spans="1:14" x14ac:dyDescent="0.3">
      <c r="A16" s="5" t="s">
        <v>10</v>
      </c>
      <c r="B16" s="7">
        <f>'[1]MT60%eff'!$D$20</f>
        <v>0.77229226794393613</v>
      </c>
      <c r="C16" s="7">
        <f>'[1]MT60%eff'!$D$21</f>
        <v>0.22770773205606396</v>
      </c>
      <c r="D16" s="10">
        <f>'[4]MT_65%base_60%eff'!$E$34</f>
        <v>1</v>
      </c>
      <c r="E16" s="7">
        <f>'[4]MT_65%base_60%eff'!$F$34</f>
        <v>0</v>
      </c>
      <c r="F16" s="33"/>
      <c r="G16" s="16">
        <f>'[1]MT60%eff'!$D$37</f>
        <v>133322.63906802729</v>
      </c>
      <c r="H16" s="17">
        <f>G16/$B$15</f>
        <v>0.34882951090535658</v>
      </c>
      <c r="I16" s="16">
        <f>'[1]MT60%eff'!$D$39</f>
        <v>2772.3432421586162</v>
      </c>
      <c r="J16" s="18">
        <f>'[1]MT60%eff'!$D$40</f>
        <v>0.12006059633793896</v>
      </c>
      <c r="K16" s="16">
        <f>'[4]MT_65%base_60%eff'!$E$32</f>
        <v>172632.3629044875</v>
      </c>
      <c r="L16" s="17">
        <f>K16/$B$15</f>
        <v>0.45168069833722529</v>
      </c>
      <c r="M16" s="16">
        <f>'[4]MT_65%base_60%eff'!$F$33</f>
        <v>0</v>
      </c>
      <c r="N16" s="17">
        <v>0</v>
      </c>
    </row>
    <row r="17" spans="1:14" x14ac:dyDescent="0.3">
      <c r="A17" s="5" t="s">
        <v>14</v>
      </c>
      <c r="B17" s="7">
        <f>'[1]MT65%eff'!$D$20</f>
        <v>0.74739273419500329</v>
      </c>
      <c r="C17" s="7">
        <f>'[1]MT65%eff'!$D$21</f>
        <v>0.25260726580499665</v>
      </c>
      <c r="D17" s="10">
        <f>'[4]MT_65%base_65%eff'!$E$34</f>
        <v>1</v>
      </c>
      <c r="E17" s="7">
        <f>'[4]MT_65%base_65%eff'!$F$34</f>
        <v>0</v>
      </c>
      <c r="F17" s="33"/>
      <c r="G17" s="16">
        <f>'[1]MT65%eff'!$D$37</f>
        <v>187906.98903696722</v>
      </c>
      <c r="H17" s="17">
        <f t="shared" ref="H17:H19" si="2">G17/$B$15</f>
        <v>0.49164570653314293</v>
      </c>
      <c r="I17" s="16">
        <f>'[1]MT65%eff'!$D$39</f>
        <v>3928.9036277838331</v>
      </c>
      <c r="J17" s="18">
        <f>'[1]MT65%eff'!$D$40</f>
        <v>0.14843078957686676</v>
      </c>
      <c r="K17" s="16">
        <f>'[4]MT_65%base_65%eff'!$E$32</f>
        <v>251375.88370912842</v>
      </c>
      <c r="L17" s="49">
        <f>K17/$B$15</f>
        <v>0.65770770201237161</v>
      </c>
      <c r="M17" s="16">
        <f>'[4]MT_65%base_65%eff'!$F$33</f>
        <v>0</v>
      </c>
      <c r="N17" s="17">
        <v>0</v>
      </c>
    </row>
    <row r="18" spans="1:14" x14ac:dyDescent="0.3">
      <c r="A18" s="5" t="s">
        <v>11</v>
      </c>
      <c r="B18" s="7">
        <f>'[1]MT70%eff'!$D$20</f>
        <v>0.72415842541554609</v>
      </c>
      <c r="C18" s="7">
        <f>'[1]MT70%eff'!$D$21</f>
        <v>0.27584157458445385</v>
      </c>
      <c r="D18" s="10">
        <f>'[4]MT_65%base_70%eff'!$E$34</f>
        <v>0.82226129250800151</v>
      </c>
      <c r="E18" s="7">
        <f>'[4]MT_65%base_70%eff'!$F$34</f>
        <v>0.17773870749199849</v>
      </c>
      <c r="F18" s="33"/>
      <c r="G18" s="16">
        <f>'[1]MT70%eff'!$D$37</f>
        <v>257270.72161510697</v>
      </c>
      <c r="H18" s="17">
        <f t="shared" si="2"/>
        <v>0.67313113975695182</v>
      </c>
      <c r="I18" s="16">
        <f>'[1]MT70%eff'!$D$39</f>
        <v>5217.6556634107428</v>
      </c>
      <c r="J18" s="18">
        <f>'[1]MT70%eff'!$D$40</f>
        <v>0.17490364792403837</v>
      </c>
      <c r="K18" s="16">
        <f>'[4]MT_65%base_70%eff'!$E$32</f>
        <v>251375.88370912842</v>
      </c>
      <c r="L18" s="17">
        <f t="shared" ref="L18:L19" si="3">K18/$B$15</f>
        <v>0.65770770201237161</v>
      </c>
      <c r="M18" s="16">
        <f>SUM('[4]MT_65%base_70%eff'!$E$33:$F$33)</f>
        <v>3364.522885728938</v>
      </c>
      <c r="N18" s="17">
        <f>'[4]MT_65%base_70%eff'!$F$35</f>
        <v>0.11278385623731003</v>
      </c>
    </row>
    <row r="19" spans="1:14" x14ac:dyDescent="0.3">
      <c r="A19" s="5" t="s">
        <v>13</v>
      </c>
      <c r="B19" s="7">
        <f>'[1]MTMax%eff'!$D$20</f>
        <v>0.70481294709040077</v>
      </c>
      <c r="C19" s="7">
        <f>'[1]MTMax%eff'!$D$21</f>
        <v>0.29518705290959929</v>
      </c>
      <c r="D19" s="10">
        <f>'[4]MT_65%base_Max%eff'!$E$34</f>
        <v>0.71072674938321767</v>
      </c>
      <c r="E19" s="7">
        <f>'[4]MT_65%base_Max%eff'!$F$34</f>
        <v>0.28927325061678238</v>
      </c>
      <c r="F19" s="58"/>
      <c r="G19" s="16">
        <f>'[1]MTMax%eff'!$D$37</f>
        <v>338013.56923124916</v>
      </c>
      <c r="H19" s="17">
        <f t="shared" si="2"/>
        <v>0.88438924445643419</v>
      </c>
      <c r="I19" s="16">
        <f>'[1]MTMax%eff'!$D$39</f>
        <v>6459.8165082828209</v>
      </c>
      <c r="J19" s="18">
        <f>'[1]MTMax%eff'!$D$40</f>
        <v>0.19694562525252501</v>
      </c>
      <c r="K19" s="16">
        <f>'[4]MT_65%base_Max%eff'!$E$32</f>
        <v>251375.88370912842</v>
      </c>
      <c r="L19" s="17">
        <f t="shared" si="3"/>
        <v>0.65770770201237161</v>
      </c>
      <c r="M19" s="16">
        <f>SUM('[4]MT_65%base_Max%eff'!$E$33:$F$33)</f>
        <v>6332.9228857289372</v>
      </c>
      <c r="N19" s="17">
        <f>'[4]MT_65%base_Max%eff'!$F$35</f>
        <v>0.19307691724783346</v>
      </c>
    </row>
    <row r="20" spans="1:14" x14ac:dyDescent="0.3">
      <c r="A20" s="29">
        <f>'[1]MTMax%eff'!$D$32</f>
        <v>0.74394254306069074</v>
      </c>
      <c r="B20" s="8"/>
      <c r="C20" s="8"/>
      <c r="D20" s="11"/>
      <c r="E20" s="8"/>
      <c r="F20" s="58"/>
      <c r="G20" s="16"/>
      <c r="H20" s="16"/>
      <c r="I20" s="16"/>
      <c r="J20" s="20"/>
      <c r="K20" s="16"/>
      <c r="L20" s="16"/>
    </row>
    <row r="21" spans="1:14" s="26" customFormat="1" x14ac:dyDescent="0.3">
      <c r="A21" s="21"/>
      <c r="B21" s="22"/>
      <c r="C21" s="22"/>
      <c r="D21" s="23"/>
      <c r="E21" s="22"/>
      <c r="F21" s="22"/>
      <c r="G21" s="24"/>
      <c r="H21" s="24"/>
      <c r="I21" s="24"/>
      <c r="J21" s="25"/>
      <c r="K21" s="24"/>
      <c r="L21" s="24"/>
    </row>
    <row r="22" spans="1:14" x14ac:dyDescent="0.3">
      <c r="A22" s="4" t="s">
        <v>31</v>
      </c>
      <c r="C22" s="31"/>
      <c r="D22" s="9"/>
      <c r="E22" s="31"/>
      <c r="F22" s="33"/>
      <c r="G22" s="16"/>
      <c r="H22" s="16"/>
      <c r="I22" s="16"/>
      <c r="J22" s="20"/>
      <c r="K22" s="16"/>
      <c r="L22" s="16"/>
    </row>
    <row r="23" spans="1:14" x14ac:dyDescent="0.3">
      <c r="A23" s="4" t="s">
        <v>19</v>
      </c>
      <c r="B23" s="12">
        <f>'[1]MT60%eff'!$E$24</f>
        <v>1176000</v>
      </c>
      <c r="C23" s="31"/>
      <c r="D23" s="9"/>
      <c r="E23" s="31"/>
      <c r="F23" s="33"/>
      <c r="G23" s="16"/>
      <c r="H23" s="16"/>
      <c r="I23" s="16"/>
      <c r="J23" s="20"/>
      <c r="K23" s="16"/>
      <c r="L23" s="16"/>
    </row>
    <row r="24" spans="1:14" x14ac:dyDescent="0.3">
      <c r="A24" s="5" t="s">
        <v>10</v>
      </c>
      <c r="B24" s="7">
        <f>'[1]MT60%eff'!$E$20</f>
        <v>0.80730684068832992</v>
      </c>
      <c r="C24" s="7">
        <f>'[1]MT60%eff'!$E$21</f>
        <v>0.19269315931167003</v>
      </c>
      <c r="D24" s="10">
        <f>'[4]MT_65%base_60%eff'!$G$34</f>
        <v>1</v>
      </c>
      <c r="E24" s="7">
        <f>'[4]MT_65%base_60%eff'!$H$34</f>
        <v>0</v>
      </c>
      <c r="F24" s="33"/>
      <c r="G24" s="16">
        <f>'[1]MT60%eff'!$E$37</f>
        <v>486502.08904196112</v>
      </c>
      <c r="H24" s="17">
        <f>G24/$B$23</f>
        <v>0.41369225258670161</v>
      </c>
      <c r="I24" s="16">
        <f>'[1]MT60%eff'!$E$39</f>
        <v>7864.9451090437897</v>
      </c>
      <c r="J24" s="18">
        <f>'[1]MT60%eff'!$E$40</f>
        <v>0.13674170171226127</v>
      </c>
      <c r="K24" s="16">
        <f>'[4]MT_65%base_60%eff'!$G$32</f>
        <v>602623.51874431944</v>
      </c>
      <c r="L24" s="17">
        <f>K24/$B$23</f>
        <v>0.51243496491863894</v>
      </c>
      <c r="M24" s="16">
        <f>'[4]MT_65%base_60%eff'!$H$33</f>
        <v>0</v>
      </c>
      <c r="N24" s="17">
        <v>0</v>
      </c>
    </row>
    <row r="25" spans="1:14" x14ac:dyDescent="0.3">
      <c r="A25" s="5" t="s">
        <v>14</v>
      </c>
      <c r="B25" s="7">
        <f>'[1]MT65%eff'!$E$20</f>
        <v>0.78293197659446512</v>
      </c>
      <c r="C25" s="7">
        <f>'[1]MT65%eff'!$E$21</f>
        <v>0.21706802340553485</v>
      </c>
      <c r="D25" s="10">
        <f>'[4]MT_65%base_65%eff'!$G$34</f>
        <v>1</v>
      </c>
      <c r="E25" s="7">
        <f>'[4]MT_65%base_65%eff'!$H$34</f>
        <v>0</v>
      </c>
      <c r="F25" s="33"/>
      <c r="G25" s="16">
        <f>'[1]MT65%eff'!$E$37</f>
        <v>654010.53617840854</v>
      </c>
      <c r="H25" s="17">
        <f>G25/$B$23</f>
        <v>0.55613140831497321</v>
      </c>
      <c r="I25" s="16">
        <f>'[1]MT65%eff'!$E$39</f>
        <v>10876.996901382536</v>
      </c>
      <c r="J25" s="18">
        <f>'[1]MT65%eff'!$E$40</f>
        <v>0.16280589767612041</v>
      </c>
      <c r="K25" s="16">
        <f>'[4]MT_65%base_65%eff'!$G$32</f>
        <v>835180.2184465715</v>
      </c>
      <c r="L25" s="49">
        <f>K25/$B$23</f>
        <v>0.71018726058381931</v>
      </c>
      <c r="M25" s="16">
        <f>'[4]MT_65%base_65%eff'!$H$33</f>
        <v>0</v>
      </c>
      <c r="N25" s="17">
        <v>0</v>
      </c>
    </row>
    <row r="26" spans="1:14" x14ac:dyDescent="0.3">
      <c r="A26" s="5" t="s">
        <v>11</v>
      </c>
      <c r="B26" s="7" t="s">
        <v>34</v>
      </c>
      <c r="C26" s="7" t="s">
        <v>34</v>
      </c>
      <c r="D26" s="10" t="s">
        <v>34</v>
      </c>
      <c r="E26" s="7" t="s">
        <v>34</v>
      </c>
      <c r="F26" s="33"/>
      <c r="G26" s="40" t="s">
        <v>34</v>
      </c>
      <c r="H26" s="41" t="s">
        <v>34</v>
      </c>
      <c r="I26" s="40" t="s">
        <v>34</v>
      </c>
      <c r="J26" s="42" t="s">
        <v>34</v>
      </c>
      <c r="K26" s="40" t="s">
        <v>34</v>
      </c>
      <c r="L26" s="41" t="s">
        <v>34</v>
      </c>
      <c r="M26" s="40" t="s">
        <v>34</v>
      </c>
      <c r="N26" s="41" t="s">
        <v>34</v>
      </c>
    </row>
    <row r="27" spans="1:14" x14ac:dyDescent="0.3">
      <c r="A27" s="5" t="s">
        <v>13</v>
      </c>
      <c r="B27" s="7">
        <f>'[1]MTMax%eff'!$E$20</f>
        <v>0.7739040722835272</v>
      </c>
      <c r="C27" s="7">
        <f>'[1]MTMax%eff'!$E$21</f>
        <v>0.22609592771647274</v>
      </c>
      <c r="D27" s="10">
        <f>'[4]MT_65%base_Max%eff'!$G$34</f>
        <v>0.93313854672784535</v>
      </c>
      <c r="E27" s="7">
        <f>'[4]MT_65%base_Max%eff'!$H$34</f>
        <v>6.6861453272154675E-2</v>
      </c>
      <c r="F27" s="4"/>
      <c r="G27" s="16">
        <f>'[1]MTMax%eff'!$E$37</f>
        <v>729159.18016198452</v>
      </c>
      <c r="H27" s="17">
        <f t="shared" ref="H27" si="4">G27/$B$23</f>
        <v>0.62003331646427251</v>
      </c>
      <c r="I27" s="16">
        <f>'[1]MTMax%eff'!$E$39</f>
        <v>12141.148287174577</v>
      </c>
      <c r="J27" s="18">
        <f>'[1]MTMax%eff'!$E$40</f>
        <v>0.17245949271554795</v>
      </c>
      <c r="K27" s="16">
        <f>'[4]MT_65%base_Max%eff'!$G$32</f>
        <v>835180.2184465715</v>
      </c>
      <c r="L27" s="17">
        <f>K27/$B$23</f>
        <v>0.71018726058381931</v>
      </c>
      <c r="M27" s="16">
        <f>SUM('[4]MT_65%base_Max%eff'!$G$33:$H$33)</f>
        <v>3599.6888802778285</v>
      </c>
      <c r="N27" s="17">
        <f>'[4]MT_65%base_Max%eff'!$H$35</f>
        <v>5.1131944322128246E-2</v>
      </c>
    </row>
    <row r="28" spans="1:14" x14ac:dyDescent="0.3">
      <c r="A28" s="29">
        <f>'[1]MTMax%eff'!$E$32</f>
        <v>0.66952203985931991</v>
      </c>
      <c r="B28" s="8"/>
      <c r="C28" s="8"/>
      <c r="D28" s="11"/>
      <c r="E28" s="8"/>
      <c r="F28" s="4"/>
      <c r="G28" s="14"/>
      <c r="H28" s="14"/>
      <c r="I28" s="14"/>
      <c r="J28" s="15"/>
      <c r="K28" s="16"/>
      <c r="L28" s="16"/>
    </row>
    <row r="29" spans="1:14" s="26" customFormat="1" x14ac:dyDescent="0.3">
      <c r="A29" s="21"/>
      <c r="B29" s="22"/>
      <c r="C29" s="22"/>
      <c r="D29" s="23"/>
      <c r="E29" s="22"/>
      <c r="F29" s="22"/>
      <c r="G29" s="27"/>
      <c r="H29" s="27"/>
      <c r="I29" s="27"/>
      <c r="J29" s="28"/>
      <c r="K29" s="24"/>
      <c r="L29" s="24"/>
    </row>
    <row r="30" spans="1:14" x14ac:dyDescent="0.3">
      <c r="A30" s="4" t="s">
        <v>32</v>
      </c>
      <c r="B30" s="31"/>
      <c r="C30" s="31"/>
      <c r="D30" s="9"/>
      <c r="E30" s="31"/>
      <c r="F30" s="33"/>
      <c r="G30" s="14"/>
      <c r="H30" s="14"/>
      <c r="I30" s="14"/>
      <c r="J30" s="15"/>
      <c r="K30" s="16"/>
      <c r="L30" s="16"/>
    </row>
    <row r="31" spans="1:14" x14ac:dyDescent="0.3">
      <c r="A31" s="4" t="s">
        <v>19</v>
      </c>
      <c r="B31" s="12">
        <f>'[1]MT60%eff'!$F$24</f>
        <v>1470000</v>
      </c>
      <c r="C31" s="31"/>
      <c r="D31" s="9"/>
      <c r="E31" s="31"/>
      <c r="F31" s="33"/>
      <c r="G31" s="14"/>
      <c r="H31" s="14"/>
      <c r="I31" s="14"/>
      <c r="J31" s="15"/>
      <c r="K31" s="16"/>
      <c r="L31" s="16"/>
    </row>
    <row r="32" spans="1:14" x14ac:dyDescent="0.3">
      <c r="A32" s="5" t="s">
        <v>10</v>
      </c>
      <c r="B32" s="7">
        <f>'[1]MT60%eff'!$F$20</f>
        <v>0.80008463947174524</v>
      </c>
      <c r="C32" s="7">
        <f>'[1]MT60%eff'!$F$21</f>
        <v>0.19991536052825476</v>
      </c>
      <c r="D32" s="10">
        <f>'[4]MT_65%base_60%eff'!$I$34</f>
        <v>1</v>
      </c>
      <c r="E32" s="7">
        <f>'[4]MT_65%base_60%eff'!$J$34</f>
        <v>0</v>
      </c>
      <c r="F32" s="33"/>
      <c r="G32" s="16">
        <f>'[1]MT60%eff'!$F$37</f>
        <v>587749.96379083162</v>
      </c>
      <c r="H32" s="17">
        <f>G32/$B$31</f>
        <v>0.39982990734070178</v>
      </c>
      <c r="I32" s="16">
        <f>'[1]MT60%eff'!$F$39</f>
        <v>10029.967468504925</v>
      </c>
      <c r="J32" s="18">
        <f>'[1]MT60%eff'!$F$40</f>
        <v>0.13326381096546722</v>
      </c>
      <c r="K32" s="16">
        <f>'[4]MT_65%base_60%eff'!$I$32</f>
        <v>734609.73351381009</v>
      </c>
      <c r="L32" s="17">
        <f>K32/$B$31</f>
        <v>0.49973451259442864</v>
      </c>
      <c r="M32" s="16">
        <f>'[4]MT_65%base_60%eff'!$J$33</f>
        <v>0</v>
      </c>
      <c r="N32" s="17">
        <v>0</v>
      </c>
    </row>
    <row r="33" spans="1:14" x14ac:dyDescent="0.3">
      <c r="A33" s="5" t="s">
        <v>14</v>
      </c>
      <c r="B33" s="7">
        <f>'[1]MT65%eff'!$F$20</f>
        <v>0.77561306399289698</v>
      </c>
      <c r="C33" s="7">
        <f>'[1]MT65%eff'!$F$21</f>
        <v>0.22438693600710302</v>
      </c>
      <c r="D33" s="10">
        <f>'[4]MT_65%base_65%eff'!$I$34</f>
        <v>1</v>
      </c>
      <c r="E33" s="7">
        <f>'[4]MT_65%base_65%eff'!$J$34</f>
        <v>0</v>
      </c>
      <c r="F33" s="33"/>
      <c r="G33" s="16">
        <f>'[1]MT65%eff'!$F$37</f>
        <v>797094.0750474378</v>
      </c>
      <c r="H33" s="17">
        <f t="shared" ref="H33:H35" si="5">G33/$B$31</f>
        <v>0.5422408673792094</v>
      </c>
      <c r="I33" s="16">
        <f>'[1]MT65%eff'!$F$39</f>
        <v>13923.090365905791</v>
      </c>
      <c r="J33" s="18">
        <f>'[1]MT65%eff'!$F$40</f>
        <v>0.1597740062920667</v>
      </c>
      <c r="K33" s="16">
        <f>'[4]MT_65%base_65%eff'!$I$32</f>
        <v>1027670.7623607048</v>
      </c>
      <c r="L33" s="49">
        <f>K33/$B$31</f>
        <v>0.69909575670796242</v>
      </c>
      <c r="M33" s="16">
        <f>'[4]MT_65%base_65%eff'!$J$33</f>
        <v>0</v>
      </c>
      <c r="N33" s="17">
        <v>0</v>
      </c>
    </row>
    <row r="34" spans="1:14" x14ac:dyDescent="0.3">
      <c r="A34" s="5" t="s">
        <v>11</v>
      </c>
      <c r="B34" s="7">
        <f>'[1]MT70%eff'!$F$20</f>
        <v>0.7525940468613358</v>
      </c>
      <c r="C34" s="7">
        <f>'[1]MT70%eff'!$F$21</f>
        <v>0.24740595313866423</v>
      </c>
      <c r="D34" s="10">
        <f>'[4]MT_65%base_70%eff'!$I$34</f>
        <v>0.83932446500624125</v>
      </c>
      <c r="E34" s="7">
        <f>'[4]MT_65%base_70%eff'!$J$34</f>
        <v>0.16067553499375875</v>
      </c>
      <c r="F34" s="33"/>
      <c r="G34" s="16">
        <f>'[1]MT70%eff'!$F$37</f>
        <v>1060606.5320556187</v>
      </c>
      <c r="H34" s="17">
        <f t="shared" si="5"/>
        <v>0.72150104221470657</v>
      </c>
      <c r="I34" s="16">
        <f>'[1]MT70%eff'!$F$39</f>
        <v>18290.195043548247</v>
      </c>
      <c r="J34" s="18">
        <f>'[1]MT70%eff'!$F$40</f>
        <v>0.18471063699291709</v>
      </c>
      <c r="K34" s="16">
        <f>'[4]MT_65%base_70%eff'!$I$32</f>
        <v>1027670.7623607048</v>
      </c>
      <c r="L34" s="17">
        <f t="shared" ref="L34:L35" si="6">K34/$B$31</f>
        <v>0.69909575670796242</v>
      </c>
      <c r="M34" s="16">
        <f>SUM('[4]MT_65%base_70%eff'!$I$33:$J$33)</f>
        <v>11879.895104949659</v>
      </c>
      <c r="N34" s="17">
        <f>'[4]MT_65%base_70%eff'!$J$35</f>
        <v>0.1199737338513692</v>
      </c>
    </row>
    <row r="35" spans="1:14" x14ac:dyDescent="0.3">
      <c r="A35" s="5" t="s">
        <v>13</v>
      </c>
      <c r="B35" s="7">
        <f>'[1]MTMax%eff'!$F$20</f>
        <v>0.74629308243982606</v>
      </c>
      <c r="C35" s="7">
        <f>'[1]MTMax%eff'!$F$21</f>
        <v>0.25370691756017394</v>
      </c>
      <c r="D35" s="10">
        <f>'[4]MT_65%base_Max%eff'!$I$34</f>
        <v>0.8026364202183619</v>
      </c>
      <c r="E35" s="7">
        <f>'[4]MT_65%base_Max%eff'!$J$34</f>
        <v>0.19736357978163807</v>
      </c>
      <c r="F35" s="58"/>
      <c r="G35" s="16">
        <f>'[1]MTMax%eff'!$F$37</f>
        <v>1149150.3406890447</v>
      </c>
      <c r="H35" s="17">
        <f t="shared" si="5"/>
        <v>0.78173492563880587</v>
      </c>
      <c r="I35" s="16">
        <f>'[1]MTMax%eff'!$F$39</f>
        <v>19613.338335517201</v>
      </c>
      <c r="J35" s="18">
        <f>'[1]MTMax%eff'!$F$40</f>
        <v>0.19153650718278517</v>
      </c>
      <c r="K35" s="16">
        <f>'[4]MT_65%base_Max%eff'!$I$32</f>
        <v>1027670.7623607048</v>
      </c>
      <c r="L35" s="17">
        <f t="shared" si="6"/>
        <v>0.69909575670796242</v>
      </c>
      <c r="M35" s="16">
        <f>SUM('[4]MT_65%base_Max%eff'!$I$33:$J$33)</f>
        <v>15259.09510494966</v>
      </c>
      <c r="N35" s="17">
        <f>'[4]MT_65%base_Max%eff'!$J$35</f>
        <v>0.14901460063427402</v>
      </c>
    </row>
    <row r="36" spans="1:14" x14ac:dyDescent="0.3">
      <c r="A36" s="29">
        <f>'[1]MTMax%eff'!$F$32</f>
        <v>0.71440881594372796</v>
      </c>
      <c r="B36" s="8"/>
      <c r="C36" s="8"/>
      <c r="D36" s="11"/>
      <c r="E36" s="8"/>
      <c r="F36" s="58"/>
      <c r="G36" s="14"/>
      <c r="H36" s="14"/>
      <c r="I36" s="14"/>
      <c r="J36" s="15"/>
    </row>
    <row r="37" spans="1:14" s="26" customFormat="1" x14ac:dyDescent="0.3">
      <c r="C37" s="28"/>
      <c r="G37" s="27"/>
      <c r="H37" s="27"/>
      <c r="I37" s="27"/>
    </row>
    <row r="38" spans="1:14" x14ac:dyDescent="0.3">
      <c r="A38" s="4" t="s">
        <v>33</v>
      </c>
      <c r="B38" s="31"/>
      <c r="C38" s="37"/>
    </row>
    <row r="39" spans="1:14" x14ac:dyDescent="0.3">
      <c r="A39" s="4" t="s">
        <v>19</v>
      </c>
      <c r="B39" s="12">
        <f>'[1]MT60%eff'!$G$24</f>
        <v>1958040</v>
      </c>
      <c r="C39" s="37"/>
    </row>
    <row r="40" spans="1:14" x14ac:dyDescent="0.3">
      <c r="A40" s="5" t="s">
        <v>10</v>
      </c>
      <c r="B40" s="38">
        <f>'[1]MT60%eff'!$G$20</f>
        <v>0.82204367508608445</v>
      </c>
      <c r="C40" s="39">
        <f>'[1]MT60%eff'!$G$21</f>
        <v>0.17795632491391553</v>
      </c>
      <c r="D40" s="38">
        <f>'[4]MT_65%base_60%eff'!$K$34</f>
        <v>1</v>
      </c>
      <c r="E40" s="38">
        <f>'[4]MT_65%base_60%eff'!$L$34</f>
        <v>0</v>
      </c>
      <c r="G40" s="16">
        <f>'[1]MT60%eff'!$G$37</f>
        <v>866949.33866903454</v>
      </c>
      <c r="H40" s="17">
        <f>G40/$B$39</f>
        <v>0.44276385501268334</v>
      </c>
      <c r="I40" s="16">
        <f>'[1]MT60%eff'!$G$39</f>
        <v>12498.017464443719</v>
      </c>
      <c r="J40" s="18">
        <f>'[1]MT60%eff'!$G$40</f>
        <v>0.14389354177539512</v>
      </c>
      <c r="K40" s="16">
        <f>'[4]MT_65%base_60%eff'!$K$32</f>
        <v>1054626.8585768847</v>
      </c>
      <c r="L40" s="17">
        <f>K40/$B$39</f>
        <v>0.53861354138673612</v>
      </c>
      <c r="M40" s="16">
        <f>'[4]MT_65%base_60%eff'!$L$33</f>
        <v>0</v>
      </c>
      <c r="N40" s="17">
        <v>0</v>
      </c>
    </row>
    <row r="41" spans="1:14" x14ac:dyDescent="0.3">
      <c r="A41" s="5" t="s">
        <v>14</v>
      </c>
      <c r="B41" s="38">
        <f>'[1]MT65%eff'!$G$20</f>
        <v>0.79807119810082694</v>
      </c>
      <c r="C41" s="39">
        <f>'[1]MT65%eff'!$G$21</f>
        <v>0.20192880189917309</v>
      </c>
      <c r="D41" s="38">
        <f>'[4]MT_65%base_65%eff'!$K$34</f>
        <v>1</v>
      </c>
      <c r="E41" s="38">
        <f>'[4]MT_65%base_65%eff'!$L$34</f>
        <v>0</v>
      </c>
      <c r="G41" s="16">
        <f>'[1]MT65%eff'!$G$37</f>
        <v>1143349.9412730278</v>
      </c>
      <c r="H41" s="17">
        <f t="shared" ref="H41:H43" si="7">G41/$B$39</f>
        <v>0.58392573250445745</v>
      </c>
      <c r="I41" s="16">
        <f>'[1]MT65%eff'!$G$39</f>
        <v>17142.061803378616</v>
      </c>
      <c r="J41" s="18">
        <f>'[1]MT65%eff'!$G$40</f>
        <v>0.16885935927234325</v>
      </c>
      <c r="K41" s="16">
        <f>'[4]MT_65%base_65%eff'!$K$32</f>
        <v>1432590.0373095933</v>
      </c>
      <c r="L41" s="49">
        <f>K41/$B$39</f>
        <v>0.73164492927090008</v>
      </c>
      <c r="M41" s="16">
        <f>'[4]MT_65%base_65%eff'!$L$33</f>
        <v>0</v>
      </c>
      <c r="N41" s="17">
        <v>0</v>
      </c>
    </row>
    <row r="42" spans="1:14" x14ac:dyDescent="0.3">
      <c r="A42" s="5" t="s">
        <v>11</v>
      </c>
      <c r="B42" s="38">
        <f>'[1]MT70%eff'!$G$20</f>
        <v>0.7754572759171573</v>
      </c>
      <c r="C42" s="39">
        <f>'[1]MT70%eff'!$G$21</f>
        <v>0.22454272408284273</v>
      </c>
      <c r="D42" s="38">
        <f>'[4]MT_65%base_70%eff'!$K$34</f>
        <v>0.85273285211279792</v>
      </c>
      <c r="E42" s="38">
        <f>'[4]MT_65%base_70%eff'!$L$34</f>
        <v>0.14726714788720202</v>
      </c>
      <c r="G42" s="16">
        <f>'[1]MT70%eff'!$G$37</f>
        <v>1486946.4151026576</v>
      </c>
      <c r="H42" s="17">
        <f t="shared" si="7"/>
        <v>0.75940553569010727</v>
      </c>
      <c r="I42" s="16">
        <f>'[1]MT70%eff'!$G$39</f>
        <v>22353.770114127561</v>
      </c>
      <c r="J42" s="18">
        <f>'[1]MT70%eff'!$G$40</f>
        <v>0.19241032793006191</v>
      </c>
      <c r="K42" s="16">
        <f>'[4]MT_65%base_70%eff'!$K$32</f>
        <v>1432590.0373095933</v>
      </c>
      <c r="L42" s="17">
        <f t="shared" ref="L42:L43" si="8">K42/$B$39</f>
        <v>0.73164492927090008</v>
      </c>
      <c r="M42" s="16">
        <f>SUM('[4]MT_65%base_70%eff'!$K$33:$L$33)</f>
        <v>14663.851139212838</v>
      </c>
      <c r="N42" s="46">
        <f>'[4]MT_65%base_70%eff'!$L$35</f>
        <v>0.12621926377557152</v>
      </c>
    </row>
    <row r="43" spans="1:14" x14ac:dyDescent="0.3">
      <c r="A43" s="5" t="s">
        <v>13</v>
      </c>
      <c r="B43" s="38">
        <f>'[1]MTMax%eff'!$G$20</f>
        <v>0.76507326405550657</v>
      </c>
      <c r="C43" s="39">
        <f>'[1]MTMax%eff'!$G$21</f>
        <v>0.23492673594449343</v>
      </c>
      <c r="D43" s="38">
        <f>'[4]MT_65%base_Max%eff'!$K$34</f>
        <v>0.79654479994019511</v>
      </c>
      <c r="E43" s="38">
        <f>'[4]MT_65%base_Max%eff'!$L$34</f>
        <v>0.20345520005980491</v>
      </c>
      <c r="G43" s="16">
        <f>'[1]MTMax%eff'!$G$37</f>
        <v>1684560.5764444454</v>
      </c>
      <c r="H43" s="17">
        <f t="shared" si="7"/>
        <v>0.86033001187128222</v>
      </c>
      <c r="I43" s="16">
        <f>'[1]MTMax%eff'!$G$39</f>
        <v>25037.273067163125</v>
      </c>
      <c r="J43" s="18">
        <f>'[1]MTMax%eff'!$G$40</f>
        <v>0.20322461905164874</v>
      </c>
      <c r="K43" s="16">
        <f>'[4]MT_65%base_Max%eff'!$K$32</f>
        <v>1432590.0373095933</v>
      </c>
      <c r="L43" s="17">
        <f t="shared" si="8"/>
        <v>0.73164492927090008</v>
      </c>
      <c r="M43" s="16">
        <f>SUM('[4]MT_65%base_Max%eff'!$K$33:$L$33)</f>
        <v>21686.25113921284</v>
      </c>
      <c r="N43" s="46">
        <f>'[4]MT_65%base_Max%eff'!$L$35</f>
        <v>0.17602476574036396</v>
      </c>
    </row>
    <row r="44" spans="1:14" x14ac:dyDescent="0.3">
      <c r="A44" s="29">
        <f>'[1]MTMax%eff'!$G$32</f>
        <v>0.72397398406612945</v>
      </c>
      <c r="H44" s="17"/>
      <c r="I44" s="16"/>
      <c r="J44" s="18"/>
    </row>
    <row r="45" spans="1:14" x14ac:dyDescent="0.3">
      <c r="I45" s="16"/>
      <c r="J45" s="18"/>
    </row>
  </sheetData>
  <mergeCells count="11">
    <mergeCell ref="F11:F12"/>
    <mergeCell ref="F19:F20"/>
    <mergeCell ref="F35:F36"/>
    <mergeCell ref="B3:C3"/>
    <mergeCell ref="D3:E3"/>
    <mergeCell ref="G3:J3"/>
    <mergeCell ref="K3:N3"/>
    <mergeCell ref="A4:A5"/>
    <mergeCell ref="F4:F5"/>
    <mergeCell ref="G4:H4"/>
    <mergeCell ref="I4:J4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1"/>
  <sheetViews>
    <sheetView topLeftCell="A3" zoomScale="80" zoomScaleNormal="80" workbookViewId="0">
      <selection activeCell="P3" sqref="P3:Q5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2.33203125" bestFit="1" customWidth="1"/>
    <col min="12" max="12" width="10.5546875" bestFit="1" customWidth="1"/>
    <col min="13" max="13" width="9.88671875" bestFit="1" customWidth="1"/>
  </cols>
  <sheetData>
    <row r="1" spans="1:17" ht="21" x14ac:dyDescent="0.4">
      <c r="A1" s="45" t="s">
        <v>8</v>
      </c>
    </row>
    <row r="2" spans="1:17" ht="15.6" x14ac:dyDescent="0.3">
      <c r="A2" s="30"/>
    </row>
    <row r="3" spans="1:17" ht="27.75" customHeight="1" x14ac:dyDescent="0.3">
      <c r="A3" s="2"/>
      <c r="B3" s="62" t="s">
        <v>0</v>
      </c>
      <c r="C3" s="62"/>
      <c r="D3" s="61" t="s">
        <v>9</v>
      </c>
      <c r="E3" s="61"/>
      <c r="F3" s="2"/>
      <c r="G3" s="62" t="s">
        <v>0</v>
      </c>
      <c r="H3" s="62"/>
      <c r="I3" s="62"/>
      <c r="J3" s="62"/>
      <c r="K3" s="61" t="s">
        <v>9</v>
      </c>
      <c r="L3" s="61"/>
      <c r="M3" s="61"/>
      <c r="N3" s="61"/>
      <c r="P3" t="s">
        <v>35</v>
      </c>
    </row>
    <row r="4" spans="1:17" ht="15" customHeight="1" x14ac:dyDescent="0.3">
      <c r="A4" s="58"/>
      <c r="B4" s="3" t="s">
        <v>3</v>
      </c>
      <c r="C4" s="3" t="s">
        <v>1</v>
      </c>
      <c r="D4" s="9" t="s">
        <v>3</v>
      </c>
      <c r="E4" s="3" t="s">
        <v>1</v>
      </c>
      <c r="F4" s="58"/>
      <c r="G4" s="63" t="s">
        <v>15</v>
      </c>
      <c r="H4" s="63"/>
      <c r="I4" s="63" t="s">
        <v>18</v>
      </c>
      <c r="J4" s="64"/>
      <c r="K4" s="3" t="s">
        <v>15</v>
      </c>
      <c r="L4" s="3"/>
      <c r="M4" s="3" t="s">
        <v>18</v>
      </c>
      <c r="P4" s="48" t="s">
        <v>15</v>
      </c>
      <c r="Q4" s="48"/>
    </row>
    <row r="5" spans="1:17" ht="26.4" x14ac:dyDescent="0.3">
      <c r="A5" s="58"/>
      <c r="B5" s="3" t="s">
        <v>2</v>
      </c>
      <c r="C5" s="3" t="s">
        <v>2</v>
      </c>
      <c r="D5" s="9" t="s">
        <v>2</v>
      </c>
      <c r="E5" s="3" t="s">
        <v>2</v>
      </c>
      <c r="F5" s="58"/>
      <c r="G5" s="3" t="s">
        <v>16</v>
      </c>
      <c r="H5" s="3" t="s">
        <v>20</v>
      </c>
      <c r="I5" s="3" t="s">
        <v>17</v>
      </c>
      <c r="J5" s="13" t="s">
        <v>21</v>
      </c>
      <c r="K5" s="3" t="s">
        <v>16</v>
      </c>
      <c r="L5" s="3" t="s">
        <v>20</v>
      </c>
      <c r="M5" s="3" t="s">
        <v>17</v>
      </c>
      <c r="P5" s="48" t="s">
        <v>16</v>
      </c>
      <c r="Q5" s="48" t="s">
        <v>20</v>
      </c>
    </row>
    <row r="6" spans="1:17" x14ac:dyDescent="0.3">
      <c r="A6" s="4" t="s">
        <v>4</v>
      </c>
      <c r="C6" s="3"/>
      <c r="D6" s="9"/>
      <c r="E6" s="3"/>
      <c r="F6" s="2"/>
      <c r="G6" s="14"/>
      <c r="H6" s="14"/>
      <c r="I6" s="14"/>
      <c r="J6" s="15"/>
    </row>
    <row r="7" spans="1:17" x14ac:dyDescent="0.3">
      <c r="A7" s="4" t="s">
        <v>19</v>
      </c>
      <c r="B7" s="12">
        <f>'[5]Recip60%eff'!$C$24</f>
        <v>588000</v>
      </c>
      <c r="C7" s="3"/>
      <c r="D7" s="9"/>
      <c r="E7" s="3"/>
      <c r="F7" s="2"/>
      <c r="G7" s="14"/>
      <c r="H7" s="14"/>
      <c r="I7" s="14"/>
      <c r="J7" s="15"/>
    </row>
    <row r="8" spans="1:17" x14ac:dyDescent="0.3">
      <c r="A8" s="5" t="s">
        <v>10</v>
      </c>
      <c r="B8" s="6">
        <f>'[5]Recip60%eff'!$C$20</f>
        <v>0.78027513275380811</v>
      </c>
      <c r="C8" s="7">
        <f>'[5]Recip60%eff'!$C$21</f>
        <v>0.21972486724619203</v>
      </c>
      <c r="D8" s="10">
        <f>'[6]Recip_65% base_60%eff'!$C$34</f>
        <v>1</v>
      </c>
      <c r="E8" s="7">
        <f>'[6]Recip_65% base_60%eff'!$D$34</f>
        <v>0</v>
      </c>
      <c r="F8" s="2"/>
      <c r="G8" s="16">
        <f>'[5]Recip60%eff'!$C$37</f>
        <v>143945.34426764891</v>
      </c>
      <c r="H8" s="17">
        <f>G8/$B$7</f>
        <v>0.2448050072579063</v>
      </c>
      <c r="I8" s="16">
        <f>'[5]Recip60%eff'!$C$39</f>
        <v>4208.3330240197965</v>
      </c>
      <c r="J8" s="18">
        <f>'[5]Recip60%eff'!$C$40</f>
        <v>0.12403424300357797</v>
      </c>
      <c r="K8" s="16">
        <f>'[6]Recip_65% base_60%eff'!$C$32</f>
        <v>184480.24065514651</v>
      </c>
      <c r="L8" s="17">
        <f>K8/$B$7</f>
        <v>0.31374190587609951</v>
      </c>
      <c r="M8" s="16">
        <f>'[6]Recip_65% base_60%eff'!$D$33</f>
        <v>0</v>
      </c>
      <c r="N8" s="17">
        <v>0</v>
      </c>
    </row>
    <row r="9" spans="1:17" x14ac:dyDescent="0.3">
      <c r="A9" s="5" t="s">
        <v>14</v>
      </c>
      <c r="B9" s="6">
        <f>'[5]Recip65%eff'!$C$20</f>
        <v>0.75562003004560674</v>
      </c>
      <c r="C9" s="7">
        <f>'[5]Recip65%eff'!$C$21</f>
        <v>0.24437996995439337</v>
      </c>
      <c r="D9" s="10">
        <f>'[6]Recip_65% base_65%eff'!$C$34</f>
        <v>1</v>
      </c>
      <c r="E9" s="7">
        <f>'[6]Recip_65% base_65%eff'!$D$34</f>
        <v>0</v>
      </c>
      <c r="F9" s="2"/>
      <c r="G9" s="16">
        <f>'[5]Recip65%eff'!$C$37</f>
        <v>176067.31642223455</v>
      </c>
      <c r="H9" s="17">
        <f t="shared" ref="H9:H12" si="0">G9/$B$7</f>
        <v>0.29943421160243971</v>
      </c>
      <c r="I9" s="16">
        <f>'[5]Recip65%eff'!$C$39</f>
        <v>5911.8298106867724</v>
      </c>
      <c r="J9" s="18">
        <f>'[5]Recip65%eff'!$C$40</f>
        <v>0.15171297426263045</v>
      </c>
      <c r="K9" s="16">
        <f>'[6]Recip_65% base_65%eff'!$C$32</f>
        <v>232993.768153955</v>
      </c>
      <c r="L9" s="17">
        <f t="shared" ref="L9:L12" si="1">K9/$B$7</f>
        <v>0.39624790502373297</v>
      </c>
      <c r="M9" s="16">
        <f>'[6]Recip_65% base_65%eff'!$D$33</f>
        <v>0</v>
      </c>
      <c r="N9" s="17">
        <v>0</v>
      </c>
    </row>
    <row r="10" spans="1:17" x14ac:dyDescent="0.3">
      <c r="A10" s="5" t="s">
        <v>11</v>
      </c>
      <c r="B10" s="7">
        <f>'[5]Recip70%eff'!$C$20</f>
        <v>0.7324753044179807</v>
      </c>
      <c r="C10" s="7">
        <f>'[5]Recip70%eff'!$C$21</f>
        <v>0.26752469558201936</v>
      </c>
      <c r="D10" s="10">
        <f>'[6]Recip_65% base_70%eff'!$C$34</f>
        <v>0.82686828970629134</v>
      </c>
      <c r="E10" s="7">
        <f>'[6]Recip_65% base_70%eff'!$D$34</f>
        <v>0.17313171029370863</v>
      </c>
      <c r="F10" s="2"/>
      <c r="G10" s="16">
        <f>'[5]Recip70%eff'!$C$37</f>
        <v>206221.48941169941</v>
      </c>
      <c r="H10" s="17">
        <f t="shared" si="0"/>
        <v>0.35071681872737998</v>
      </c>
      <c r="I10" s="16">
        <f>'[5]Recip70%eff'!$C$39</f>
        <v>7819.6235106121803</v>
      </c>
      <c r="J10" s="18">
        <f>'[5]Recip70%eff'!$C$40</f>
        <v>0.17769610028296809</v>
      </c>
      <c r="K10" s="16">
        <f>'[6]Recip_65% base_70%eff'!$C$32</f>
        <v>232993.768153955</v>
      </c>
      <c r="L10" s="17">
        <f t="shared" si="1"/>
        <v>0.39624790502373297</v>
      </c>
      <c r="M10" s="16">
        <f>'[6]Recip_65% base_70%eff'!$D$33</f>
        <v>5065.2</v>
      </c>
      <c r="N10" s="17">
        <f>'[6]Recip_65% base_70%eff'!$D$35</f>
        <v>0.11507266190456686</v>
      </c>
    </row>
    <row r="11" spans="1:17" x14ac:dyDescent="0.3">
      <c r="A11" s="5" t="s">
        <v>12</v>
      </c>
      <c r="B11" s="7">
        <f>'[5]Recip75%eff'!$C$20</f>
        <v>0.7104816600418139</v>
      </c>
      <c r="C11" s="7">
        <f>'[5]Recip75%eff'!$C$21</f>
        <v>0.28951833995818615</v>
      </c>
      <c r="D11" s="10">
        <f>'[6]Recip_65% base_75%eff'!$C$34</f>
        <v>0.70483841025768046</v>
      </c>
      <c r="E11" s="7">
        <f>'[6]Recip_65% base_75%eff'!$D$34</f>
        <v>0.29516158974231954</v>
      </c>
      <c r="F11" s="2"/>
      <c r="G11" s="16">
        <f>'[5]Recip75%eff'!$C$37</f>
        <v>234875.97285029746</v>
      </c>
      <c r="H11" s="17">
        <f t="shared" si="0"/>
        <v>0.39944893341887322</v>
      </c>
      <c r="I11" s="16">
        <f>'[5]Recip75%eff'!$C$39</f>
        <v>9936.7149827079684</v>
      </c>
      <c r="J11" s="18">
        <f>'[5]Recip75%eff'!$C$40</f>
        <v>0.2023869798667953</v>
      </c>
      <c r="K11" s="16">
        <f>'[6]Recip_65% base_75%eff'!$C$32</f>
        <v>232993.768153955</v>
      </c>
      <c r="L11" s="17">
        <f t="shared" si="1"/>
        <v>0.39624790502373297</v>
      </c>
      <c r="M11" s="16">
        <f>'[6]Recip_65% base_75%eff'!$D$33</f>
        <v>10130.4</v>
      </c>
      <c r="N11" s="17">
        <f>'[6]Recip_65% base_75%eff'!$D$35</f>
        <v>0.20636702156615905</v>
      </c>
    </row>
    <row r="12" spans="1:17" x14ac:dyDescent="0.3">
      <c r="A12" s="5" t="s">
        <v>13</v>
      </c>
      <c r="B12" s="7">
        <f>'[5]RecipMax%eff'!$C$20</f>
        <v>0.69210643034510677</v>
      </c>
      <c r="C12" s="7">
        <f>'[5]RecipMax%eff'!$C$21</f>
        <v>0.30789356965489328</v>
      </c>
      <c r="D12" s="10">
        <f>'[6]Recip_65% base_MaxEff'!$C$34</f>
        <v>0.62309852131641719</v>
      </c>
      <c r="E12" s="7">
        <f>'[6]Recip_65% base_MaxEff'!$D$34</f>
        <v>0.37690147868358276</v>
      </c>
      <c r="F12" s="58"/>
      <c r="G12" s="47">
        <f>IF(('[5]RecipMax%eff'!$C$37)&gt;B7,B7,('[5]RecipMax%eff'!$C$37))</f>
        <v>258816.19421694372</v>
      </c>
      <c r="H12" s="17">
        <f t="shared" si="0"/>
        <v>0.44016359560704715</v>
      </c>
      <c r="I12" s="16">
        <f>'[5]RecipMax%eff'!$C$39</f>
        <v>11953.641152542308</v>
      </c>
      <c r="J12" s="18">
        <f>'[5]RecipMax%eff'!$C$40</f>
        <v>0.22301569314444605</v>
      </c>
      <c r="K12" s="16">
        <f>'[6]Recip_65% base_MaxEff'!$C$32</f>
        <v>232993.768153955</v>
      </c>
      <c r="L12" s="17">
        <f t="shared" si="1"/>
        <v>0.39624790502373297</v>
      </c>
      <c r="M12" s="16">
        <f>'[6]Recip_65% base_MaxEff'!$D$33</f>
        <v>14632.8</v>
      </c>
      <c r="N12" s="17">
        <f>'[6]Recip_65% base_MaxEff'!$D$35</f>
        <v>0.27303219175460169</v>
      </c>
    </row>
    <row r="13" spans="1:17" x14ac:dyDescent="0.3">
      <c r="A13" s="29">
        <f>'[6]Recip_65% base_MaxEff'!$D$26</f>
        <v>0.79478757327080896</v>
      </c>
      <c r="B13" s="8"/>
      <c r="C13" s="8"/>
      <c r="D13" s="11"/>
      <c r="E13" s="8"/>
      <c r="F13" s="58"/>
      <c r="G13" s="16"/>
      <c r="H13" s="16"/>
      <c r="I13" s="16"/>
      <c r="J13" s="20"/>
      <c r="K13" s="16"/>
      <c r="L13" s="16"/>
    </row>
    <row r="14" spans="1:17" s="26" customFormat="1" x14ac:dyDescent="0.3">
      <c r="A14" s="21"/>
      <c r="B14" s="22"/>
      <c r="C14" s="22"/>
      <c r="D14" s="23"/>
      <c r="E14" s="22"/>
      <c r="F14" s="22"/>
      <c r="G14" s="24"/>
      <c r="H14" s="24"/>
      <c r="I14" s="24"/>
      <c r="J14" s="25"/>
      <c r="K14" s="24"/>
      <c r="L14" s="24"/>
    </row>
    <row r="15" spans="1:17" x14ac:dyDescent="0.3">
      <c r="A15" s="4" t="s">
        <v>5</v>
      </c>
      <c r="C15" s="3"/>
      <c r="D15" s="9"/>
      <c r="E15" s="3"/>
      <c r="F15" s="2"/>
      <c r="G15" s="16"/>
      <c r="H15" s="16"/>
      <c r="I15" s="16"/>
      <c r="J15" s="20"/>
      <c r="K15" s="16"/>
      <c r="L15" s="16"/>
    </row>
    <row r="16" spans="1:17" x14ac:dyDescent="0.3">
      <c r="A16" s="4" t="s">
        <v>19</v>
      </c>
      <c r="B16" s="12">
        <f>'[5]Recip60%eff'!$D$24</f>
        <v>3722040</v>
      </c>
      <c r="C16" s="3"/>
      <c r="D16" s="9"/>
      <c r="E16" s="3"/>
      <c r="F16" s="2"/>
      <c r="G16" s="16"/>
      <c r="H16" s="16"/>
      <c r="I16" s="16"/>
      <c r="J16" s="20"/>
      <c r="K16" s="16"/>
      <c r="L16" s="16"/>
    </row>
    <row r="17" spans="1:14" x14ac:dyDescent="0.3">
      <c r="A17" s="5" t="s">
        <v>10</v>
      </c>
      <c r="B17" s="7">
        <f>'[5]Recip60%eff'!$D$20</f>
        <v>0.85320841510652679</v>
      </c>
      <c r="C17" s="7">
        <f>'[5]Recip60%eff'!$D$21</f>
        <v>0.14679158489347321</v>
      </c>
      <c r="D17" s="10">
        <f>'[6]Recip_65% base_60%eff'!$E$34</f>
        <v>1</v>
      </c>
      <c r="E17" s="7">
        <f>'[6]Recip_65% base_60%eff'!$F$34</f>
        <v>0</v>
      </c>
      <c r="F17" s="2"/>
      <c r="G17" s="16">
        <f>'[5]Recip60%eff'!$D$37</f>
        <v>1167154.1177961496</v>
      </c>
      <c r="H17" s="17">
        <f>G17/$B$16</f>
        <v>0.31357914417796412</v>
      </c>
      <c r="I17" s="16">
        <f>'[5]Recip60%eff'!$D$39</f>
        <v>20847.561748001575</v>
      </c>
      <c r="J17" s="18">
        <f>'[5]Recip60%eff'!$D$40</f>
        <v>0.15887972311304699</v>
      </c>
      <c r="K17" s="16">
        <f>'[6]Recip_65% base_60%eff'!$E$32</f>
        <v>1367958.9853206328</v>
      </c>
      <c r="L17" s="17">
        <f>K17/$B$16</f>
        <v>0.36752936167280115</v>
      </c>
      <c r="M17" s="16">
        <f>'[6]Recip_65% base_60%eff'!$F$33</f>
        <v>0</v>
      </c>
      <c r="N17" s="17">
        <v>0</v>
      </c>
    </row>
    <row r="18" spans="1:14" x14ac:dyDescent="0.3">
      <c r="A18" s="5" t="s">
        <v>14</v>
      </c>
      <c r="B18" s="7">
        <f>'[5]Recip65%eff'!$D$20</f>
        <v>0.83007786282230411</v>
      </c>
      <c r="C18" s="7">
        <f>'[5]Recip65%eff'!$D$21</f>
        <v>0.16992213717769594</v>
      </c>
      <c r="D18" s="10">
        <f>'[6]Recip_65% base_65%eff'!$E$34</f>
        <v>1</v>
      </c>
      <c r="E18" s="7">
        <f>'[6]Recip_65% base_65%eff'!$F$34</f>
        <v>0</v>
      </c>
      <c r="F18" s="2"/>
      <c r="G18" s="16">
        <f>'[5]Recip65%eff'!$D$37</f>
        <v>1334667.1913561092</v>
      </c>
      <c r="H18" s="17">
        <f t="shared" ref="H18:H21" si="2">G18/$B$16</f>
        <v>0.35858485974253612</v>
      </c>
      <c r="I18" s="16">
        <f>'[5]Recip65%eff'!$D$39</f>
        <v>28365.154115980429</v>
      </c>
      <c r="J18" s="18">
        <f>'[5]Recip65%eff'!$D$40</f>
        <v>0.18168256494791624</v>
      </c>
      <c r="K18" s="16">
        <f>'[6]Recip_65% base_65%eff'!$E$32</f>
        <v>1607881.9242548856</v>
      </c>
      <c r="L18" s="17">
        <f t="shared" ref="L18:L21" si="3">K18/$B$16</f>
        <v>0.4319894262971074</v>
      </c>
      <c r="M18" s="16">
        <f>'[6]Recip_65% base_65%eff'!$F$33</f>
        <v>0</v>
      </c>
      <c r="N18" s="17">
        <v>0</v>
      </c>
    </row>
    <row r="19" spans="1:14" x14ac:dyDescent="0.3">
      <c r="A19" s="5" t="s">
        <v>11</v>
      </c>
      <c r="B19" s="7">
        <f>'[5]Recip70%eff'!$D$20</f>
        <v>0.80797793804061657</v>
      </c>
      <c r="C19" s="7">
        <f>'[5]Recip70%eff'!$D$21</f>
        <v>0.19202206195938351</v>
      </c>
      <c r="D19" s="10">
        <f>'[6]Recip_65% base_70%eff'!$E$34</f>
        <v>0.86915024927353879</v>
      </c>
      <c r="E19" s="7">
        <f>'[6]Recip_65% base_70%eff'!$F$34</f>
        <v>0.13084975072646124</v>
      </c>
      <c r="F19" s="2"/>
      <c r="G19" s="16">
        <f>'[5]Recip70%eff'!$D$37</f>
        <v>1494716.3886314188</v>
      </c>
      <c r="H19" s="17">
        <f t="shared" si="2"/>
        <v>0.40158525664190037</v>
      </c>
      <c r="I19" s="16">
        <f>'[5]Recip70%eff'!$D$39</f>
        <v>36880.04613475941</v>
      </c>
      <c r="J19" s="18">
        <f>'[5]Recip70%eff'!$D$40</f>
        <v>0.20346938106743728</v>
      </c>
      <c r="K19" s="16">
        <f>'[6]Recip_65% base_70%eff'!$E$32</f>
        <v>1607881.9242548856</v>
      </c>
      <c r="L19" s="17">
        <f t="shared" si="3"/>
        <v>0.4319894262971074</v>
      </c>
      <c r="M19" s="16">
        <f>'[6]Recip_65% base_70%eff'!$F$33</f>
        <v>25131.200000000001</v>
      </c>
      <c r="N19" s="17">
        <f>'[6]Recip_65% base_70%eff'!$F$35</f>
        <v>0.13865030674846626</v>
      </c>
    </row>
    <row r="20" spans="1:14" x14ac:dyDescent="0.3">
      <c r="A20" s="5" t="s">
        <v>12</v>
      </c>
      <c r="B20" s="7">
        <f>'[5]Recip75%eff'!$D$20</f>
        <v>0.78702426861188624</v>
      </c>
      <c r="C20" s="7">
        <f>'[5]Recip75%eff'!$D$21</f>
        <v>0.21297573138811376</v>
      </c>
      <c r="D20" s="10">
        <f>'[6]Recip_65% base_75%eff'!$E$34</f>
        <v>0.76858154561664271</v>
      </c>
      <c r="E20" s="7">
        <f>'[6]Recip_65% base_75%eff'!$F$34</f>
        <v>0.23141845438335723</v>
      </c>
      <c r="F20" s="2"/>
      <c r="G20" s="47">
        <f>IF(('[5]Recip75%eff'!$D$37)&gt;B16,B16,('[5]Recip75%eff'!$D$37))</f>
        <v>1646464.3246614689</v>
      </c>
      <c r="H20" s="17">
        <f t="shared" si="2"/>
        <v>0.44235535476821014</v>
      </c>
      <c r="I20" s="16">
        <f>'[5]Recip75%eff'!$D$39</f>
        <v>46256.775112623727</v>
      </c>
      <c r="J20" s="18">
        <f>'[5]Recip75%eff'!$D$40</f>
        <v>0.22412618182049915</v>
      </c>
      <c r="K20" s="16">
        <f>'[6]Recip_65% base_75%eff'!$E$32</f>
        <v>1607881.9242548856</v>
      </c>
      <c r="L20" s="17">
        <f t="shared" si="3"/>
        <v>0.4319894262971074</v>
      </c>
      <c r="M20" s="16">
        <f>'[6]Recip_65% base_75%eff'!$F$33</f>
        <v>50262.400000000001</v>
      </c>
      <c r="N20" s="17">
        <f>'[6]Recip_65% base_75%eff'!$F$35</f>
        <v>0.24353448275862069</v>
      </c>
    </row>
    <row r="21" spans="1:14" x14ac:dyDescent="0.3">
      <c r="A21" s="5" t="s">
        <v>13</v>
      </c>
      <c r="B21" s="7">
        <f>'[5]RecipMax%eff'!$D$20</f>
        <v>0.77423089346371077</v>
      </c>
      <c r="C21" s="7">
        <f>'[5]RecipMax%eff'!$D$21</f>
        <v>0.22576910653628926</v>
      </c>
      <c r="D21" s="10">
        <f>'[6]Recip_65% base_MaxEff'!$E$34</f>
        <v>0.71580773740320947</v>
      </c>
      <c r="E21" s="7">
        <f>'[6]Recip_65% base_MaxEff'!$F$34</f>
        <v>0.28419226259679048</v>
      </c>
      <c r="F21" s="58"/>
      <c r="G21" s="47">
        <f>IF(('[5]RecipMax%eff'!$D$37)&gt;B16,B16,('[5]RecipMax%eff'!$D$37))</f>
        <v>1739114.8401330884</v>
      </c>
      <c r="H21" s="17">
        <f t="shared" si="2"/>
        <v>0.46724775664234891</v>
      </c>
      <c r="I21" s="16">
        <f>'[5]RecipMax%eff'!$D$39</f>
        <v>52650.598411059138</v>
      </c>
      <c r="J21" s="18">
        <f>'[5]RecipMax%eff'!$D$40</f>
        <v>0.23673830220799971</v>
      </c>
      <c r="K21" s="16">
        <f>'[6]Recip_65% base_MaxEff'!$E$32</f>
        <v>1607881.9242548856</v>
      </c>
      <c r="L21" s="17">
        <f t="shared" si="3"/>
        <v>0.4319894262971074</v>
      </c>
      <c r="M21" s="16">
        <f>'[6]Recip_65% base_MaxEff'!$F$33</f>
        <v>66275.199999999997</v>
      </c>
      <c r="N21" s="17">
        <f>'[6]Recip_65% base_MaxEff'!$F$35</f>
        <v>0.29799999999999999</v>
      </c>
    </row>
    <row r="22" spans="1:14" x14ac:dyDescent="0.3">
      <c r="A22" s="29">
        <f>'[6]Recip_65% base_MaxEff'!$F$26</f>
        <v>0.78216971769556021</v>
      </c>
      <c r="B22" s="8"/>
      <c r="C22" s="8"/>
      <c r="D22" s="11"/>
      <c r="E22" s="8"/>
      <c r="F22" s="58"/>
      <c r="G22" s="16"/>
      <c r="H22" s="16"/>
      <c r="I22" s="16"/>
      <c r="J22" s="20"/>
      <c r="K22" s="16"/>
      <c r="L22" s="16"/>
    </row>
    <row r="23" spans="1:14" s="26" customFormat="1" x14ac:dyDescent="0.3">
      <c r="A23" s="21"/>
      <c r="B23" s="22"/>
      <c r="C23" s="22"/>
      <c r="D23" s="23"/>
      <c r="E23" s="22"/>
      <c r="F23" s="22"/>
      <c r="G23" s="24"/>
      <c r="H23" s="24"/>
      <c r="I23" s="24"/>
      <c r="J23" s="25"/>
      <c r="K23" s="24"/>
      <c r="L23" s="24"/>
    </row>
    <row r="24" spans="1:14" x14ac:dyDescent="0.3">
      <c r="A24" s="4" t="s">
        <v>6</v>
      </c>
      <c r="C24" s="3"/>
      <c r="D24" s="9"/>
      <c r="E24" s="3"/>
      <c r="F24" s="2"/>
      <c r="G24" s="16"/>
      <c r="H24" s="16"/>
      <c r="I24" s="16"/>
      <c r="J24" s="20"/>
      <c r="K24" s="16"/>
      <c r="L24" s="16"/>
    </row>
    <row r="25" spans="1:14" x14ac:dyDescent="0.3">
      <c r="A25" s="4" t="s">
        <v>19</v>
      </c>
      <c r="B25" s="12">
        <f>'[5]Recip60%eff'!$E$24</f>
        <v>6591480</v>
      </c>
      <c r="C25" s="3"/>
      <c r="D25" s="9"/>
      <c r="E25" s="3"/>
      <c r="F25" s="2"/>
      <c r="G25" s="16"/>
      <c r="H25" s="16"/>
      <c r="I25" s="16"/>
      <c r="J25" s="20"/>
      <c r="K25" s="16"/>
      <c r="L25" s="16"/>
    </row>
    <row r="26" spans="1:14" x14ac:dyDescent="0.3">
      <c r="A26" s="5" t="s">
        <v>10</v>
      </c>
      <c r="B26" s="7">
        <f>'[5]Recip60%eff'!$E$20</f>
        <v>0.87154697160431627</v>
      </c>
      <c r="C26" s="7">
        <f>'[5]Recip60%eff'!$E$21</f>
        <v>0.12845302839568368</v>
      </c>
      <c r="D26" s="10">
        <f>'[6]Recip_65% base_60%eff'!$G$34</f>
        <v>1</v>
      </c>
      <c r="E26" s="7">
        <f>'[6]Recip_65% base_60%eff'!$H$34</f>
        <v>0</v>
      </c>
      <c r="F26" s="2"/>
      <c r="G26" s="16">
        <f>'[5]Recip60%eff'!$E$37</f>
        <v>2180763.7099311855</v>
      </c>
      <c r="H26" s="17">
        <f>G26/$B$25</f>
        <v>0.33084583582612487</v>
      </c>
      <c r="I26" s="16">
        <f>'[5]Recip60%eff'!$E$39</f>
        <v>33369.000143333476</v>
      </c>
      <c r="J26" s="18">
        <f>'[5]Recip60%eff'!$E$40</f>
        <v>0.16762815947774745</v>
      </c>
      <c r="K26" s="16">
        <f>'[6]Recip_65% base_60%eff'!$G$32</f>
        <v>2502175.7644535257</v>
      </c>
      <c r="L26" s="17">
        <f>K26/$B$25</f>
        <v>0.37960757894335195</v>
      </c>
      <c r="M26" s="16">
        <f>'[6]Recip_65% base_60%eff'!$H$33</f>
        <v>0</v>
      </c>
      <c r="N26" s="17">
        <v>0</v>
      </c>
    </row>
    <row r="27" spans="1:14" x14ac:dyDescent="0.3">
      <c r="A27" s="5" t="s">
        <v>14</v>
      </c>
      <c r="B27" s="7">
        <f>'[5]Recip65%eff'!$E$20</f>
        <v>0.84883135531526255</v>
      </c>
      <c r="C27" s="7">
        <f>'[5]Recip65%eff'!$E$21</f>
        <v>0.15116864468473745</v>
      </c>
      <c r="D27" s="10">
        <f>'[6]Recip_65% base_65%eff'!$G$34</f>
        <v>1</v>
      </c>
      <c r="E27" s="7">
        <f>'[6]Recip_65% base_65%eff'!$H$34</f>
        <v>0</v>
      </c>
      <c r="F27" s="2"/>
      <c r="G27" s="16">
        <f>'[5]Recip65%eff'!$E$37</f>
        <v>2462999.9254925679</v>
      </c>
      <c r="H27" s="17">
        <f t="shared" ref="H27:H30" si="4">G27/$B$25</f>
        <v>0.3736641733711652</v>
      </c>
      <c r="I27" s="16">
        <f>'[5]Recip65%eff'!$E$39</f>
        <v>45539.235679278274</v>
      </c>
      <c r="J27" s="18">
        <f>'[5]Recip65%eff'!$E$40</f>
        <v>0.18932273240972836</v>
      </c>
      <c r="K27" s="16">
        <f>'[6]Recip_65% base_65%eff'!$G$32</f>
        <v>2901636.3616513563</v>
      </c>
      <c r="L27" s="17">
        <f t="shared" ref="L27:L30" si="5">K27/$B$25</f>
        <v>0.44021014425460692</v>
      </c>
      <c r="M27" s="16">
        <f>'[6]Recip_65% base_65%eff'!$H$33</f>
        <v>0</v>
      </c>
      <c r="N27" s="17">
        <v>0</v>
      </c>
    </row>
    <row r="28" spans="1:14" x14ac:dyDescent="0.3">
      <c r="A28" s="5" t="s">
        <v>11</v>
      </c>
      <c r="B28" s="7">
        <f>'[5]Recip70%eff'!$E$20</f>
        <v>0.82709468198999225</v>
      </c>
      <c r="C28" s="7">
        <f>'[5]Recip70%eff'!$E$21</f>
        <v>0.17290531801000769</v>
      </c>
      <c r="D28" s="10">
        <f>'[6]Recip_65% base_70%eff'!$G$34</f>
        <v>0.87810607342004987</v>
      </c>
      <c r="E28" s="7">
        <f>'[6]Recip_65% base_70%eff'!$H$34</f>
        <v>0.12189392657995009</v>
      </c>
      <c r="F28" s="2"/>
      <c r="G28" s="16">
        <f>'[5]Recip70%eff'!$E$37</f>
        <v>2733073.0038608899</v>
      </c>
      <c r="H28" s="17">
        <f t="shared" si="4"/>
        <v>0.41463722925062202</v>
      </c>
      <c r="I28" s="16">
        <f>'[5]Recip70%eff'!$E$39</f>
        <v>59317.848142932955</v>
      </c>
      <c r="J28" s="18">
        <f>'[5]Recip70%eff'!$E$40</f>
        <v>0.21008236484730208</v>
      </c>
      <c r="K28" s="16">
        <f>'[6]Recip_65% base_70%eff'!$G$32</f>
        <v>2901636.3616513563</v>
      </c>
      <c r="L28" s="17">
        <f t="shared" si="5"/>
        <v>0.44021014425460692</v>
      </c>
      <c r="M28" s="16">
        <f>'[6]Recip_65% base_70%eff'!$H$33</f>
        <v>41817.599999999999</v>
      </c>
      <c r="N28" s="17">
        <f>'[6]Recip_65% base_70%eff'!$H$35</f>
        <v>0.14810281517747856</v>
      </c>
    </row>
    <row r="29" spans="1:14" x14ac:dyDescent="0.3">
      <c r="A29" s="5" t="s">
        <v>12</v>
      </c>
      <c r="B29" s="7">
        <f>'[5]Recip75%eff'!$E$20</f>
        <v>0.80660991185735287</v>
      </c>
      <c r="C29" s="7">
        <f>'[5]Recip75%eff'!$E$21</f>
        <v>0.19339008814264713</v>
      </c>
      <c r="D29" s="10">
        <f>'[6]Recip_65% base_75%eff'!$G$34</f>
        <v>0.78340317512764446</v>
      </c>
      <c r="E29" s="7">
        <f>'[6]Recip_65% base_75%eff'!$H$34</f>
        <v>0.21659682487235557</v>
      </c>
      <c r="F29" s="2"/>
      <c r="G29" s="47">
        <f>IF(('[5]Recip75%eff'!$E$37)&gt;B25,B25,('[5]Recip75%eff'!$E$37))</f>
        <v>2987591.4780819481</v>
      </c>
      <c r="H29" s="17">
        <f t="shared" si="4"/>
        <v>0.45325048063286971</v>
      </c>
      <c r="I29" s="16">
        <f>'[5]Recip75%eff'!$E$39</f>
        <v>74365.739640265703</v>
      </c>
      <c r="J29" s="18">
        <f>'[5]Recip75%eff'!$E$40</f>
        <v>0.22964636584037937</v>
      </c>
      <c r="K29" s="16">
        <f>'[6]Recip_65% base_75%eff'!$G$32</f>
        <v>2901636.3616513563</v>
      </c>
      <c r="L29" s="17">
        <f t="shared" si="5"/>
        <v>0.44021014425460692</v>
      </c>
      <c r="M29" s="16">
        <f>'[6]Recip_65% base_75%eff'!$H$33</f>
        <v>83289.600000000006</v>
      </c>
      <c r="N29" s="17">
        <f>'[6]Recip_65% base_75%eff'!$H$35</f>
        <v>0.25720384204909286</v>
      </c>
    </row>
    <row r="30" spans="1:14" x14ac:dyDescent="0.3">
      <c r="A30" s="5" t="s">
        <v>13</v>
      </c>
      <c r="B30" s="7">
        <f>'[5]RecipMax%eff'!$E$20</f>
        <v>0.79625639009821714</v>
      </c>
      <c r="C30" s="7">
        <f>'[5]RecipMax%eff'!$E$21</f>
        <v>0.20374360990178281</v>
      </c>
      <c r="D30" s="10">
        <f>'[6]Recip_65% base_MaxEff'!$G$34</f>
        <v>0.74142323774791363</v>
      </c>
      <c r="E30" s="7">
        <f>'[6]Recip_65% base_MaxEff'!$H$34</f>
        <v>0.25857676225208637</v>
      </c>
      <c r="F30" s="58"/>
      <c r="G30" s="47">
        <f>IF(('[5]RecipMax%eff'!$E$37)&gt;B25,B25,('[5]RecipMax%eff'!$E$37))</f>
        <v>3116231.5625879983</v>
      </c>
      <c r="H30" s="17">
        <f t="shared" si="4"/>
        <v>0.47276659605854804</v>
      </c>
      <c r="I30" s="16">
        <f>'[5]RecipMax%eff'!$E$39</f>
        <v>82783.125809567398</v>
      </c>
      <c r="J30" s="18">
        <f>'[5]RecipMax%eff'!$E$40</f>
        <v>0.23953450755083158</v>
      </c>
      <c r="K30" s="16">
        <f>'[6]Recip_65% base_MaxEff'!$G$32</f>
        <v>2901636.3616513563</v>
      </c>
      <c r="L30" s="17">
        <f t="shared" si="5"/>
        <v>0.44021014425460692</v>
      </c>
      <c r="M30" s="16">
        <f>'[6]Recip_65% base_MaxEff'!$H$33</f>
        <v>105062.39999999999</v>
      </c>
      <c r="N30" s="17">
        <f>'[6]Recip_65% base_MaxEff'!$H$35</f>
        <v>0.30399999999999999</v>
      </c>
    </row>
    <row r="31" spans="1:14" x14ac:dyDescent="0.3">
      <c r="A31" s="29">
        <f>'[6]Recip_65% base_MaxEff'!$H$26</f>
        <v>0.77627961167647797</v>
      </c>
      <c r="B31" s="8"/>
      <c r="C31" s="8"/>
      <c r="D31" s="11"/>
      <c r="E31" s="8"/>
      <c r="F31" s="58"/>
      <c r="G31" s="14"/>
      <c r="H31" s="14"/>
      <c r="I31" s="14"/>
      <c r="J31" s="15"/>
      <c r="K31" s="16"/>
      <c r="L31" s="16"/>
    </row>
    <row r="32" spans="1:14" s="26" customFormat="1" x14ac:dyDescent="0.3">
      <c r="A32" s="21"/>
      <c r="B32" s="22"/>
      <c r="C32" s="22"/>
      <c r="D32" s="23"/>
      <c r="E32" s="22"/>
      <c r="F32" s="22"/>
      <c r="G32" s="27"/>
      <c r="H32" s="27"/>
      <c r="I32" s="27"/>
      <c r="J32" s="28"/>
      <c r="K32" s="24"/>
      <c r="L32" s="24"/>
    </row>
    <row r="33" spans="1:14" x14ac:dyDescent="0.3">
      <c r="A33" s="4" t="s">
        <v>7</v>
      </c>
      <c r="B33" s="3"/>
      <c r="C33" s="3"/>
      <c r="D33" s="9"/>
      <c r="E33" s="3"/>
      <c r="F33" s="2"/>
      <c r="G33" s="14"/>
      <c r="H33" s="14"/>
      <c r="I33" s="14"/>
      <c r="J33" s="15"/>
      <c r="K33" s="16"/>
      <c r="L33" s="16"/>
    </row>
    <row r="34" spans="1:14" x14ac:dyDescent="0.3">
      <c r="A34" s="4" t="s">
        <v>19</v>
      </c>
      <c r="B34" s="12">
        <f>'[5]Recip60%eff'!$F$24</f>
        <v>19556880</v>
      </c>
      <c r="C34" s="3"/>
      <c r="D34" s="9"/>
      <c r="E34" s="3"/>
      <c r="F34" s="2"/>
      <c r="G34" s="14"/>
      <c r="H34" s="14"/>
      <c r="I34" s="14"/>
      <c r="J34" s="15"/>
      <c r="K34" s="16"/>
      <c r="L34" s="16"/>
    </row>
    <row r="35" spans="1:14" x14ac:dyDescent="0.3">
      <c r="A35" s="5" t="s">
        <v>10</v>
      </c>
      <c r="B35" s="7">
        <f>'[5]Recip60%eff'!$F$20</f>
        <v>0.89735587380338089</v>
      </c>
      <c r="C35" s="7">
        <f>'[5]Recip60%eff'!$F$21</f>
        <v>0.10264412619661911</v>
      </c>
      <c r="D35" s="10">
        <f>'[6]Recip_65% base_60%eff'!$I$34</f>
        <v>1</v>
      </c>
      <c r="E35" s="7">
        <f>'[6]Recip_65% base_60%eff'!$J$34</f>
        <v>0</v>
      </c>
      <c r="F35" s="2"/>
      <c r="G35" s="16">
        <f>'[5]Recip60%eff'!$F$37</f>
        <v>6943968.5759429233</v>
      </c>
      <c r="H35" s="17">
        <f>G35/$B$34</f>
        <v>0.35506525457756671</v>
      </c>
      <c r="I35" s="16">
        <f>'[5]Recip60%eff'!$F$39</f>
        <v>82462.817984299953</v>
      </c>
      <c r="J35" s="18">
        <f>'[5]Recip60%eff'!$F$40</f>
        <v>0.17989930255799066</v>
      </c>
      <c r="K35" s="16">
        <f>'[6]Recip_65% base_60%eff'!$I$32</f>
        <v>7738254.9985563606</v>
      </c>
      <c r="L35" s="17">
        <f>K35/$B$34</f>
        <v>0.395679423228877</v>
      </c>
      <c r="M35" s="16">
        <f>'[6]Recip_65% base_60%eff'!$J$33</f>
        <v>0</v>
      </c>
      <c r="N35" s="17">
        <v>0</v>
      </c>
    </row>
    <row r="36" spans="1:14" x14ac:dyDescent="0.3">
      <c r="A36" s="5" t="s">
        <v>14</v>
      </c>
      <c r="B36" s="7">
        <f>'[5]Recip65%eff'!$F$20</f>
        <v>0.87527192429738487</v>
      </c>
      <c r="C36" s="7">
        <f>'[5]Recip65%eff'!$F$21</f>
        <v>0.12472807570261515</v>
      </c>
      <c r="D36" s="10">
        <f>'[6]Recip_65% base_65%eff'!$I$34</f>
        <v>1</v>
      </c>
      <c r="E36" s="7">
        <f>'[6]Recip_65% base_65%eff'!$J$34</f>
        <v>0</v>
      </c>
      <c r="F36" s="2"/>
      <c r="G36" s="16">
        <f>'[5]Recip65%eff'!$F$37</f>
        <v>7723004.4982193755</v>
      </c>
      <c r="H36" s="17">
        <f t="shared" ref="H36:H39" si="6">G36/$B$34</f>
        <v>0.39489962091189268</v>
      </c>
      <c r="I36" s="16">
        <f>'[5]Recip65%eff'!$F$39</f>
        <v>114258.50697548682</v>
      </c>
      <c r="J36" s="18">
        <f>'[5]Recip65%eff'!$F$40</f>
        <v>0.2000820003269137</v>
      </c>
      <c r="K36" s="16">
        <f>'[6]Recip_65% base_65%eff'!$I$32</f>
        <v>8822991.5987282488</v>
      </c>
      <c r="L36" s="17">
        <f t="shared" ref="L36:L39" si="7">K36/$B$34</f>
        <v>0.45114515192240523</v>
      </c>
      <c r="M36" s="16">
        <f>'[6]Recip_65% base_65%eff'!$J$33</f>
        <v>0</v>
      </c>
      <c r="N36" s="17">
        <v>0</v>
      </c>
    </row>
    <row r="37" spans="1:14" x14ac:dyDescent="0.3">
      <c r="A37" s="5" t="s">
        <v>11</v>
      </c>
      <c r="B37" s="7">
        <f>'[5]Recip70%eff'!$F$20</f>
        <v>0.85424883992561362</v>
      </c>
      <c r="C37" s="7">
        <f>'[5]Recip70%eff'!$F$21</f>
        <v>0.14575116007438635</v>
      </c>
      <c r="D37" s="10">
        <f>'[6]Recip_65% base_70%eff'!$I$34</f>
        <v>0.8904721963784592</v>
      </c>
      <c r="E37" s="7">
        <f>'[6]Recip_65% base_70%eff'!$J$34</f>
        <v>0.10952780362154077</v>
      </c>
      <c r="F37" s="2"/>
      <c r="G37" s="16">
        <f>'[5]Recip70%eff'!$F$37</f>
        <v>8464617.2209894415</v>
      </c>
      <c r="H37" s="17">
        <f t="shared" si="6"/>
        <v>0.43282043050780294</v>
      </c>
      <c r="I37" s="16">
        <f>'[5]Recip70%eff'!$F$39</f>
        <v>149939.47261427273</v>
      </c>
      <c r="J37" s="18">
        <f>'[5]Recip70%eff'!$F$40</f>
        <v>0.21929516497985874</v>
      </c>
      <c r="K37" s="16">
        <f>'[6]Recip_65% base_70%eff'!$I$32</f>
        <v>8822991.5987282488</v>
      </c>
      <c r="L37" s="17">
        <f t="shared" si="7"/>
        <v>0.45114515192240523</v>
      </c>
      <c r="M37" s="16">
        <f>'[6]Recip_65% base_70%eff'!$J$33</f>
        <v>112675.19999999971</v>
      </c>
      <c r="N37" s="17">
        <f>'[6]Recip_65% base_70%eff'!$J$35</f>
        <v>0.16487860769264681</v>
      </c>
    </row>
    <row r="38" spans="1:14" x14ac:dyDescent="0.3">
      <c r="A38" s="5" t="s">
        <v>12</v>
      </c>
      <c r="B38" s="7">
        <f>'[5]Recip75%eff'!$F$20</f>
        <v>0.83436023157476924</v>
      </c>
      <c r="C38" s="7">
        <f>'[5]Recip75%eff'!$F$21</f>
        <v>0.16563976842523062</v>
      </c>
      <c r="D38" s="10">
        <f>'[6]Recip_65% base_75%eff'!$I$34</f>
        <v>0.80316926539148958</v>
      </c>
      <c r="E38" s="7">
        <f>'[6]Recip_65% base_75%eff'!$J$34</f>
        <v>0.19683073460851044</v>
      </c>
      <c r="F38" s="2"/>
      <c r="G38" s="47">
        <f>IF(('[5]Recip75%eff'!$F$37)&gt;B34,B34,('[5]Recip75%eff'!$F$37))</f>
        <v>9166210.0382157415</v>
      </c>
      <c r="H38" s="17">
        <f t="shared" si="6"/>
        <v>0.46869490625374505</v>
      </c>
      <c r="I38" s="16">
        <f>'[5]Recip75%eff'!$F$39</f>
        <v>188921.70492665254</v>
      </c>
      <c r="J38" s="18">
        <f>'[5]Recip75%eff'!$F$40</f>
        <v>0.23747152293976906</v>
      </c>
      <c r="K38" s="16">
        <f>'[6]Recip_65% base_75%eff'!$I$32</f>
        <v>8822991.5987282488</v>
      </c>
      <c r="L38" s="17">
        <f t="shared" si="7"/>
        <v>0.45114515192240523</v>
      </c>
      <c r="M38" s="16">
        <f>'[6]Recip_65% base_75%eff'!$J$33</f>
        <v>224496.7999999997</v>
      </c>
      <c r="N38" s="17">
        <f>'[6]Recip_65% base_75%eff'!$J$35</f>
        <v>0.28226155017361598</v>
      </c>
    </row>
    <row r="39" spans="1:14" x14ac:dyDescent="0.3">
      <c r="A39" s="5" t="s">
        <v>13</v>
      </c>
      <c r="B39" s="7">
        <f>'[5]RecipMax%eff'!$F$20</f>
        <v>0.82439714069461334</v>
      </c>
      <c r="C39" s="7">
        <f>'[5]RecipMax%eff'!$F$21</f>
        <v>0.17560285930538652</v>
      </c>
      <c r="D39" s="10">
        <f>'[6]Recip_65% base_MaxEff'!$I$34</f>
        <v>0.76427413431771507</v>
      </c>
      <c r="E39" s="7">
        <f>'[6]Recip_65% base_MaxEff'!$J$34</f>
        <v>0.2357258656822849</v>
      </c>
      <c r="F39" s="58"/>
      <c r="G39" s="47">
        <f>IF(('[5]RecipMax%eff'!$F$37)&gt;B34,B34,('[5]RecipMax%eff'!$F$37))</f>
        <v>9517669.1687684096</v>
      </c>
      <c r="H39" s="17">
        <f t="shared" si="6"/>
        <v>0.48666603102173811</v>
      </c>
      <c r="I39" s="16">
        <f>'[5]RecipMax%eff'!$F$39</f>
        <v>210478.01728975636</v>
      </c>
      <c r="J39" s="18">
        <f>'[5]RecipMax%eff'!$F$40</f>
        <v>0.24657687123917099</v>
      </c>
      <c r="K39" s="16">
        <f>'[6]Recip_65% base_MaxEff'!$I$32</f>
        <v>8822991.5987282488</v>
      </c>
      <c r="L39" s="17">
        <f t="shared" si="7"/>
        <v>0.45114515192240523</v>
      </c>
      <c r="M39" s="16">
        <f>'[6]Recip_65% base_MaxEff'!$J$33</f>
        <v>282541.59999999969</v>
      </c>
      <c r="N39" s="17">
        <f>'[6]Recip_65% base_MaxEff'!$J$35</f>
        <v>0.33106776476181005</v>
      </c>
    </row>
    <row r="40" spans="1:14" x14ac:dyDescent="0.3">
      <c r="A40" s="29">
        <f>'[6]Recip_65% base_MaxEff'!$J$26</f>
        <v>0.77577208725315272</v>
      </c>
      <c r="B40" s="8"/>
      <c r="C40" s="8"/>
      <c r="D40" s="11"/>
      <c r="E40" s="8"/>
      <c r="F40" s="58"/>
      <c r="G40" s="14"/>
      <c r="H40" s="14"/>
      <c r="I40" s="14"/>
      <c r="J40" s="15"/>
    </row>
    <row r="41" spans="1:14" s="26" customFormat="1" x14ac:dyDescent="0.3">
      <c r="G41" s="27"/>
      <c r="H41" s="27"/>
      <c r="I41" s="27"/>
    </row>
  </sheetData>
  <mergeCells count="12">
    <mergeCell ref="F12:F13"/>
    <mergeCell ref="F21:F22"/>
    <mergeCell ref="F30:F31"/>
    <mergeCell ref="F39:F40"/>
    <mergeCell ref="B3:C3"/>
    <mergeCell ref="D3:E3"/>
    <mergeCell ref="G3:J3"/>
    <mergeCell ref="K3:N3"/>
    <mergeCell ref="A4:A5"/>
    <mergeCell ref="F4:F5"/>
    <mergeCell ref="G4:H4"/>
    <mergeCell ref="I4:J4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0"/>
  <sheetViews>
    <sheetView zoomScale="80" zoomScaleNormal="80" workbookViewId="0">
      <selection activeCell="N8" sqref="N8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3.44140625" bestFit="1" customWidth="1"/>
    <col min="12" max="12" width="10.5546875" bestFit="1" customWidth="1"/>
    <col min="13" max="13" width="11.33203125" bestFit="1" customWidth="1"/>
  </cols>
  <sheetData>
    <row r="1" spans="1:14" ht="21" x14ac:dyDescent="0.4">
      <c r="A1" s="44" t="s">
        <v>22</v>
      </c>
    </row>
    <row r="2" spans="1:14" ht="15.6" x14ac:dyDescent="0.3">
      <c r="A2" s="30"/>
    </row>
    <row r="3" spans="1:14" ht="27.75" customHeight="1" x14ac:dyDescent="0.3">
      <c r="A3" s="34"/>
      <c r="B3" s="62" t="s">
        <v>0</v>
      </c>
      <c r="C3" s="62"/>
      <c r="D3" s="61" t="s">
        <v>9</v>
      </c>
      <c r="E3" s="61"/>
      <c r="F3" s="34"/>
      <c r="G3" s="62" t="s">
        <v>0</v>
      </c>
      <c r="H3" s="62"/>
      <c r="I3" s="62"/>
      <c r="J3" s="62"/>
      <c r="K3" s="61" t="s">
        <v>9</v>
      </c>
      <c r="L3" s="61"/>
      <c r="M3" s="61"/>
      <c r="N3" s="61"/>
    </row>
    <row r="4" spans="1:14" ht="15" customHeight="1" x14ac:dyDescent="0.3">
      <c r="A4" s="58"/>
      <c r="B4" s="35" t="s">
        <v>3</v>
      </c>
      <c r="C4" s="35" t="s">
        <v>1</v>
      </c>
      <c r="D4" s="9" t="s">
        <v>3</v>
      </c>
      <c r="E4" s="35" t="s">
        <v>1</v>
      </c>
      <c r="F4" s="58"/>
      <c r="G4" s="63" t="s">
        <v>15</v>
      </c>
      <c r="H4" s="63"/>
      <c r="I4" s="63" t="s">
        <v>18</v>
      </c>
      <c r="J4" s="64"/>
      <c r="K4" s="35" t="s">
        <v>15</v>
      </c>
      <c r="L4" s="35"/>
      <c r="M4" s="35" t="s">
        <v>18</v>
      </c>
    </row>
    <row r="5" spans="1:14" x14ac:dyDescent="0.3">
      <c r="A5" s="58"/>
      <c r="B5" s="35" t="s">
        <v>2</v>
      </c>
      <c r="C5" s="35" t="s">
        <v>2</v>
      </c>
      <c r="D5" s="9" t="s">
        <v>2</v>
      </c>
      <c r="E5" s="35" t="s">
        <v>2</v>
      </c>
      <c r="F5" s="58"/>
      <c r="G5" s="35" t="s">
        <v>16</v>
      </c>
      <c r="H5" s="35" t="s">
        <v>20</v>
      </c>
      <c r="I5" s="35" t="s">
        <v>17</v>
      </c>
      <c r="J5" s="36" t="s">
        <v>21</v>
      </c>
      <c r="K5" s="35" t="s">
        <v>16</v>
      </c>
      <c r="L5" s="35" t="s">
        <v>20</v>
      </c>
      <c r="M5" s="35" t="s">
        <v>17</v>
      </c>
    </row>
    <row r="6" spans="1:14" x14ac:dyDescent="0.3">
      <c r="A6" s="4" t="s">
        <v>23</v>
      </c>
      <c r="C6" s="35"/>
      <c r="D6" s="9"/>
      <c r="E6" s="35"/>
      <c r="F6" s="34"/>
      <c r="G6" s="14"/>
      <c r="H6" s="14"/>
      <c r="I6" s="14"/>
      <c r="J6" s="15"/>
    </row>
    <row r="7" spans="1:14" x14ac:dyDescent="0.3">
      <c r="A7" s="4" t="s">
        <v>19</v>
      </c>
      <c r="B7" s="12">
        <f>'[5]GT60%eff'!$C$24</f>
        <v>19427520</v>
      </c>
      <c r="C7" s="35"/>
      <c r="D7" s="9"/>
      <c r="E7" s="35"/>
      <c r="F7" s="34"/>
      <c r="G7" s="14"/>
      <c r="H7" s="14"/>
      <c r="I7" s="14"/>
      <c r="J7" s="15"/>
    </row>
    <row r="8" spans="1:14" x14ac:dyDescent="0.3">
      <c r="A8" s="5" t="s">
        <v>10</v>
      </c>
      <c r="B8" s="6">
        <f>'[5]GT60%eff'!$C$20</f>
        <v>0.74332367848337788</v>
      </c>
      <c r="C8" s="7">
        <f>'[5]GT60%eff'!$C$21</f>
        <v>0.25667632151662206</v>
      </c>
      <c r="D8" s="10">
        <f>'[7]GT_65% base_60%eff'!$C$34</f>
        <v>1</v>
      </c>
      <c r="E8" s="7">
        <f>'[7]GT_65% base_60%eff'!$D$34</f>
        <v>0</v>
      </c>
      <c r="F8" s="34"/>
      <c r="G8" s="16">
        <f>'[5]GT60%eff'!$C$37</f>
        <v>4070848.6106599094</v>
      </c>
      <c r="H8" s="17">
        <f>G8/$B$7</f>
        <v>0.20954031243616836</v>
      </c>
      <c r="I8" s="16">
        <f>'[5]GT60%eff'!$C$39</f>
        <v>145939.82597399666</v>
      </c>
      <c r="J8" s="18">
        <f>'[5]GT60%eff'!$C$40</f>
        <v>0.1061668399795935</v>
      </c>
      <c r="K8" s="16">
        <f>'[7]GT_65% base_60%eff'!$C$32</f>
        <v>5476549.0841967594</v>
      </c>
      <c r="L8" s="17">
        <f>K8/$B$7</f>
        <v>0.28189645843611327</v>
      </c>
      <c r="M8" s="16">
        <f>'[7]GT_65% base_60%eff'!$D$33</f>
        <v>0</v>
      </c>
      <c r="N8" s="17">
        <v>0</v>
      </c>
    </row>
    <row r="9" spans="1:14" x14ac:dyDescent="0.3">
      <c r="A9" s="5" t="s">
        <v>14</v>
      </c>
      <c r="B9" s="6">
        <f>'[5]GT65%eff'!$C$20</f>
        <v>0.71801952156275728</v>
      </c>
      <c r="C9" s="7">
        <f>'[5]GT65%eff'!$C$21</f>
        <v>0.28198047843724261</v>
      </c>
      <c r="D9" s="10">
        <f>'[7]GT_65% base_65%eff'!$C$34</f>
        <v>1</v>
      </c>
      <c r="E9" s="7">
        <f>'[7]GT_65% base_65%eff'!$D$34</f>
        <v>0</v>
      </c>
      <c r="F9" s="34"/>
      <c r="G9" s="16">
        <f>'[5]GT65%eff'!$C$37</f>
        <v>5237568.0341117019</v>
      </c>
      <c r="H9" s="17">
        <f t="shared" ref="H9:H10" si="0">G9/$B$7</f>
        <v>0.26959529750126121</v>
      </c>
      <c r="I9" s="16">
        <f>'[5]GT65%eff'!$C$39</f>
        <v>213547.01309779275</v>
      </c>
      <c r="J9" s="18">
        <f>'[5]GT65%eff'!$C$40</f>
        <v>0.13659462695411581</v>
      </c>
      <c r="K9" s="16">
        <f>'[7]GT_65% base_65%eff'!$C$32</f>
        <v>7292762.4063411197</v>
      </c>
      <c r="L9" s="17">
        <f t="shared" ref="L9:L10" si="1">K9/$B$7</f>
        <v>0.37538308576396368</v>
      </c>
      <c r="M9" s="16">
        <f>'[7]GT_65% base_65%eff'!$D$33</f>
        <v>0</v>
      </c>
      <c r="N9" s="17">
        <v>0</v>
      </c>
    </row>
    <row r="10" spans="1:14" x14ac:dyDescent="0.3">
      <c r="A10" s="5" t="s">
        <v>13</v>
      </c>
      <c r="B10" s="7">
        <f>'[5]GTMax%eff'!$C$20</f>
        <v>0.71679946046734799</v>
      </c>
      <c r="C10" s="7">
        <f>'[5]GTMax%eff'!$C$21</f>
        <v>0.28320053953265201</v>
      </c>
      <c r="D10" s="10">
        <f>'[7]GT_65% base_Max%eff'!$C$34</f>
        <v>0.98769243830383668</v>
      </c>
      <c r="E10" s="7">
        <f>'[7]GT_65% base_Max%eff'!$D$34</f>
        <v>1.2307561696163285E-2</v>
      </c>
      <c r="F10" s="58"/>
      <c r="G10" s="16">
        <f>'[5]GTMax%eff'!$C$37</f>
        <v>5293822.3871920006</v>
      </c>
      <c r="H10" s="17">
        <f t="shared" si="0"/>
        <v>0.2724908988482318</v>
      </c>
      <c r="I10" s="16">
        <f>'[5]GTMax%eff'!$C$39</f>
        <v>217143.48604848742</v>
      </c>
      <c r="J10" s="18">
        <f>'[5]GTMax%eff'!$C$40</f>
        <v>0.13806172815900777</v>
      </c>
      <c r="K10" s="16">
        <f>'[7]GT_65% base_Max%eff'!$C$32</f>
        <v>7292762.4063411197</v>
      </c>
      <c r="L10" s="17">
        <f t="shared" si="1"/>
        <v>0.37538308576396368</v>
      </c>
      <c r="M10" s="16">
        <f>SUM('[7]GT_65% base_Max%eff'!$C$33:$D$33)</f>
        <v>9613.5292625459169</v>
      </c>
      <c r="N10" s="17">
        <f>'[7]GT_65% base_Max%eff'!$D$35</f>
        <v>6.1123660112830094E-3</v>
      </c>
    </row>
    <row r="11" spans="1:14" x14ac:dyDescent="0.3">
      <c r="A11" s="29">
        <f>'[1]GTMax%eff'!$C$32</f>
        <v>0.65265882701986166</v>
      </c>
      <c r="B11" s="8"/>
      <c r="C11" s="8"/>
      <c r="D11" s="11"/>
      <c r="E11" s="8"/>
      <c r="F11" s="58"/>
      <c r="G11" s="16"/>
      <c r="H11" s="16"/>
      <c r="I11" s="16"/>
      <c r="J11" s="20"/>
      <c r="K11" s="16"/>
      <c r="L11" s="16"/>
    </row>
    <row r="12" spans="1:14" s="26" customFormat="1" x14ac:dyDescent="0.3">
      <c r="A12" s="21"/>
      <c r="B12" s="22"/>
      <c r="C12" s="22"/>
      <c r="D12" s="23"/>
      <c r="E12" s="22"/>
      <c r="F12" s="22"/>
      <c r="G12" s="24"/>
      <c r="H12" s="24"/>
      <c r="I12" s="24"/>
      <c r="J12" s="25"/>
      <c r="K12" s="24"/>
      <c r="L12" s="24"/>
    </row>
    <row r="13" spans="1:14" x14ac:dyDescent="0.3">
      <c r="A13" s="4" t="s">
        <v>24</v>
      </c>
      <c r="C13" s="35"/>
      <c r="D13" s="9"/>
      <c r="E13" s="35"/>
      <c r="F13" s="34"/>
      <c r="G13" s="16"/>
      <c r="H13" s="16"/>
      <c r="I13" s="16"/>
      <c r="J13" s="20"/>
      <c r="K13" s="16"/>
      <c r="L13" s="16"/>
    </row>
    <row r="14" spans="1:14" x14ac:dyDescent="0.3">
      <c r="A14" s="4" t="s">
        <v>19</v>
      </c>
      <c r="B14" s="12">
        <f>'[5]GT60%eff'!$D$24</f>
        <v>41383440</v>
      </c>
      <c r="C14" s="35"/>
      <c r="D14" s="9"/>
      <c r="E14" s="35"/>
      <c r="F14" s="34"/>
      <c r="G14" s="16"/>
      <c r="H14" s="16"/>
      <c r="I14" s="16"/>
      <c r="J14" s="20"/>
      <c r="K14" s="16"/>
      <c r="L14" s="16"/>
    </row>
    <row r="15" spans="1:14" x14ac:dyDescent="0.3">
      <c r="A15" s="5" t="s">
        <v>10</v>
      </c>
      <c r="B15" s="7">
        <f>'[5]GT60%eff'!$D$20</f>
        <v>0.80113224069723898</v>
      </c>
      <c r="C15" s="7">
        <f>'[5]GT60%eff'!$D$21</f>
        <v>0.19886775930276099</v>
      </c>
      <c r="D15" s="10">
        <f>'[7]GT_65% base_60%eff'!$E$34</f>
        <v>1</v>
      </c>
      <c r="E15" s="7">
        <f>'[7]GT_65% base_60%eff'!$F$34</f>
        <v>0</v>
      </c>
      <c r="F15" s="34"/>
      <c r="G15" s="16">
        <f>'[5]GT60%eff'!$D$37</f>
        <v>10938919.66382979</v>
      </c>
      <c r="H15" s="17">
        <f>G15/$B$14</f>
        <v>0.26433084499088982</v>
      </c>
      <c r="I15" s="16">
        <f>'[5]GT60%eff'!$D$39</f>
        <v>281913.34614042257</v>
      </c>
      <c r="J15" s="18">
        <f>'[5]GT60%eff'!$D$40</f>
        <v>0.13392731067138852</v>
      </c>
      <c r="K15" s="16">
        <f>'[7]GT_65% base_60%eff'!$E$32</f>
        <v>13654324.602277225</v>
      </c>
      <c r="L15" s="17">
        <f>K15/$B$14</f>
        <v>0.32994658255276083</v>
      </c>
      <c r="M15" s="16">
        <f>'[7]GT_65% base_60%eff'!$F$33</f>
        <v>0</v>
      </c>
      <c r="N15" s="17">
        <v>0</v>
      </c>
    </row>
    <row r="16" spans="1:14" x14ac:dyDescent="0.3">
      <c r="A16" s="5" t="s">
        <v>14</v>
      </c>
      <c r="B16" s="7">
        <f>'[5]GT65%eff'!$D$20</f>
        <v>0.77676818965076277</v>
      </c>
      <c r="C16" s="7">
        <f>'[5]GT65%eff'!$D$21</f>
        <v>0.2232318103492372</v>
      </c>
      <c r="D16" s="10">
        <f>'[7]GT_65% base_65%eff'!$E$34</f>
        <v>1</v>
      </c>
      <c r="E16" s="7">
        <f>'[7]GT_65% base_65%eff'!$F$34</f>
        <v>0</v>
      </c>
      <c r="F16" s="34"/>
      <c r="G16" s="16">
        <f>'[5]GT65%eff'!$D$37</f>
        <v>13090239.192401309</v>
      </c>
      <c r="H16" s="17">
        <f t="shared" ref="H16:H17" si="2">G16/$B$14</f>
        <v>0.31631587882499157</v>
      </c>
      <c r="I16" s="16">
        <f>'[5]GT65%eff'!$D$39</f>
        <v>390564.94838148844</v>
      </c>
      <c r="J16" s="18">
        <f>'[5]GT65%eff'!$D$40</f>
        <v>0.16026633204743079</v>
      </c>
      <c r="K16" s="16">
        <f>'[7]GT_65% base_65%eff'!$E$32</f>
        <v>16850842.812728602</v>
      </c>
      <c r="L16" s="17">
        <f t="shared" ref="L16:L17" si="3">K16/$B$14</f>
        <v>0.40718806393882678</v>
      </c>
      <c r="M16" s="16">
        <f>'[7]GT_65% base_65%eff'!$F$33</f>
        <v>0</v>
      </c>
      <c r="N16" s="17">
        <v>0</v>
      </c>
    </row>
    <row r="17" spans="1:14" x14ac:dyDescent="0.3">
      <c r="A17" s="5" t="s">
        <v>13</v>
      </c>
      <c r="B17" s="7">
        <f>'[5]GTMax%eff'!$D$20</f>
        <v>0.75476665703751311</v>
      </c>
      <c r="C17" s="7">
        <f>'[5]GTMax%eff'!$D$21</f>
        <v>0.24523334296248694</v>
      </c>
      <c r="D17" s="10">
        <f>'[7]GT_65% base_Max%eff'!$E$34</f>
        <v>0.84610569490641852</v>
      </c>
      <c r="E17" s="7">
        <f>'[7]GT_65% base_Max%eff'!$F$34</f>
        <v>0.15389430509358148</v>
      </c>
      <c r="F17" s="58"/>
      <c r="G17" s="16">
        <f>'[5]GTMax%eff'!$D$37</f>
        <v>15032950.881811958</v>
      </c>
      <c r="H17" s="17">
        <f t="shared" si="2"/>
        <v>0.36326005962317193</v>
      </c>
      <c r="I17" s="16">
        <f>'[5]GTMax%eff'!$D$39</f>
        <v>507098.21690145181</v>
      </c>
      <c r="J17" s="18">
        <f>'[5]GTMax%eff'!$D$40</f>
        <v>0.1840513272725943</v>
      </c>
      <c r="K17" s="16">
        <f>'[7]GT_65% base_Max%eff'!$E$32</f>
        <v>16850842.812728602</v>
      </c>
      <c r="L17" s="17">
        <f t="shared" si="3"/>
        <v>0.40718806393882678</v>
      </c>
      <c r="M17" s="16">
        <f>SUM('[7]GT_65% base_Max%eff'!$E$33:$F$33)</f>
        <v>318364.67299790174</v>
      </c>
      <c r="N17" s="17">
        <f>'[7]GT_65% base_Max%eff'!$F$35</f>
        <v>0.11555047655266469</v>
      </c>
    </row>
    <row r="18" spans="1:14" x14ac:dyDescent="0.3">
      <c r="A18" s="29">
        <f>'[1]GTMax%eff'!$D$32</f>
        <v>0.69794057975212098</v>
      </c>
      <c r="B18" s="8"/>
      <c r="C18" s="8"/>
      <c r="D18" s="11"/>
      <c r="E18" s="8"/>
      <c r="F18" s="58"/>
      <c r="G18" s="16"/>
      <c r="H18" s="16"/>
      <c r="I18" s="16"/>
      <c r="J18" s="20"/>
      <c r="K18" s="16"/>
      <c r="L18" s="16"/>
    </row>
    <row r="19" spans="1:14" s="26" customFormat="1" x14ac:dyDescent="0.3">
      <c r="A19" s="21"/>
      <c r="B19" s="22"/>
      <c r="C19" s="22"/>
      <c r="D19" s="23"/>
      <c r="E19" s="22"/>
      <c r="F19" s="22"/>
      <c r="G19" s="24"/>
      <c r="H19" s="24"/>
      <c r="I19" s="24"/>
      <c r="J19" s="25"/>
      <c r="K19" s="24"/>
      <c r="L19" s="24"/>
    </row>
    <row r="20" spans="1:14" x14ac:dyDescent="0.3">
      <c r="A20" s="4" t="s">
        <v>25</v>
      </c>
      <c r="C20" s="35"/>
      <c r="D20" s="9"/>
      <c r="E20" s="35"/>
      <c r="F20" s="34"/>
      <c r="G20" s="16"/>
      <c r="H20" s="16"/>
      <c r="I20" s="16"/>
      <c r="J20" s="20"/>
      <c r="K20" s="16"/>
      <c r="L20" s="16"/>
    </row>
    <row r="21" spans="1:14" x14ac:dyDescent="0.3">
      <c r="A21" s="4" t="s">
        <v>19</v>
      </c>
      <c r="B21" s="12">
        <f>'[5]GT60%eff'!$E$24</f>
        <v>58506000</v>
      </c>
      <c r="C21" s="35"/>
      <c r="D21" s="9"/>
      <c r="E21" s="35"/>
      <c r="F21" s="34"/>
      <c r="G21" s="16"/>
      <c r="H21" s="16"/>
      <c r="I21" s="16"/>
      <c r="J21" s="20"/>
      <c r="K21" s="16"/>
      <c r="L21" s="16"/>
    </row>
    <row r="22" spans="1:14" x14ac:dyDescent="0.3">
      <c r="A22" s="5" t="s">
        <v>10</v>
      </c>
      <c r="B22" s="7">
        <f>'[5]GT60%eff'!$E$20</f>
        <v>0.78410993269500018</v>
      </c>
      <c r="C22" s="7">
        <f>'[5]GT60%eff'!$E$21</f>
        <v>0.21589006730499982</v>
      </c>
      <c r="D22" s="10">
        <f>'[7]GT_65% base_60%eff'!$G$34</f>
        <v>1</v>
      </c>
      <c r="E22" s="7">
        <f>'[7]GT_65% base_60%eff'!$H$34</f>
        <v>0</v>
      </c>
      <c r="F22" s="34"/>
      <c r="G22" s="16">
        <f>'[5]GT60%eff'!$E$37</f>
        <v>14534033.288724203</v>
      </c>
      <c r="H22" s="17">
        <f>G22/$B$21</f>
        <v>0.2484195345558439</v>
      </c>
      <c r="I22" s="16">
        <f>'[5]GT60%eff'!$E$39</f>
        <v>415453.94754867384</v>
      </c>
      <c r="J22" s="18">
        <f>'[5]GT60%eff'!$E$40</f>
        <v>0.12586559916020734</v>
      </c>
      <c r="K22" s="16">
        <f>'[7]GT_65% base_60%eff'!$G$32</f>
        <v>18535708.684075031</v>
      </c>
      <c r="L22" s="17">
        <f>K22/$B$21</f>
        <v>0.31681722702073345</v>
      </c>
      <c r="M22" s="16">
        <f>'[7]GT_65% base_60%eff'!$H$33</f>
        <v>0</v>
      </c>
      <c r="N22" s="17">
        <v>0</v>
      </c>
    </row>
    <row r="23" spans="1:14" x14ac:dyDescent="0.3">
      <c r="A23" s="5" t="s">
        <v>14</v>
      </c>
      <c r="B23" s="7">
        <f>'[5]GT65%eff'!$E$20</f>
        <v>0.7595545108825662</v>
      </c>
      <c r="C23" s="7">
        <f>'[5]GT65%eff'!$E$21</f>
        <v>0.24044548911743374</v>
      </c>
      <c r="D23" s="10">
        <f>'[7]GT_65% base_65%eff'!$G$34</f>
        <v>1</v>
      </c>
      <c r="E23" s="7">
        <f>'[7]GT_65% base_65%eff'!$H$34</f>
        <v>0</v>
      </c>
      <c r="F23" s="34"/>
      <c r="G23" s="16">
        <f>'[5]GT65%eff'!$E$37</f>
        <v>17695057.035510179</v>
      </c>
      <c r="H23" s="17">
        <f t="shared" ref="H23:H24" si="4">G23/$B$21</f>
        <v>0.30244858707671313</v>
      </c>
      <c r="I23" s="16">
        <f>'[5]GT65%eff'!$E$39</f>
        <v>581554.85583530646</v>
      </c>
      <c r="J23" s="18">
        <f>'[5]GT65%eff'!$E$40</f>
        <v>0.1532402542160432</v>
      </c>
      <c r="K23" s="16">
        <f>'[7]GT_65% base_65%eff'!$G$32</f>
        <v>23296625.564041957</v>
      </c>
      <c r="L23" s="17">
        <f t="shared" ref="L23:L24" si="5">K23/$B$21</f>
        <v>0.39819207541178608</v>
      </c>
      <c r="M23" s="16">
        <f>'[7]GT_65% base_65%eff'!$H$33</f>
        <v>0</v>
      </c>
      <c r="N23" s="17">
        <v>0</v>
      </c>
    </row>
    <row r="24" spans="1:14" x14ac:dyDescent="0.3">
      <c r="A24" s="5" t="s">
        <v>13</v>
      </c>
      <c r="B24" s="7">
        <f>'[5]GTMax%eff'!$E$20</f>
        <v>0.74106719430816748</v>
      </c>
      <c r="C24" s="7">
        <f>'[5]GTMax%eff'!$E$21</f>
        <v>0.25893280569183247</v>
      </c>
      <c r="D24" s="10">
        <f>'[7]GT_65% base_Max%eff'!$G$34</f>
        <v>0.85999616263066037</v>
      </c>
      <c r="E24" s="7">
        <f>'[7]GT_65% base_Max%eff'!$H$34</f>
        <v>0.14000383736933966</v>
      </c>
      <c r="F24" s="58"/>
      <c r="G24" s="16">
        <f>'[5]GTMax%eff'!$E$37</f>
        <v>20074932.533166397</v>
      </c>
      <c r="H24" s="17">
        <f t="shared" si="4"/>
        <v>0.34312604746806136</v>
      </c>
      <c r="I24" s="16">
        <f>'[5]GTMax%eff'!$E$39</f>
        <v>728223.3769088866</v>
      </c>
      <c r="J24" s="18">
        <f>'[5]GTMax%eff'!$E$40</f>
        <v>0.17385011862798097</v>
      </c>
      <c r="K24" s="16">
        <f>'[7]GT_65% base_Max%eff'!$G$32</f>
        <v>23296625.564041957</v>
      </c>
      <c r="L24" s="17">
        <f t="shared" si="5"/>
        <v>0.39819207541178608</v>
      </c>
      <c r="M24" s="16">
        <f>SUM('[7]GT_65% base_Max%eff'!$G$33:$H$33)</f>
        <v>393747.20000000001</v>
      </c>
      <c r="N24" s="17">
        <f>'[7]GT_65% base_Max%eff'!$H$35</f>
        <v>9.4E-2</v>
      </c>
    </row>
    <row r="25" spans="1:14" x14ac:dyDescent="0.3">
      <c r="A25" s="29">
        <f>'[1]GTMax%eff'!$E$32</f>
        <v>0.68959553455436606</v>
      </c>
      <c r="B25" s="8"/>
      <c r="C25" s="8"/>
      <c r="D25" s="11"/>
      <c r="E25" s="8"/>
      <c r="F25" s="58"/>
      <c r="G25" s="14"/>
      <c r="H25" s="14"/>
      <c r="I25" s="14"/>
      <c r="J25" s="15"/>
      <c r="K25" s="16"/>
      <c r="L25" s="16"/>
    </row>
    <row r="26" spans="1:14" s="26" customFormat="1" x14ac:dyDescent="0.3">
      <c r="A26" s="21"/>
      <c r="B26" s="22"/>
      <c r="C26" s="22"/>
      <c r="D26" s="23"/>
      <c r="E26" s="22"/>
      <c r="F26" s="22"/>
      <c r="G26" s="27"/>
      <c r="H26" s="27"/>
      <c r="I26" s="27"/>
      <c r="J26" s="28"/>
      <c r="K26" s="24"/>
      <c r="L26" s="24"/>
    </row>
    <row r="27" spans="1:14" x14ac:dyDescent="0.3">
      <c r="A27" s="4" t="s">
        <v>26</v>
      </c>
      <c r="B27" s="35"/>
      <c r="C27" s="35"/>
      <c r="D27" s="9"/>
      <c r="E27" s="35"/>
      <c r="F27" s="34"/>
      <c r="G27" s="14"/>
      <c r="H27" s="14"/>
      <c r="I27" s="14"/>
      <c r="J27" s="15"/>
      <c r="K27" s="16"/>
      <c r="L27" s="16"/>
    </row>
    <row r="28" spans="1:14" x14ac:dyDescent="0.3">
      <c r="A28" s="4" t="s">
        <v>19</v>
      </c>
      <c r="B28" s="12">
        <f>'[5]GT60%eff'!$F$24</f>
        <v>119575680</v>
      </c>
      <c r="C28" s="35"/>
      <c r="D28" s="9"/>
      <c r="E28" s="35"/>
      <c r="F28" s="34"/>
      <c r="G28" s="14"/>
      <c r="H28" s="14"/>
      <c r="I28" s="14"/>
      <c r="J28" s="15"/>
      <c r="K28" s="16"/>
      <c r="L28" s="16"/>
    </row>
    <row r="29" spans="1:14" x14ac:dyDescent="0.3">
      <c r="A29" s="5" t="s">
        <v>10</v>
      </c>
      <c r="B29" s="7">
        <f>'[5]GT60%eff'!$F$20</f>
        <v>0.84263582064228104</v>
      </c>
      <c r="C29" s="7">
        <f>'[5]GT60%eff'!$F$21</f>
        <v>0.15736417935771893</v>
      </c>
      <c r="D29" s="10">
        <f>'[7]GT_65% base_60%eff'!$I$34</f>
        <v>1</v>
      </c>
      <c r="E29" s="7">
        <f>'[7]GT_65% base_60%eff'!$J$34</f>
        <v>0</v>
      </c>
      <c r="F29" s="34"/>
      <c r="G29" s="16">
        <f>'[5]GT60%eff'!$F$37</f>
        <v>36274273.630721577</v>
      </c>
      <c r="H29" s="17">
        <f>G29/$B$28</f>
        <v>0.30335828849747354</v>
      </c>
      <c r="I29" s="16">
        <f>'[5]GT60%eff'!$F$39</f>
        <v>703308.26608686487</v>
      </c>
      <c r="J29" s="18">
        <f>'[5]GT60%eff'!$F$40</f>
        <v>0.15370116851002419</v>
      </c>
      <c r="K29" s="16">
        <f>'[7]GT_65% base_60%eff'!$I$32</f>
        <v>43048577.73916173</v>
      </c>
      <c r="L29" s="17">
        <f>K29/$B$28</f>
        <v>0.36001114724299899</v>
      </c>
      <c r="M29" s="16">
        <f>'[7]GT_65% base_60%eff'!$J$33</f>
        <v>0</v>
      </c>
      <c r="N29" s="17">
        <v>0</v>
      </c>
    </row>
    <row r="30" spans="1:14" x14ac:dyDescent="0.3">
      <c r="A30" s="5" t="s">
        <v>14</v>
      </c>
      <c r="B30" s="7">
        <f>'[5]GT65%eff'!$F$20</f>
        <v>0.81913522117338877</v>
      </c>
      <c r="C30" s="7">
        <f>'[5]GT65%eff'!$F$21</f>
        <v>0.1808647788266112</v>
      </c>
      <c r="D30" s="10">
        <f>'[7]GT_65% base_65%eff'!$I$34</f>
        <v>1</v>
      </c>
      <c r="E30" s="7">
        <f>'[7]GT_65% base_65%eff'!$J$34</f>
        <v>0</v>
      </c>
      <c r="F30" s="34"/>
      <c r="G30" s="16">
        <f>'[5]GT65%eff'!$F$37</f>
        <v>41844647.184280477</v>
      </c>
      <c r="H30" s="17">
        <f t="shared" ref="H30:H31" si="6">G30/$B$28</f>
        <v>0.34994279091099861</v>
      </c>
      <c r="I30" s="16">
        <f>'[5]GT65%eff'!$F$39</f>
        <v>959222.47261563269</v>
      </c>
      <c r="J30" s="18">
        <f>'[5]GT65%eff'!$F$40</f>
        <v>0.17730392711893056</v>
      </c>
      <c r="K30" s="16">
        <f>'[7]GT_65% base_65%eff'!$I$32</f>
        <v>51083931.080803931</v>
      </c>
      <c r="L30" s="17">
        <f t="shared" ref="L30:L31" si="7">K30/$B$28</f>
        <v>0.42721004037613608</v>
      </c>
      <c r="M30" s="16">
        <f>'[7]GT_65% base_65%eff'!$J$33</f>
        <v>0</v>
      </c>
      <c r="N30" s="17">
        <v>0</v>
      </c>
    </row>
    <row r="31" spans="1:14" x14ac:dyDescent="0.3">
      <c r="A31" s="5" t="s">
        <v>13</v>
      </c>
      <c r="B31" s="7">
        <f>'[5]GTMax%eff'!$F$20</f>
        <v>0.79739426558061344</v>
      </c>
      <c r="C31" s="7">
        <f>'[5]GTMax%eff'!$F$21</f>
        <v>0.20260573441938656</v>
      </c>
      <c r="D31" s="10">
        <f>'[7]GT_65% base_Max%eff'!$I$34</f>
        <v>0.86671973399096924</v>
      </c>
      <c r="E31" s="7">
        <f>'[7]GT_65% base_Max%eff'!$J$34</f>
        <v>0.1332802660090307</v>
      </c>
      <c r="F31" s="58"/>
      <c r="G31" s="16">
        <f>'[5]GTMax%eff'!$F$37</f>
        <v>46997930.368541427</v>
      </c>
      <c r="H31" s="17">
        <f t="shared" si="6"/>
        <v>0.39303920637157513</v>
      </c>
      <c r="I31" s="16">
        <f>'[5]GTMax%eff'!$F$39</f>
        <v>1239762.2021190946</v>
      </c>
      <c r="J31" s="18">
        <f>'[5]GTMax%eff'!$F$40</f>
        <v>0.19913939252748242</v>
      </c>
      <c r="K31" s="16">
        <f>'[7]GT_65% base_Max%eff'!$I$32</f>
        <v>51083931.080803931</v>
      </c>
      <c r="L31" s="17">
        <f t="shared" si="7"/>
        <v>0.42721004037613608</v>
      </c>
      <c r="M31" s="16">
        <f>SUM('[7]GT_65% base_Max%eff'!$I$33:$J$33)</f>
        <v>815553.6</v>
      </c>
      <c r="N31" s="17">
        <f>'[7]GT_65% base_Max%eff'!$J$35</f>
        <v>0.13100000000000001</v>
      </c>
    </row>
    <row r="32" spans="1:14" x14ac:dyDescent="0.3">
      <c r="A32" s="29">
        <f>'[1]GTMax%eff'!$F$32</f>
        <v>0.69876368433528913</v>
      </c>
      <c r="B32" s="8"/>
      <c r="C32" s="8"/>
      <c r="D32" s="11"/>
      <c r="E32" s="8"/>
      <c r="F32" s="58"/>
      <c r="G32" s="14"/>
      <c r="H32" s="14"/>
      <c r="I32" s="14"/>
      <c r="J32" s="15"/>
    </row>
    <row r="33" spans="1:14" s="26" customFormat="1" x14ac:dyDescent="0.3">
      <c r="C33" s="28"/>
      <c r="G33" s="27"/>
      <c r="H33" s="27"/>
      <c r="I33" s="27"/>
    </row>
    <row r="34" spans="1:14" x14ac:dyDescent="0.3">
      <c r="A34" s="4" t="s">
        <v>27</v>
      </c>
      <c r="B34" s="35"/>
      <c r="C34" s="37"/>
    </row>
    <row r="35" spans="1:14" x14ac:dyDescent="0.3">
      <c r="A35" s="4" t="s">
        <v>19</v>
      </c>
      <c r="B35" s="12">
        <f>'[5]GT60%eff'!$G$24</f>
        <v>261589440</v>
      </c>
      <c r="C35" s="37"/>
    </row>
    <row r="36" spans="1:14" x14ac:dyDescent="0.3">
      <c r="A36" s="5" t="s">
        <v>10</v>
      </c>
      <c r="B36" s="38">
        <f>'[5]GT60%eff'!$G$20</f>
        <v>0.86512728086238821</v>
      </c>
      <c r="C36" s="39">
        <f>'[5]GT60%eff'!$G$21</f>
        <v>0.13487271913761179</v>
      </c>
      <c r="D36" s="38">
        <f>'[7]GT_65% base_60%eff'!$K$34</f>
        <v>1</v>
      </c>
      <c r="E36" s="38">
        <f>'[7]GT_65% base_60%eff'!$L$34</f>
        <v>0</v>
      </c>
      <c r="G36" s="16">
        <f>'[5]GT60%eff'!$G$37</f>
        <v>84952517.189241767</v>
      </c>
      <c r="H36" s="17">
        <f>G36/$B$35</f>
        <v>0.32475514756727858</v>
      </c>
      <c r="I36" s="16">
        <f>'[5]GT60%eff'!$G$39</f>
        <v>1374995.8606377286</v>
      </c>
      <c r="J36" s="18">
        <f>'[5]GT60%eff'!$G$40</f>
        <v>0.16454221807475602</v>
      </c>
      <c r="K36" s="16">
        <f>'[7]GT_65% base_60%eff'!$K$32</f>
        <v>98196553.349419534</v>
      </c>
      <c r="L36" s="17">
        <f>K36/$B$35</f>
        <v>0.3753842408524577</v>
      </c>
      <c r="M36" s="16">
        <f>'[7]GT_65% base_60%eff'!$L$33</f>
        <v>0</v>
      </c>
      <c r="N36" s="17">
        <v>0</v>
      </c>
    </row>
    <row r="37" spans="1:14" x14ac:dyDescent="0.3">
      <c r="A37" s="5" t="s">
        <v>14</v>
      </c>
      <c r="B37" s="38">
        <f>'[5]GT65%eff'!$G$20</f>
        <v>0.84219818005662239</v>
      </c>
      <c r="C37" s="39">
        <f>'[5]GT65%eff'!$G$21</f>
        <v>0.15780181994337764</v>
      </c>
      <c r="D37" s="38">
        <f>'[7]GT_65% base_65%eff'!$K$34</f>
        <v>1</v>
      </c>
      <c r="E37" s="38">
        <f>'[7]GT_65% base_65%eff'!$L$34</f>
        <v>0</v>
      </c>
      <c r="G37" s="16">
        <f>'[5]GT65%eff'!$G$37</f>
        <v>96384733.399545386</v>
      </c>
      <c r="H37" s="17">
        <f t="shared" ref="H37:H38" si="8">G37/$B$35</f>
        <v>0.36845804402328086</v>
      </c>
      <c r="I37" s="16">
        <f>'[5]GT65%eff'!$G$39</f>
        <v>1874938.3508195735</v>
      </c>
      <c r="J37" s="18">
        <f>'[5]GT65%eff'!$G$40</f>
        <v>0.18668496645928256</v>
      </c>
      <c r="K37" s="16">
        <f>'[7]GT_65% base_65%eff'!$K$32</f>
        <v>114444243.26951797</v>
      </c>
      <c r="L37" s="17">
        <f t="shared" ref="L37:L38" si="9">K37/$B$35</f>
        <v>0.43749565452457856</v>
      </c>
      <c r="M37" s="16">
        <f>'[7]GT_65% base_65%eff'!$L$33</f>
        <v>0</v>
      </c>
      <c r="N37" s="17">
        <v>0</v>
      </c>
    </row>
    <row r="38" spans="1:14" x14ac:dyDescent="0.3">
      <c r="A38" s="5" t="s">
        <v>13</v>
      </c>
      <c r="B38" s="38">
        <f>'[5]GTMax%eff'!$G$20</f>
        <v>0.82847463693931245</v>
      </c>
      <c r="C38" s="39">
        <f>'[5]GTMax%eff'!$G$21</f>
        <v>0.17152536306068755</v>
      </c>
      <c r="D38" s="38">
        <f>'[7]GT_65% base_Max%eff'!$K$34</f>
        <v>0.91850013107410744</v>
      </c>
      <c r="E38" s="38">
        <f>'[7]GT_65% base_Max%eff'!$L$34</f>
        <v>8.1499868925892505E-2</v>
      </c>
      <c r="G38" s="16">
        <f>'[5]GTMax%eff'!$G$37</f>
        <v>103227152.27229331</v>
      </c>
      <c r="H38" s="17">
        <f t="shared" si="8"/>
        <v>0.39461513535215076</v>
      </c>
      <c r="I38" s="16">
        <f>'[5]GTMax%eff'!$G$39</f>
        <v>2218830.4097660468</v>
      </c>
      <c r="J38" s="18">
        <f>'[5]GTMax%eff'!$G$40</f>
        <v>0.19993786131830726</v>
      </c>
      <c r="K38" s="16">
        <f>'[7]GT_65% base_Max%eff'!$K$32</f>
        <v>114444243.26951797</v>
      </c>
      <c r="L38" s="17">
        <f t="shared" si="9"/>
        <v>0.43749565452457856</v>
      </c>
      <c r="M38" s="16">
        <f>SUM('[7]GT_65% base_Max%eff'!$K$33:$L$33)</f>
        <v>1054272</v>
      </c>
      <c r="N38" s="17">
        <f>'[7]GT_65% base_Max%eff'!$L$35</f>
        <v>9.5000000000000001E-2</v>
      </c>
    </row>
    <row r="39" spans="1:14" x14ac:dyDescent="0.3">
      <c r="A39" s="29">
        <f>'[1]GTMax%eff'!$G$32</f>
        <v>0.68122712410728459</v>
      </c>
      <c r="H39" s="17"/>
      <c r="I39" s="16"/>
      <c r="J39" s="18"/>
    </row>
    <row r="40" spans="1:14" x14ac:dyDescent="0.3">
      <c r="I40" s="16"/>
      <c r="J40" s="18"/>
    </row>
  </sheetData>
  <mergeCells count="12">
    <mergeCell ref="G3:J3"/>
    <mergeCell ref="K3:N3"/>
    <mergeCell ref="A4:A5"/>
    <mergeCell ref="F4:F5"/>
    <mergeCell ref="G4:H4"/>
    <mergeCell ref="I4:J4"/>
    <mergeCell ref="F10:F11"/>
    <mergeCell ref="F17:F18"/>
    <mergeCell ref="F24:F25"/>
    <mergeCell ref="F31:F32"/>
    <mergeCell ref="B3:C3"/>
    <mergeCell ref="D3:E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="80" zoomScaleNormal="80" workbookViewId="0">
      <selection activeCell="I62" sqref="I62"/>
    </sheetView>
  </sheetViews>
  <sheetFormatPr defaultRowHeight="14.4" x14ac:dyDescent="0.3"/>
  <cols>
    <col min="1" max="1" width="25.109375" customWidth="1"/>
    <col min="2" max="2" width="13.109375" style="1" bestFit="1" customWidth="1"/>
    <col min="3" max="5" width="9.109375" style="1"/>
    <col min="7" max="7" width="15.109375" bestFit="1" customWidth="1"/>
    <col min="8" max="8" width="10.5546875" bestFit="1" customWidth="1"/>
    <col min="9" max="9" width="12.33203125" bestFit="1" customWidth="1"/>
    <col min="10" max="10" width="13.109375" bestFit="1" customWidth="1"/>
    <col min="11" max="11" width="12.33203125" bestFit="1" customWidth="1"/>
    <col min="12" max="12" width="10.5546875" bestFit="1" customWidth="1"/>
    <col min="13" max="13" width="9.88671875" bestFit="1" customWidth="1"/>
  </cols>
  <sheetData>
    <row r="1" spans="1:14" ht="21" x14ac:dyDescent="0.4">
      <c r="A1" s="43" t="s">
        <v>28</v>
      </c>
    </row>
    <row r="2" spans="1:14" ht="15.6" x14ac:dyDescent="0.3">
      <c r="A2" s="30"/>
    </row>
    <row r="3" spans="1:14" ht="27.75" customHeight="1" x14ac:dyDescent="0.3">
      <c r="A3" s="34"/>
      <c r="B3" s="62" t="s">
        <v>0</v>
      </c>
      <c r="C3" s="62"/>
      <c r="D3" s="61" t="s">
        <v>9</v>
      </c>
      <c r="E3" s="61"/>
      <c r="F3" s="34"/>
      <c r="G3" s="62" t="s">
        <v>0</v>
      </c>
      <c r="H3" s="62"/>
      <c r="I3" s="62"/>
      <c r="J3" s="62"/>
      <c r="K3" s="61" t="s">
        <v>9</v>
      </c>
      <c r="L3" s="61"/>
      <c r="M3" s="61"/>
      <c r="N3" s="61"/>
    </row>
    <row r="4" spans="1:14" ht="15" customHeight="1" x14ac:dyDescent="0.3">
      <c r="A4" s="58"/>
      <c r="B4" s="35" t="s">
        <v>3</v>
      </c>
      <c r="C4" s="35" t="s">
        <v>1</v>
      </c>
      <c r="D4" s="9" t="s">
        <v>3</v>
      </c>
      <c r="E4" s="35" t="s">
        <v>1</v>
      </c>
      <c r="F4" s="58"/>
      <c r="G4" s="63" t="s">
        <v>15</v>
      </c>
      <c r="H4" s="63"/>
      <c r="I4" s="63" t="s">
        <v>18</v>
      </c>
      <c r="J4" s="64"/>
      <c r="K4" s="35" t="s">
        <v>15</v>
      </c>
      <c r="L4" s="35"/>
      <c r="M4" s="35" t="s">
        <v>18</v>
      </c>
    </row>
    <row r="5" spans="1:14" x14ac:dyDescent="0.3">
      <c r="A5" s="58"/>
      <c r="B5" s="35" t="s">
        <v>2</v>
      </c>
      <c r="C5" s="35" t="s">
        <v>2</v>
      </c>
      <c r="D5" s="9" t="s">
        <v>2</v>
      </c>
      <c r="E5" s="35" t="s">
        <v>2</v>
      </c>
      <c r="F5" s="58"/>
      <c r="G5" s="35" t="s">
        <v>16</v>
      </c>
      <c r="H5" s="35" t="s">
        <v>20</v>
      </c>
      <c r="I5" s="35" t="s">
        <v>17</v>
      </c>
      <c r="J5" s="36" t="s">
        <v>21</v>
      </c>
      <c r="K5" s="35" t="s">
        <v>16</v>
      </c>
      <c r="L5" s="35" t="s">
        <v>20</v>
      </c>
      <c r="M5" s="35" t="s">
        <v>17</v>
      </c>
    </row>
    <row r="6" spans="1:14" x14ac:dyDescent="0.3">
      <c r="A6" s="4" t="s">
        <v>29</v>
      </c>
      <c r="C6" s="35"/>
      <c r="D6" s="9"/>
      <c r="E6" s="35"/>
      <c r="F6" s="34"/>
      <c r="G6" s="14"/>
      <c r="H6" s="14"/>
      <c r="I6" s="14"/>
      <c r="J6" s="15"/>
    </row>
    <row r="7" spans="1:14" x14ac:dyDescent="0.3">
      <c r="A7" s="4" t="s">
        <v>19</v>
      </c>
      <c r="B7" s="12">
        <f>'[5]MT60%eff'!$C$24</f>
        <v>176400</v>
      </c>
      <c r="C7" s="35"/>
      <c r="D7" s="9"/>
      <c r="E7" s="35"/>
      <c r="F7" s="34"/>
      <c r="G7" s="14"/>
      <c r="H7" s="14"/>
      <c r="I7" s="14"/>
      <c r="J7" s="15"/>
    </row>
    <row r="8" spans="1:14" x14ac:dyDescent="0.3">
      <c r="A8" s="5" t="s">
        <v>10</v>
      </c>
      <c r="B8" s="6">
        <f>'[5]MT60%eff'!$C$20</f>
        <v>0.74770098921771333</v>
      </c>
      <c r="C8" s="7">
        <f>'[5]MT60%eff'!$C$21</f>
        <v>0.25229901078228678</v>
      </c>
      <c r="D8" s="10">
        <f>'[8]MT_65%base_60%eff'!$C$34</f>
        <v>1</v>
      </c>
      <c r="E8" s="7">
        <f>'[8]MT_65%base_60%eff'!$D$34</f>
        <v>0</v>
      </c>
      <c r="F8" s="34"/>
      <c r="G8" s="16">
        <f>'[5]MT60%eff'!$C$37</f>
        <v>37713.270014340895</v>
      </c>
      <c r="H8" s="17">
        <f>G8/$B$7</f>
        <v>0.21379404770034521</v>
      </c>
      <c r="I8" s="16">
        <f>'[5]MT60%eff'!$C$39</f>
        <v>1321.1825104105189</v>
      </c>
      <c r="J8" s="18">
        <f>'[5]MT60%eff'!$C$40</f>
        <v>0.10832206073810499</v>
      </c>
      <c r="K8" s="16">
        <f>'[8]MT_65%base_60%eff'!$C$32</f>
        <v>50438.973009516318</v>
      </c>
      <c r="L8" s="17">
        <f>K8/$B$7</f>
        <v>0.28593522114238273</v>
      </c>
      <c r="M8" s="16">
        <f>'[8]MT_65%base_60%eff'!$D$33</f>
        <v>0</v>
      </c>
      <c r="N8" s="17">
        <v>0</v>
      </c>
    </row>
    <row r="9" spans="1:14" x14ac:dyDescent="0.3">
      <c r="A9" s="5" t="s">
        <v>14</v>
      </c>
      <c r="B9" s="6">
        <f>'[5]MT65%eff'!$C$20</f>
        <v>0.72258960591550336</v>
      </c>
      <c r="C9" s="7">
        <f>'[5]MT65%eff'!$C$21</f>
        <v>0.27741039408449669</v>
      </c>
      <c r="D9" s="10">
        <f>'[8]MT_65%base_65%eff'!$C$34</f>
        <v>1</v>
      </c>
      <c r="E9" s="7">
        <f>'[8]MT_65%base_65%eff'!$D$34</f>
        <v>0</v>
      </c>
      <c r="F9" s="34"/>
      <c r="G9" s="16">
        <f>'[5]MT65%eff'!$C$37</f>
        <v>48139.51633664847</v>
      </c>
      <c r="H9" s="17">
        <f t="shared" ref="H9:H11" si="0">G9/$B$7</f>
        <v>0.27289975247533149</v>
      </c>
      <c r="I9" s="16">
        <f>'[5]MT65%eff'!$C$39</f>
        <v>1918.7295963760539</v>
      </c>
      <c r="J9" s="18">
        <f>'[5]MT65%eff'!$C$40</f>
        <v>0.13826888017237793</v>
      </c>
      <c r="K9" s="16">
        <f>'[8]MT_65%base_65%eff'!$C$32</f>
        <v>66620.82590526178</v>
      </c>
      <c r="L9" s="17">
        <f>K9/$B$7</f>
        <v>0.37766908109558833</v>
      </c>
      <c r="M9" s="16">
        <f>'[8]MT_65%base_65%eff'!$D$33</f>
        <v>0</v>
      </c>
      <c r="N9" s="17">
        <v>0</v>
      </c>
    </row>
    <row r="10" spans="1:14" x14ac:dyDescent="0.3">
      <c r="A10" s="5" t="s">
        <v>11</v>
      </c>
      <c r="B10" s="6">
        <f>'[5]MT70%eff'!$C$20</f>
        <v>0.69899657212499589</v>
      </c>
      <c r="C10" s="7">
        <f>'[5]MT70%eff'!$C$21</f>
        <v>0.30100342787500417</v>
      </c>
      <c r="D10" s="10">
        <f>'[8]MT_65%base_70%eff'!$C$34</f>
        <v>0.80378790856188498</v>
      </c>
      <c r="E10" s="7">
        <f>'[8]MT_65%base_70%eff'!$D$34</f>
        <v>0.19621209143811499</v>
      </c>
      <c r="F10" s="34"/>
      <c r="G10" s="16">
        <f>'[5]MT70%eff'!$C$37</f>
        <v>57935.343943194915</v>
      </c>
      <c r="H10" s="17">
        <f t="shared" si="0"/>
        <v>0.3284316550067739</v>
      </c>
      <c r="I10" s="16">
        <f>'[5]MT70%eff'!$C$39</f>
        <v>2590.1267546727468</v>
      </c>
      <c r="J10" s="18">
        <f>'[5]MT70%eff'!$C$40</f>
        <v>0.1664049774286708</v>
      </c>
      <c r="K10" s="16">
        <f>'[8]MT_65%base_70%eff'!$C$32</f>
        <v>66620.82590526178</v>
      </c>
      <c r="L10" s="17">
        <f t="shared" ref="L10:L11" si="1">K10/$B$7</f>
        <v>0.37766908109558833</v>
      </c>
      <c r="M10" s="16">
        <f>SUM('[8]MT_65%base_70%eff'!$C$33:$D$33)</f>
        <v>1688.4</v>
      </c>
      <c r="N10" s="17">
        <f>'[8]MT_65%base_70%eff'!$D$35</f>
        <v>0.10847274689692391</v>
      </c>
    </row>
    <row r="11" spans="1:14" x14ac:dyDescent="0.3">
      <c r="A11" s="5" t="s">
        <v>13</v>
      </c>
      <c r="B11" s="6">
        <f>'[5]MTMax%eff'!$C$20</f>
        <v>0.68269461179246749</v>
      </c>
      <c r="C11" s="7">
        <f>'[5]MTMax%eff'!$C$21</f>
        <v>0.31730538820753262</v>
      </c>
      <c r="D11" s="10">
        <f>'[8]MT_65%base_Max%eff'!$C$34</f>
        <v>0.70292001450479402</v>
      </c>
      <c r="E11" s="7">
        <f>'[8]MT_65%base_Max%eff'!$D$34</f>
        <v>0.29707998549520592</v>
      </c>
      <c r="F11" s="58"/>
      <c r="G11" s="16">
        <f>'[5]MTMax%eff'!$C$37</f>
        <v>64703.917857180415</v>
      </c>
      <c r="H11" s="17">
        <f t="shared" si="0"/>
        <v>0.36680225542619282</v>
      </c>
      <c r="I11" s="16">
        <f>'[5]MTMax%eff'!$C$39</f>
        <v>3122.2133973856257</v>
      </c>
      <c r="J11" s="18">
        <f>'[5]MTMax%eff'!$C$40</f>
        <v>0.18584603555866819</v>
      </c>
      <c r="K11" s="16">
        <f>'[8]MT_65%base_Max%eff'!$C$32</f>
        <v>66620.82590526178</v>
      </c>
      <c r="L11" s="17">
        <f t="shared" si="1"/>
        <v>0.37766908109558833</v>
      </c>
      <c r="M11" s="16">
        <f>SUM('[8]MT_65%base_Max%eff'!$C$33:$D$33)</f>
        <v>2923.2</v>
      </c>
      <c r="N11" s="17">
        <f>'[8]MT_65%base_Max%eff'!$D$35</f>
        <v>0.17399999999999999</v>
      </c>
    </row>
    <row r="12" spans="1:14" x14ac:dyDescent="0.3">
      <c r="A12" s="29">
        <f>'[1]MTMax%eff'!$C$32</f>
        <v>0.7366745838218054</v>
      </c>
      <c r="B12" s="8"/>
      <c r="C12" s="8"/>
      <c r="D12" s="11"/>
      <c r="E12" s="8"/>
      <c r="F12" s="58"/>
      <c r="G12" s="16"/>
      <c r="H12" s="16"/>
      <c r="I12" s="16"/>
      <c r="J12" s="20"/>
      <c r="K12" s="16"/>
      <c r="L12" s="16"/>
    </row>
    <row r="13" spans="1:14" s="26" customFormat="1" x14ac:dyDescent="0.3">
      <c r="A13" s="21"/>
      <c r="B13" s="22"/>
      <c r="C13" s="22"/>
      <c r="D13" s="23"/>
      <c r="E13" s="22"/>
      <c r="F13" s="22"/>
      <c r="G13" s="24"/>
      <c r="H13" s="24"/>
      <c r="I13" s="24"/>
      <c r="J13" s="25"/>
      <c r="K13" s="24"/>
      <c r="L13" s="24"/>
    </row>
    <row r="14" spans="1:14" x14ac:dyDescent="0.3">
      <c r="A14" s="4" t="s">
        <v>30</v>
      </c>
      <c r="C14" s="35"/>
      <c r="D14" s="9"/>
      <c r="E14" s="35"/>
      <c r="F14" s="34"/>
      <c r="G14" s="16"/>
      <c r="H14" s="16"/>
      <c r="I14" s="16"/>
      <c r="J14" s="20"/>
      <c r="K14" s="16"/>
      <c r="L14" s="16"/>
    </row>
    <row r="15" spans="1:14" x14ac:dyDescent="0.3">
      <c r="A15" s="4" t="s">
        <v>19</v>
      </c>
      <c r="B15" s="12">
        <f>'[5]MT60%eff'!$D$24</f>
        <v>382200</v>
      </c>
      <c r="C15" s="35"/>
      <c r="D15" s="9"/>
      <c r="E15" s="35"/>
      <c r="F15" s="34"/>
      <c r="G15" s="16"/>
      <c r="H15" s="16"/>
      <c r="I15" s="16"/>
      <c r="J15" s="20"/>
      <c r="K15" s="16"/>
      <c r="L15" s="16"/>
    </row>
    <row r="16" spans="1:14" x14ac:dyDescent="0.3">
      <c r="A16" s="5" t="s">
        <v>10</v>
      </c>
      <c r="B16" s="7">
        <f>'[5]MT60%eff'!$D$20</f>
        <v>0.77229226794393613</v>
      </c>
      <c r="C16" s="7">
        <f>'[5]MT60%eff'!$D$21</f>
        <v>0.22770773205606396</v>
      </c>
      <c r="D16" s="10">
        <f>'[8]MT_65%base_60%eff'!$E$34</f>
        <v>1</v>
      </c>
      <c r="E16" s="7">
        <f>'[8]MT_65%base_60%eff'!$F$34</f>
        <v>0</v>
      </c>
      <c r="F16" s="34"/>
      <c r="G16" s="16">
        <f>'[5]MT60%eff'!$D$37</f>
        <v>90566.977677482617</v>
      </c>
      <c r="H16" s="17">
        <f>G16/$B$15</f>
        <v>0.23696226498556414</v>
      </c>
      <c r="I16" s="16">
        <f>'[5]MT60%eff'!$D$39</f>
        <v>2772.3432421586162</v>
      </c>
      <c r="J16" s="18">
        <f>'[5]MT60%eff'!$D$40</f>
        <v>0.12006059633793896</v>
      </c>
      <c r="K16" s="16">
        <f>'[8]MT_65%base_60%eff'!$E$32</f>
        <v>117270.34108291402</v>
      </c>
      <c r="L16" s="17">
        <f>K16/$B$15</f>
        <v>0.30682977782028786</v>
      </c>
      <c r="M16" s="16">
        <f>'[8]MT_65%base_60%eff'!$F$33</f>
        <v>0</v>
      </c>
      <c r="N16" s="17">
        <v>0</v>
      </c>
    </row>
    <row r="17" spans="1:14" x14ac:dyDescent="0.3">
      <c r="A17" s="5" t="s">
        <v>14</v>
      </c>
      <c r="B17" s="7">
        <f>'[5]MT65%eff'!$D$20</f>
        <v>0.74739273419500329</v>
      </c>
      <c r="C17" s="7">
        <f>'[5]MT65%eff'!$D$21</f>
        <v>0.25260726580499665</v>
      </c>
      <c r="D17" s="10">
        <f>'[8]MT_65%base_65%eff'!$E$34</f>
        <v>1</v>
      </c>
      <c r="E17" s="7">
        <f>'[8]MT_65%base_65%eff'!$F$34</f>
        <v>0</v>
      </c>
      <c r="F17" s="34"/>
      <c r="G17" s="16">
        <f>'[5]MT65%eff'!$D$37</f>
        <v>111967.85969995447</v>
      </c>
      <c r="H17" s="17">
        <f t="shared" ref="H17:H19" si="2">G17/$B$15</f>
        <v>0.29295620015686674</v>
      </c>
      <c r="I17" s="16">
        <f>'[5]MT65%eff'!$D$39</f>
        <v>3928.9036277838331</v>
      </c>
      <c r="J17" s="18">
        <f>'[5]MT65%eff'!$D$40</f>
        <v>0.14843078957686676</v>
      </c>
      <c r="K17" s="16">
        <f>'[8]MT_65%base_65%eff'!$E$32</f>
        <v>149786.97611699023</v>
      </c>
      <c r="L17" s="17">
        <f>K17/$B$15</f>
        <v>0.39190731584769817</v>
      </c>
      <c r="M17" s="16">
        <f>'[8]MT_65%base_65%eff'!$F$33</f>
        <v>0</v>
      </c>
      <c r="N17" s="17">
        <v>0</v>
      </c>
    </row>
    <row r="18" spans="1:14" x14ac:dyDescent="0.3">
      <c r="A18" s="5" t="s">
        <v>11</v>
      </c>
      <c r="B18" s="7">
        <f>'[5]MT70%eff'!$D$20</f>
        <v>0.72415842541554609</v>
      </c>
      <c r="C18" s="7">
        <f>'[5]MT70%eff'!$D$21</f>
        <v>0.27584157458445385</v>
      </c>
      <c r="D18" s="10">
        <f>'[8]MT_65%base_70%eff'!$E$34</f>
        <v>0.82226129250800151</v>
      </c>
      <c r="E18" s="7">
        <f>'[8]MT_65%base_70%eff'!$F$34</f>
        <v>0.17773870749199849</v>
      </c>
      <c r="F18" s="34"/>
      <c r="G18" s="16">
        <f>'[5]MT70%eff'!$D$37</f>
        <v>131937.49873322167</v>
      </c>
      <c r="H18" s="17">
        <f t="shared" si="2"/>
        <v>0.34520538653380867</v>
      </c>
      <c r="I18" s="16">
        <f>'[5]MT70%eff'!$D$39</f>
        <v>5217.6556634107428</v>
      </c>
      <c r="J18" s="18">
        <f>'[5]MT70%eff'!$D$40</f>
        <v>0.17490364792403837</v>
      </c>
      <c r="K18" s="16">
        <f>'[8]MT_65%base_70%eff'!$E$32</f>
        <v>149786.97611699023</v>
      </c>
      <c r="L18" s="17">
        <f t="shared" ref="L18:L19" si="3">K18/$B$15</f>
        <v>0.39190731584769817</v>
      </c>
      <c r="M18" s="16">
        <f>SUM('[8]MT_65%base_70%eff'!$E$33:$F$33)</f>
        <v>3364.522885728938</v>
      </c>
      <c r="N18" s="17">
        <f>'[8]MT_65%base_70%eff'!$F$35</f>
        <v>0.11278385623731003</v>
      </c>
    </row>
    <row r="19" spans="1:14" x14ac:dyDescent="0.3">
      <c r="A19" s="5" t="s">
        <v>13</v>
      </c>
      <c r="B19" s="7">
        <f>'[5]MTMax%eff'!$D$20</f>
        <v>0.70481294709040077</v>
      </c>
      <c r="C19" s="7">
        <f>'[5]MTMax%eff'!$D$21</f>
        <v>0.29518705290959929</v>
      </c>
      <c r="D19" s="10">
        <f>'[8]MT_65%base_Max%eff'!$E$34</f>
        <v>0.71072674938321767</v>
      </c>
      <c r="E19" s="7">
        <f>'[8]MT_65%base_Max%eff'!$F$34</f>
        <v>0.28927325061678238</v>
      </c>
      <c r="F19" s="58"/>
      <c r="G19" s="16">
        <f>'[5]MTMax%eff'!$D$37</f>
        <v>148564.7297279574</v>
      </c>
      <c r="H19" s="17">
        <f t="shared" si="2"/>
        <v>0.38870939227618367</v>
      </c>
      <c r="I19" s="16">
        <f>'[5]MTMax%eff'!$D$39</f>
        <v>6459.8165082828209</v>
      </c>
      <c r="J19" s="18">
        <f>'[5]MTMax%eff'!$D$40</f>
        <v>0.19694562525252501</v>
      </c>
      <c r="K19" s="16">
        <f>'[8]MT_65%base_Max%eff'!$E$32</f>
        <v>149786.97611699023</v>
      </c>
      <c r="L19" s="17">
        <f t="shared" si="3"/>
        <v>0.39190731584769817</v>
      </c>
      <c r="M19" s="16">
        <f>SUM('[8]MT_65%base_Max%eff'!$E$33:$F$33)</f>
        <v>6332.9228857289372</v>
      </c>
      <c r="N19" s="17">
        <f>'[8]MT_65%base_Max%eff'!$F$35</f>
        <v>0.19307691724783346</v>
      </c>
    </row>
    <row r="20" spans="1:14" x14ac:dyDescent="0.3">
      <c r="A20" s="29">
        <f>'[1]MTMax%eff'!$D$32</f>
        <v>0.74394254306069074</v>
      </c>
      <c r="B20" s="8"/>
      <c r="C20" s="8"/>
      <c r="D20" s="11"/>
      <c r="E20" s="8"/>
      <c r="F20" s="58"/>
      <c r="G20" s="16"/>
      <c r="H20" s="16"/>
      <c r="I20" s="16"/>
      <c r="J20" s="20"/>
      <c r="K20" s="16"/>
      <c r="L20" s="16"/>
    </row>
    <row r="21" spans="1:14" s="26" customFormat="1" x14ac:dyDescent="0.3">
      <c r="A21" s="21"/>
      <c r="B21" s="22"/>
      <c r="C21" s="22"/>
      <c r="D21" s="23"/>
      <c r="E21" s="22"/>
      <c r="F21" s="22"/>
      <c r="G21" s="24"/>
      <c r="H21" s="24"/>
      <c r="I21" s="24"/>
      <c r="J21" s="25"/>
      <c r="K21" s="24"/>
      <c r="L21" s="24"/>
    </row>
    <row r="22" spans="1:14" x14ac:dyDescent="0.3">
      <c r="A22" s="4" t="s">
        <v>31</v>
      </c>
      <c r="C22" s="35"/>
      <c r="D22" s="9"/>
      <c r="E22" s="35"/>
      <c r="F22" s="34"/>
      <c r="G22" s="16"/>
      <c r="H22" s="16"/>
      <c r="I22" s="16"/>
      <c r="J22" s="20"/>
      <c r="K22" s="16"/>
      <c r="L22" s="16"/>
    </row>
    <row r="23" spans="1:14" x14ac:dyDescent="0.3">
      <c r="A23" s="4" t="s">
        <v>19</v>
      </c>
      <c r="B23" s="12">
        <f>'[5]MT60%eff'!$E$24</f>
        <v>1176000</v>
      </c>
      <c r="C23" s="35"/>
      <c r="D23" s="9"/>
      <c r="E23" s="35"/>
      <c r="F23" s="34"/>
      <c r="G23" s="16"/>
      <c r="H23" s="16"/>
      <c r="I23" s="16"/>
      <c r="J23" s="20"/>
      <c r="K23" s="16"/>
      <c r="L23" s="16"/>
    </row>
    <row r="24" spans="1:14" x14ac:dyDescent="0.3">
      <c r="A24" s="5" t="s">
        <v>10</v>
      </c>
      <c r="B24" s="7">
        <f>'[5]MT60%eff'!$E$20</f>
        <v>0.80730684068832992</v>
      </c>
      <c r="C24" s="7">
        <f>'[5]MT60%eff'!$E$21</f>
        <v>0.19269315931167003</v>
      </c>
      <c r="D24" s="10">
        <f>'[8]MT_65%base_60%eff'!$G$34</f>
        <v>1</v>
      </c>
      <c r="E24" s="7">
        <f>'[8]MT_65%base_60%eff'!$H$34</f>
        <v>0</v>
      </c>
      <c r="F24" s="34"/>
      <c r="G24" s="16">
        <f>'[5]MT60%eff'!$E$37</f>
        <v>317385.4389250846</v>
      </c>
      <c r="H24" s="17">
        <f>G24/$B$23</f>
        <v>0.26988557731724883</v>
      </c>
      <c r="I24" s="16">
        <f>'[5]MT60%eff'!$E$39</f>
        <v>7864.9451090437897</v>
      </c>
      <c r="J24" s="18">
        <f>'[5]MT60%eff'!$E$40</f>
        <v>0.13674170171226127</v>
      </c>
      <c r="K24" s="16">
        <f>'[8]MT_65%base_60%eff'!$G$32</f>
        <v>393141.02510821522</v>
      </c>
      <c r="L24" s="17">
        <f>K24/$B$23</f>
        <v>0.3343035927790946</v>
      </c>
      <c r="M24" s="16">
        <f>'[8]MT_65%base_60%eff'!$H$33</f>
        <v>0</v>
      </c>
      <c r="N24" s="17">
        <v>0</v>
      </c>
    </row>
    <row r="25" spans="1:14" x14ac:dyDescent="0.3">
      <c r="A25" s="5" t="s">
        <v>14</v>
      </c>
      <c r="B25" s="7">
        <f>'[5]MT65%eff'!$E$20</f>
        <v>0.78293197659446512</v>
      </c>
      <c r="C25" s="7">
        <f>'[5]MT65%eff'!$E$21</f>
        <v>0.21706802340553485</v>
      </c>
      <c r="D25" s="10">
        <f>'[8]MT_65%base_65%eff'!$G$34</f>
        <v>1</v>
      </c>
      <c r="E25" s="7">
        <f>'[8]MT_65%base_65%eff'!$H$34</f>
        <v>0</v>
      </c>
      <c r="F25" s="34"/>
      <c r="G25" s="16">
        <f>'[5]MT65%eff'!$E$37</f>
        <v>377881.95295579382</v>
      </c>
      <c r="H25" s="17">
        <f>G25/$B$23</f>
        <v>0.3213281912889403</v>
      </c>
      <c r="I25" s="16">
        <f>'[5]MT65%eff'!$E$39</f>
        <v>10876.996901382536</v>
      </c>
      <c r="J25" s="18">
        <f>'[5]MT65%eff'!$E$40</f>
        <v>0.16280589767612041</v>
      </c>
      <c r="K25" s="16">
        <f>'[8]MT_65%base_65%eff'!$G$32</f>
        <v>482560.31754593039</v>
      </c>
      <c r="L25" s="17">
        <f>K25/$B$23</f>
        <v>0.41034040607647143</v>
      </c>
      <c r="M25" s="16">
        <f>'[8]MT_65%base_65%eff'!$H$33</f>
        <v>0</v>
      </c>
      <c r="N25" s="17">
        <v>0</v>
      </c>
    </row>
    <row r="26" spans="1:14" x14ac:dyDescent="0.3">
      <c r="A26" s="5" t="s">
        <v>11</v>
      </c>
      <c r="B26" s="7" t="s">
        <v>34</v>
      </c>
      <c r="C26" s="7" t="s">
        <v>34</v>
      </c>
      <c r="D26" s="10" t="s">
        <v>34</v>
      </c>
      <c r="E26" s="7" t="s">
        <v>34</v>
      </c>
      <c r="F26" s="34"/>
      <c r="G26" s="40" t="s">
        <v>34</v>
      </c>
      <c r="H26" s="41" t="s">
        <v>34</v>
      </c>
      <c r="I26" s="40" t="s">
        <v>34</v>
      </c>
      <c r="J26" s="42" t="s">
        <v>34</v>
      </c>
      <c r="K26" s="40" t="s">
        <v>34</v>
      </c>
      <c r="L26" s="41" t="s">
        <v>34</v>
      </c>
      <c r="M26" s="40" t="s">
        <v>34</v>
      </c>
      <c r="N26" s="41" t="s">
        <v>34</v>
      </c>
    </row>
    <row r="27" spans="1:14" x14ac:dyDescent="0.3">
      <c r="A27" s="5" t="s">
        <v>13</v>
      </c>
      <c r="B27" s="7">
        <f>'[5]MTMax%eff'!$E$20</f>
        <v>0.7739040722835272</v>
      </c>
      <c r="C27" s="7">
        <f>'[5]MTMax%eff'!$E$21</f>
        <v>0.22609592771647274</v>
      </c>
      <c r="D27" s="10">
        <f>'[8]MT_65%base_Max%eff'!$G$34</f>
        <v>0.93313854672784535</v>
      </c>
      <c r="E27" s="7">
        <f>'[8]MT_65%base_Max%eff'!$H$34</f>
        <v>6.6861453272154675E-2</v>
      </c>
      <c r="F27" s="4"/>
      <c r="G27" s="16">
        <f>'[5]MTMax%eff'!$E$37</f>
        <v>400288.50823796343</v>
      </c>
      <c r="H27" s="17">
        <f t="shared" ref="H27" si="4">G27/$B$23</f>
        <v>0.34038138455609135</v>
      </c>
      <c r="I27" s="16">
        <f>'[5]MTMax%eff'!$E$39</f>
        <v>12141.148287174577</v>
      </c>
      <c r="J27" s="18">
        <f>'[5]MTMax%eff'!$E$40</f>
        <v>0.17245949271554795</v>
      </c>
      <c r="K27" s="16">
        <f>'[8]MT_65%base_Max%eff'!$G$32</f>
        <v>482560.31754593039</v>
      </c>
      <c r="L27" s="17">
        <f>K27/$B$23</f>
        <v>0.41034040607647143</v>
      </c>
      <c r="M27" s="16">
        <f>SUM('[8]MT_65%base_Max%eff'!$G$33:$H$33)</f>
        <v>3599.6888802778285</v>
      </c>
      <c r="N27" s="17">
        <f>'[8]MT_65%base_Max%eff'!$H$35</f>
        <v>5.1131944322128246E-2</v>
      </c>
    </row>
    <row r="28" spans="1:14" x14ac:dyDescent="0.3">
      <c r="A28" s="29">
        <f>'[1]MTMax%eff'!$E$32</f>
        <v>0.66952203985931991</v>
      </c>
      <c r="B28" s="8"/>
      <c r="C28" s="8"/>
      <c r="D28" s="11"/>
      <c r="E28" s="8"/>
      <c r="F28" s="4"/>
      <c r="G28" s="14"/>
      <c r="H28" s="14"/>
      <c r="I28" s="14"/>
      <c r="J28" s="15"/>
      <c r="K28" s="16"/>
      <c r="L28" s="16"/>
    </row>
    <row r="29" spans="1:14" s="26" customFormat="1" x14ac:dyDescent="0.3">
      <c r="A29" s="21"/>
      <c r="B29" s="22"/>
      <c r="C29" s="22"/>
      <c r="D29" s="23"/>
      <c r="E29" s="22"/>
      <c r="F29" s="22"/>
      <c r="G29" s="27"/>
      <c r="H29" s="27"/>
      <c r="I29" s="27"/>
      <c r="J29" s="28"/>
      <c r="K29" s="24"/>
      <c r="L29" s="24"/>
    </row>
    <row r="30" spans="1:14" x14ac:dyDescent="0.3">
      <c r="A30" s="4" t="s">
        <v>32</v>
      </c>
      <c r="B30" s="35"/>
      <c r="C30" s="35"/>
      <c r="D30" s="9"/>
      <c r="E30" s="35"/>
      <c r="F30" s="34"/>
      <c r="G30" s="14"/>
      <c r="H30" s="14"/>
      <c r="I30" s="14"/>
      <c r="J30" s="15"/>
      <c r="K30" s="16"/>
      <c r="L30" s="16"/>
    </row>
    <row r="31" spans="1:14" x14ac:dyDescent="0.3">
      <c r="A31" s="4" t="s">
        <v>19</v>
      </c>
      <c r="B31" s="12">
        <f>'[5]MT60%eff'!$F$24</f>
        <v>1470000</v>
      </c>
      <c r="C31" s="35"/>
      <c r="D31" s="9"/>
      <c r="E31" s="35"/>
      <c r="F31" s="34"/>
      <c r="G31" s="14"/>
      <c r="H31" s="14"/>
      <c r="I31" s="14"/>
      <c r="J31" s="15"/>
      <c r="K31" s="16"/>
      <c r="L31" s="16"/>
    </row>
    <row r="32" spans="1:14" x14ac:dyDescent="0.3">
      <c r="A32" s="5" t="s">
        <v>10</v>
      </c>
      <c r="B32" s="7">
        <f>'[5]MT60%eff'!$F$20</f>
        <v>0.80008463947174524</v>
      </c>
      <c r="C32" s="7">
        <f>'[5]MT60%eff'!$F$21</f>
        <v>0.19991536052825476</v>
      </c>
      <c r="D32" s="10">
        <f>'[8]MT_65%base_60%eff'!$I$34</f>
        <v>1</v>
      </c>
      <c r="E32" s="7">
        <f>'[8]MT_65%base_60%eff'!$J$34</f>
        <v>0</v>
      </c>
      <c r="F32" s="34"/>
      <c r="G32" s="16">
        <f>'[5]MT60%eff'!$F$37</f>
        <v>386641.31540049205</v>
      </c>
      <c r="H32" s="17">
        <f>G32/$B$31</f>
        <v>0.26302130299353199</v>
      </c>
      <c r="I32" s="16">
        <f>'[5]MT60%eff'!$F$39</f>
        <v>10029.967468504925</v>
      </c>
      <c r="J32" s="18">
        <f>'[5]MT60%eff'!$F$40</f>
        <v>0.13326381096546722</v>
      </c>
      <c r="K32" s="16">
        <f>'[8]MT_65%base_60%eff'!$I$32</f>
        <v>483250.51666505111</v>
      </c>
      <c r="L32" s="17">
        <f>K32/$B$31</f>
        <v>0.32874184807146334</v>
      </c>
      <c r="M32" s="16">
        <f>'[8]MT_65%base_60%eff'!$J$33</f>
        <v>0</v>
      </c>
      <c r="N32" s="17">
        <v>0</v>
      </c>
    </row>
    <row r="33" spans="1:14" x14ac:dyDescent="0.3">
      <c r="A33" s="5" t="s">
        <v>14</v>
      </c>
      <c r="B33" s="7">
        <f>'[5]MT65%eff'!$F$20</f>
        <v>0.77561306399289698</v>
      </c>
      <c r="C33" s="7">
        <f>'[5]MT65%eff'!$F$21</f>
        <v>0.22438693600710302</v>
      </c>
      <c r="D33" s="10">
        <f>'[8]MT_65%base_65%eff'!$I$34</f>
        <v>1</v>
      </c>
      <c r="E33" s="7">
        <f>'[8]MT_65%base_65%eff'!$J$34</f>
        <v>0</v>
      </c>
      <c r="F33" s="34"/>
      <c r="G33" s="16">
        <f>'[5]MT65%eff'!$F$37</f>
        <v>463555.94599931571</v>
      </c>
      <c r="H33" s="17">
        <f t="shared" ref="H33:H35" si="5">G33/$B$31</f>
        <v>0.31534418095191546</v>
      </c>
      <c r="I33" s="16">
        <f>'[5]MT65%eff'!$F$39</f>
        <v>13923.090365905791</v>
      </c>
      <c r="J33" s="18">
        <f>'[5]MT65%eff'!$F$40</f>
        <v>0.1597740062920667</v>
      </c>
      <c r="K33" s="16">
        <f>'[8]MT_65%base_65%eff'!$I$32</f>
        <v>597649.52134866058</v>
      </c>
      <c r="L33" s="17">
        <f>K33/$B$31</f>
        <v>0.40656430023718404</v>
      </c>
      <c r="M33" s="16">
        <f>'[8]MT_65%base_65%eff'!$J$33</f>
        <v>0</v>
      </c>
      <c r="N33" s="17">
        <v>0</v>
      </c>
    </row>
    <row r="34" spans="1:14" x14ac:dyDescent="0.3">
      <c r="A34" s="5" t="s">
        <v>11</v>
      </c>
      <c r="B34" s="7">
        <f>'[5]MT70%eff'!$F$20</f>
        <v>0.7525940468613358</v>
      </c>
      <c r="C34" s="7">
        <f>'[5]MT70%eff'!$F$21</f>
        <v>0.24740595313866423</v>
      </c>
      <c r="D34" s="10">
        <f>'[8]MT_65%base_70%eff'!$I$34</f>
        <v>0.83932446500624125</v>
      </c>
      <c r="E34" s="7">
        <f>'[8]MT_65%base_70%eff'!$J$34</f>
        <v>0.16067553499375875</v>
      </c>
      <c r="F34" s="34"/>
      <c r="G34" s="16">
        <f>'[5]MT70%eff'!$F$37</f>
        <v>535905.15788198879</v>
      </c>
      <c r="H34" s="17">
        <f t="shared" si="5"/>
        <v>0.36456133189250939</v>
      </c>
      <c r="I34" s="16">
        <f>'[5]MT70%eff'!$F$39</f>
        <v>18290.195043548247</v>
      </c>
      <c r="J34" s="18">
        <f>'[5]MT70%eff'!$F$40</f>
        <v>0.18471063699291709</v>
      </c>
      <c r="K34" s="16">
        <f>'[8]MT_65%base_70%eff'!$I$32</f>
        <v>597649.52134866058</v>
      </c>
      <c r="L34" s="17">
        <f t="shared" ref="L34:L35" si="6">K34/$B$31</f>
        <v>0.40656430023718404</v>
      </c>
      <c r="M34" s="16">
        <f>SUM('[8]MT_65%base_70%eff'!$I$33:$J$33)</f>
        <v>11879.895104949659</v>
      </c>
      <c r="N34" s="17">
        <f>'[8]MT_65%base_70%eff'!$J$35</f>
        <v>0.1199737338513692</v>
      </c>
    </row>
    <row r="35" spans="1:14" x14ac:dyDescent="0.3">
      <c r="A35" s="5" t="s">
        <v>13</v>
      </c>
      <c r="B35" s="7">
        <f>'[5]MTMax%eff'!$F$20</f>
        <v>0.74629308243982606</v>
      </c>
      <c r="C35" s="7">
        <f>'[5]MTMax%eff'!$F$21</f>
        <v>0.25370691756017394</v>
      </c>
      <c r="D35" s="10">
        <f>'[8]MT_65%base_Max%eff'!$I$34</f>
        <v>0.8026364202183619</v>
      </c>
      <c r="E35" s="7">
        <f>'[8]MT_65%base_Max%eff'!$J$34</f>
        <v>0.19736357978163807</v>
      </c>
      <c r="F35" s="58"/>
      <c r="G35" s="16">
        <f>'[5]MTMax%eff'!$F$37</f>
        <v>555709.20978357759</v>
      </c>
      <c r="H35" s="17">
        <f t="shared" si="5"/>
        <v>0.37803347604325005</v>
      </c>
      <c r="I35" s="16">
        <f>'[5]MTMax%eff'!$F$39</f>
        <v>19613.338335517201</v>
      </c>
      <c r="J35" s="18">
        <f>'[5]MTMax%eff'!$F$40</f>
        <v>0.19153650718278517</v>
      </c>
      <c r="K35" s="16">
        <f>'[8]MT_65%base_Max%eff'!$I$32</f>
        <v>597649.52134866058</v>
      </c>
      <c r="L35" s="17">
        <f t="shared" si="6"/>
        <v>0.40656430023718404</v>
      </c>
      <c r="M35" s="16">
        <f>SUM('[8]MT_65%base_Max%eff'!$I$33:$J$33)</f>
        <v>15259.09510494966</v>
      </c>
      <c r="N35" s="17">
        <f>'[8]MT_65%base_Max%eff'!$J$35</f>
        <v>0.14901460063427402</v>
      </c>
    </row>
    <row r="36" spans="1:14" x14ac:dyDescent="0.3">
      <c r="A36" s="29">
        <f>'[1]MTMax%eff'!$F$32</f>
        <v>0.71440881594372796</v>
      </c>
      <c r="B36" s="8"/>
      <c r="C36" s="8"/>
      <c r="D36" s="11"/>
      <c r="E36" s="8"/>
      <c r="F36" s="58"/>
      <c r="G36" s="14"/>
      <c r="H36" s="14"/>
      <c r="I36" s="14"/>
      <c r="J36" s="15"/>
    </row>
    <row r="37" spans="1:14" s="26" customFormat="1" x14ac:dyDescent="0.3">
      <c r="C37" s="28"/>
      <c r="G37" s="27"/>
      <c r="H37" s="27"/>
      <c r="I37" s="27"/>
    </row>
    <row r="38" spans="1:14" x14ac:dyDescent="0.3">
      <c r="A38" s="4" t="s">
        <v>33</v>
      </c>
      <c r="B38" s="35"/>
      <c r="C38" s="37"/>
    </row>
    <row r="39" spans="1:14" x14ac:dyDescent="0.3">
      <c r="A39" s="4" t="s">
        <v>19</v>
      </c>
      <c r="B39" s="12">
        <f>'[5]MT60%eff'!$G$24</f>
        <v>1958040</v>
      </c>
      <c r="C39" s="37"/>
    </row>
    <row r="40" spans="1:14" x14ac:dyDescent="0.3">
      <c r="A40" s="5" t="s">
        <v>10</v>
      </c>
      <c r="B40" s="38">
        <f>'[5]MT60%eff'!$G$20</f>
        <v>0.82204367508608445</v>
      </c>
      <c r="C40" s="39">
        <f>'[5]MT60%eff'!$G$21</f>
        <v>0.17795632491391553</v>
      </c>
      <c r="D40" s="38">
        <f>'[4]MT_65%base_60%eff'!$K$34</f>
        <v>1</v>
      </c>
      <c r="E40" s="38">
        <f>'[8]MT_65%base_60%eff'!$L$34</f>
        <v>0</v>
      </c>
      <c r="G40" s="16">
        <f>'[5]MT60%eff'!$G$37</f>
        <v>556085.483660748</v>
      </c>
      <c r="H40" s="17">
        <f>G40/$B$39</f>
        <v>0.28400108458496659</v>
      </c>
      <c r="I40" s="16">
        <f>'[5]MT60%eff'!$G$39</f>
        <v>12498.017464443719</v>
      </c>
      <c r="J40" s="18">
        <f>'[5]MT60%eff'!$G$40</f>
        <v>0.14389354177539512</v>
      </c>
      <c r="K40" s="16">
        <f>'[8]MT_65%base_60%eff'!$K$32</f>
        <v>676467.07895722776</v>
      </c>
      <c r="L40" s="17">
        <f>K40/$B$39</f>
        <v>0.34548174652061642</v>
      </c>
      <c r="M40" s="16">
        <f>'[8]MT_65%base_60%eff'!$L$33</f>
        <v>0</v>
      </c>
      <c r="N40" s="17">
        <v>0</v>
      </c>
    </row>
    <row r="41" spans="1:14" x14ac:dyDescent="0.3">
      <c r="A41" s="5" t="s">
        <v>14</v>
      </c>
      <c r="B41" s="38">
        <f>'[5]MT65%eff'!$G$20</f>
        <v>0.79807119810082694</v>
      </c>
      <c r="C41" s="39">
        <f>'[5]MT65%eff'!$G$21</f>
        <v>0.20192880189917309</v>
      </c>
      <c r="D41" s="38">
        <f>'[4]MT_65%base_65%eff'!$K$34</f>
        <v>1</v>
      </c>
      <c r="E41" s="38">
        <f>'[8]MT_65%base_65%eff'!$L$34</f>
        <v>0</v>
      </c>
      <c r="G41" s="16">
        <f>'[5]MT65%eff'!$G$37</f>
        <v>652567.42806549859</v>
      </c>
      <c r="H41" s="17">
        <f t="shared" ref="H41:H43" si="7">G41/$B$39</f>
        <v>0.33327584118072084</v>
      </c>
      <c r="I41" s="16">
        <f>'[5]MT65%eff'!$G$39</f>
        <v>17142.061803378616</v>
      </c>
      <c r="J41" s="18">
        <f>'[5]MT65%eff'!$G$40</f>
        <v>0.16885935927234325</v>
      </c>
      <c r="K41" s="16">
        <f>'[8]MT_65%base_65%eff'!$K$32</f>
        <v>817651.32648582209</v>
      </c>
      <c r="L41" s="17">
        <f>K41/$B$39</f>
        <v>0.41758663075617564</v>
      </c>
      <c r="M41" s="16">
        <f>'[8]MT_65%base_65%eff'!$L$33</f>
        <v>0</v>
      </c>
      <c r="N41" s="17">
        <v>0</v>
      </c>
    </row>
    <row r="42" spans="1:14" x14ac:dyDescent="0.3">
      <c r="A42" s="5" t="s">
        <v>11</v>
      </c>
      <c r="B42" s="38">
        <f>'[5]MT70%eff'!$G$20</f>
        <v>0.7754572759171573</v>
      </c>
      <c r="C42" s="39">
        <f>'[5]MT70%eff'!$G$21</f>
        <v>0.22454272408284273</v>
      </c>
      <c r="D42" s="38">
        <f>'[4]MT_65%base_70%eff'!$K$34</f>
        <v>0.85273285211279792</v>
      </c>
      <c r="E42" s="38">
        <f>'[8]MT_65%base_70%eff'!$L$34</f>
        <v>0.14726714788720202</v>
      </c>
      <c r="G42" s="16">
        <f>'[5]MT70%eff'!$G$37</f>
        <v>743581.60170470795</v>
      </c>
      <c r="H42" s="17">
        <f t="shared" si="7"/>
        <v>0.37975812634303074</v>
      </c>
      <c r="I42" s="16">
        <f>'[5]MT70%eff'!$G$39</f>
        <v>22353.770114127561</v>
      </c>
      <c r="J42" s="18">
        <f>'[5]MT70%eff'!$G$40</f>
        <v>0.19241032793006191</v>
      </c>
      <c r="K42" s="16">
        <f>'[8]MT_65%base_70%eff'!$K$32</f>
        <v>817651.32648582209</v>
      </c>
      <c r="L42" s="17">
        <f t="shared" ref="L42:L43" si="8">K42/$B$39</f>
        <v>0.41758663075617564</v>
      </c>
      <c r="M42" s="16">
        <f>SUM('[8]MT_65%base_70%eff'!$K$33:$L$33)</f>
        <v>14663.851139212838</v>
      </c>
      <c r="N42" s="46">
        <f>'[8]MT_65%base_70%eff'!$L$35</f>
        <v>0.12621926377557152</v>
      </c>
    </row>
    <row r="43" spans="1:14" x14ac:dyDescent="0.3">
      <c r="A43" s="5" t="s">
        <v>13</v>
      </c>
      <c r="B43" s="38">
        <f>'[5]MTMax%eff'!$G$20</f>
        <v>0.76507326405550657</v>
      </c>
      <c r="C43" s="39">
        <f>'[5]MTMax%eff'!$G$21</f>
        <v>0.23492673594449343</v>
      </c>
      <c r="D43" s="38">
        <f>'[4]MT_65%base_Max%eff'!$K$34</f>
        <v>0.79654479994019511</v>
      </c>
      <c r="E43" s="38">
        <f>'[8]MT_65%base_Max%eff'!$L$34</f>
        <v>0.20345520005980491</v>
      </c>
      <c r="G43" s="16">
        <f>'[5]MTMax%eff'!$G$37</f>
        <v>785374.09798075724</v>
      </c>
      <c r="H43" s="17">
        <f t="shared" si="7"/>
        <v>0.40110217257091646</v>
      </c>
      <c r="I43" s="16">
        <f>'[5]MTMax%eff'!$G$39</f>
        <v>25037.273067163125</v>
      </c>
      <c r="J43" s="18">
        <f>'[5]MTMax%eff'!$G$40</f>
        <v>0.20322461905164874</v>
      </c>
      <c r="K43" s="16">
        <f>'[8]MT_65%base_Max%eff'!$K$32</f>
        <v>817651.32648582209</v>
      </c>
      <c r="L43" s="17">
        <f t="shared" si="8"/>
        <v>0.41758663075617564</v>
      </c>
      <c r="M43" s="16">
        <f>SUM('[8]MT_65%base_Max%eff'!$K$33:$L$33)</f>
        <v>21686.25113921284</v>
      </c>
      <c r="N43" s="46">
        <f>'[8]MT_65%base_Max%eff'!$L$35</f>
        <v>0.17602476574036396</v>
      </c>
    </row>
    <row r="44" spans="1:14" x14ac:dyDescent="0.3">
      <c r="A44" s="29">
        <f>'[1]MTMax%eff'!$G$32</f>
        <v>0.72397398406612945</v>
      </c>
      <c r="H44" s="17"/>
      <c r="I44" s="16"/>
      <c r="J44" s="18"/>
    </row>
    <row r="45" spans="1:14" x14ac:dyDescent="0.3">
      <c r="I45" s="16"/>
      <c r="J45" s="18"/>
    </row>
  </sheetData>
  <mergeCells count="11">
    <mergeCell ref="G3:J3"/>
    <mergeCell ref="K3:N3"/>
    <mergeCell ref="A4:A5"/>
    <mergeCell ref="F4:F5"/>
    <mergeCell ref="G4:H4"/>
    <mergeCell ref="I4:J4"/>
    <mergeCell ref="F11:F12"/>
    <mergeCell ref="F19:F20"/>
    <mergeCell ref="F35:F36"/>
    <mergeCell ref="B3:C3"/>
    <mergeCell ref="D3:E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Recip</vt:lpstr>
      <vt:lpstr>GT</vt:lpstr>
      <vt:lpstr>MT</vt:lpstr>
      <vt:lpstr>Recip_Hgrid</vt:lpstr>
      <vt:lpstr>GT_Hgrid</vt:lpstr>
      <vt:lpstr>MT_Hgrid</vt:lpstr>
    </vt:vector>
  </TitlesOfParts>
  <Company>Energy Resources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raikar</dc:creator>
  <cp:lastModifiedBy>Celia Christensen</cp:lastModifiedBy>
  <dcterms:created xsi:type="dcterms:W3CDTF">2014-11-19T17:08:00Z</dcterms:created>
  <dcterms:modified xsi:type="dcterms:W3CDTF">2014-12-05T21:19:59Z</dcterms:modified>
</cp:coreProperties>
</file>