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5120" windowHeight="77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W14" i="1" l="1"/>
  <c r="W20" i="1" s="1"/>
  <c r="W23" i="1" s="1"/>
  <c r="W19" i="1"/>
  <c r="Z14" i="1"/>
  <c r="Z20" i="1" s="1"/>
  <c r="Z19" i="1"/>
  <c r="X14" i="1"/>
  <c r="X20" i="1" s="1"/>
  <c r="X23" i="1" s="1"/>
  <c r="X19" i="1"/>
  <c r="AA14" i="1"/>
  <c r="AA19" i="1"/>
  <c r="AA20" i="1" s="1"/>
  <c r="V14" i="1"/>
  <c r="V19" i="1"/>
  <c r="V20" i="1" s="1"/>
  <c r="V23" i="1" s="1"/>
  <c r="Y14" i="1"/>
  <c r="Y19" i="1"/>
  <c r="Y20" i="1"/>
  <c r="O14" i="1"/>
  <c r="O19" i="1"/>
  <c r="O20" i="1"/>
  <c r="R14" i="1"/>
  <c r="R20" i="1" s="1"/>
  <c r="O23" i="1" s="1"/>
  <c r="R19" i="1"/>
  <c r="P14" i="1"/>
  <c r="P20" i="1" s="1"/>
  <c r="P19" i="1"/>
  <c r="S14" i="1"/>
  <c r="S20" i="1" s="1"/>
  <c r="S19" i="1"/>
  <c r="N14" i="1"/>
  <c r="N20" i="1" s="1"/>
  <c r="N23" i="1" s="1"/>
  <c r="N19" i="1"/>
  <c r="Q14" i="1"/>
  <c r="Q19" i="1"/>
  <c r="Q20" i="1" s="1"/>
  <c r="J19" i="1"/>
  <c r="I19" i="1"/>
  <c r="I20" i="1" s="1"/>
  <c r="H19" i="1"/>
  <c r="G19" i="1"/>
  <c r="F19" i="1"/>
  <c r="E19" i="1"/>
  <c r="E20" i="1" s="1"/>
  <c r="D19" i="1"/>
  <c r="C19" i="1"/>
  <c r="B19" i="1"/>
  <c r="J14" i="1"/>
  <c r="J20" i="1" s="1"/>
  <c r="I14" i="1"/>
  <c r="H14" i="1"/>
  <c r="H20" i="1" s="1"/>
  <c r="G14" i="1"/>
  <c r="G20" i="1"/>
  <c r="F14" i="1"/>
  <c r="F20" i="1" s="1"/>
  <c r="E14" i="1"/>
  <c r="D14" i="1"/>
  <c r="D20" i="1" s="1"/>
  <c r="C14" i="1"/>
  <c r="C20" i="1"/>
  <c r="B14" i="1"/>
  <c r="B20" i="1" s="1"/>
  <c r="P23" i="1" l="1"/>
</calcChain>
</file>

<file path=xl/comments1.xml><?xml version="1.0" encoding="utf-8"?>
<comments xmlns="http://schemas.openxmlformats.org/spreadsheetml/2006/main">
  <authors>
    <author>E123456</author>
  </authors>
  <commentList>
    <comment ref="K15" authorId="0">
      <text>
        <r>
          <rPr>
            <b/>
            <sz val="8"/>
            <color indexed="81"/>
            <rFont val="Tahoma"/>
            <family val="2"/>
          </rPr>
          <t>E123456:</t>
        </r>
        <r>
          <rPr>
            <sz val="8"/>
            <color indexed="81"/>
            <rFont val="Tahoma"/>
            <family val="2"/>
          </rPr>
          <t xml:space="preserve">
From Aggregate NuBizStandard</t>
        </r>
      </text>
    </comment>
  </commentList>
</comments>
</file>

<file path=xl/sharedStrings.xml><?xml version="1.0" encoding="utf-8"?>
<sst xmlns="http://schemas.openxmlformats.org/spreadsheetml/2006/main" count="91" uniqueCount="29">
  <si>
    <t>Elec&amp;Gas TRC</t>
  </si>
  <si>
    <t>Combined Elec &amp; Gas Budget</t>
  </si>
  <si>
    <t>Incremental KWH Savings</t>
  </si>
  <si>
    <t>Incremental Therm Savings</t>
  </si>
  <si>
    <t>Electric Budget</t>
  </si>
  <si>
    <t>Natural Gas Budget</t>
  </si>
  <si>
    <t>ENERGY EFFICIENCY</t>
  </si>
  <si>
    <t>PY4</t>
  </si>
  <si>
    <t>PY5</t>
  </si>
  <si>
    <t>PY6</t>
  </si>
  <si>
    <t>RES-Lighting</t>
  </si>
  <si>
    <t>RES-Efficient Products</t>
  </si>
  <si>
    <t>RES-HVAC</t>
  </si>
  <si>
    <t>RES-Appliance Recycling</t>
  </si>
  <si>
    <t>RES- Home Energy Performance</t>
  </si>
  <si>
    <t>RES-New Construction</t>
  </si>
  <si>
    <t>RES-Multi-family</t>
  </si>
  <si>
    <t>RES-Behavioral Modification</t>
  </si>
  <si>
    <t>RES-Warm Neighbors</t>
  </si>
  <si>
    <t>RES-Demand Response</t>
  </si>
  <si>
    <t>RES-TOTAL</t>
  </si>
  <si>
    <t>BUS-Standard</t>
  </si>
  <si>
    <t>BUS-Custom</t>
  </si>
  <si>
    <t>BUS-RCx</t>
  </si>
  <si>
    <t>BUS-New Construction</t>
  </si>
  <si>
    <t>BUS-TOTAL</t>
  </si>
  <si>
    <t xml:space="preserve">PORTFOLIO TOTAL  </t>
  </si>
  <si>
    <t>Cost/kWh</t>
  </si>
  <si>
    <t>Cost/therm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</si>
</sst>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56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indexed="8"/>
      <name val="Calibri"/>
      <family val="2"/>
    </font>
    <font>
      <b/>
      <sz val="11"/>
      <color indexed="56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17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6" fillId="0" borderId="0"/>
  </cellStyleXfs>
  <cellXfs count="106">
    <xf numFmtId="0" fontId="0" fillId="0" borderId="0" xfId="0"/>
    <xf numFmtId="0" fontId="3" fillId="2" borderId="1" xfId="0" applyFont="1" applyFill="1" applyBorder="1"/>
    <xf numFmtId="164" fontId="4" fillId="2" borderId="2" xfId="2" applyNumberFormat="1" applyFont="1" applyFill="1" applyBorder="1" applyAlignment="1">
      <alignment horizontal="center" vertical="center" wrapText="1"/>
    </xf>
    <xf numFmtId="164" fontId="4" fillId="2" borderId="3" xfId="2" applyNumberFormat="1" applyFont="1" applyFill="1" applyBorder="1" applyAlignment="1">
      <alignment horizontal="center" vertical="center" wrapText="1"/>
    </xf>
    <xf numFmtId="164" fontId="4" fillId="2" borderId="4" xfId="2" applyNumberFormat="1" applyFont="1" applyFill="1" applyBorder="1" applyAlignment="1">
      <alignment horizontal="center" vertical="center" wrapText="1"/>
    </xf>
    <xf numFmtId="164" fontId="4" fillId="3" borderId="5" xfId="2" applyNumberFormat="1" applyFont="1" applyFill="1" applyBorder="1" applyAlignment="1">
      <alignment horizontal="center" vertical="center" wrapText="1"/>
    </xf>
    <xf numFmtId="164" fontId="4" fillId="3" borderId="6" xfId="2" applyNumberFormat="1" applyFont="1" applyFill="1" applyBorder="1" applyAlignment="1">
      <alignment horizontal="center" vertical="center" wrapText="1"/>
    </xf>
    <xf numFmtId="164" fontId="4" fillId="3" borderId="7" xfId="2" applyNumberFormat="1" applyFont="1" applyFill="1" applyBorder="1" applyAlignment="1">
      <alignment horizontal="center" vertical="center" wrapText="1"/>
    </xf>
    <xf numFmtId="164" fontId="5" fillId="4" borderId="5" xfId="2" applyNumberFormat="1" applyFont="1" applyFill="1" applyBorder="1" applyAlignment="1">
      <alignment horizontal="center" vertical="center" wrapText="1"/>
    </xf>
    <xf numFmtId="164" fontId="5" fillId="4" borderId="6" xfId="2" applyNumberFormat="1" applyFont="1" applyFill="1" applyBorder="1" applyAlignment="1">
      <alignment horizontal="center" vertical="center" wrapText="1"/>
    </xf>
    <xf numFmtId="164" fontId="5" fillId="4" borderId="7" xfId="2" applyNumberFormat="1" applyFont="1" applyFill="1" applyBorder="1" applyAlignment="1">
      <alignment horizontal="center" vertical="center" wrapText="1"/>
    </xf>
    <xf numFmtId="164" fontId="7" fillId="2" borderId="8" xfId="2" applyNumberFormat="1" applyFont="1" applyFill="1" applyBorder="1"/>
    <xf numFmtId="165" fontId="7" fillId="5" borderId="9" xfId="1" applyNumberFormat="1" applyFont="1" applyFill="1" applyBorder="1"/>
    <xf numFmtId="165" fontId="8" fillId="6" borderId="9" xfId="1" applyNumberFormat="1" applyFont="1" applyFill="1" applyBorder="1"/>
    <xf numFmtId="164" fontId="7" fillId="2" borderId="1" xfId="2" applyNumberFormat="1" applyFont="1" applyFill="1" applyBorder="1"/>
    <xf numFmtId="164" fontId="7" fillId="2" borderId="10" xfId="2" applyNumberFormat="1" applyFont="1" applyFill="1" applyBorder="1"/>
    <xf numFmtId="165" fontId="7" fillId="5" borderId="11" xfId="1" applyNumberFormat="1" applyFont="1" applyFill="1" applyBorder="1"/>
    <xf numFmtId="165" fontId="8" fillId="6" borderId="11" xfId="1" applyNumberFormat="1" applyFont="1" applyFill="1" applyBorder="1"/>
    <xf numFmtId="164" fontId="7" fillId="2" borderId="12" xfId="2" applyNumberFormat="1" applyFont="1" applyFill="1" applyBorder="1"/>
    <xf numFmtId="164" fontId="4" fillId="2" borderId="13" xfId="2" applyNumberFormat="1" applyFont="1" applyFill="1" applyBorder="1"/>
    <xf numFmtId="165" fontId="4" fillId="5" borderId="14" xfId="1" applyNumberFormat="1" applyFont="1" applyFill="1" applyBorder="1"/>
    <xf numFmtId="164" fontId="4" fillId="2" borderId="15" xfId="2" applyNumberFormat="1" applyFont="1" applyFill="1" applyBorder="1"/>
    <xf numFmtId="164" fontId="4" fillId="2" borderId="16" xfId="2" applyNumberFormat="1" applyFont="1" applyFill="1" applyBorder="1" applyAlignment="1">
      <alignment horizontal="center"/>
    </xf>
    <xf numFmtId="164" fontId="4" fillId="2" borderId="17" xfId="2" applyNumberFormat="1" applyFont="1" applyFill="1" applyBorder="1" applyAlignment="1">
      <alignment horizontal="center"/>
    </xf>
    <xf numFmtId="165" fontId="4" fillId="5" borderId="13" xfId="1" applyNumberFormat="1" applyFont="1" applyFill="1" applyBorder="1" applyAlignment="1">
      <alignment horizontal="center"/>
    </xf>
    <xf numFmtId="165" fontId="5" fillId="6" borderId="14" xfId="1" applyNumberFormat="1" applyFont="1" applyFill="1" applyBorder="1"/>
    <xf numFmtId="164" fontId="7" fillId="2" borderId="18" xfId="2" applyNumberFormat="1" applyFont="1" applyFill="1" applyBorder="1"/>
    <xf numFmtId="164" fontId="7" fillId="2" borderId="19" xfId="2" applyNumberFormat="1" applyFont="1" applyFill="1" applyBorder="1"/>
    <xf numFmtId="165" fontId="4" fillId="7" borderId="20" xfId="1" applyNumberFormat="1" applyFont="1" applyFill="1" applyBorder="1"/>
    <xf numFmtId="165" fontId="5" fillId="7" borderId="20" xfId="1" applyNumberFormat="1" applyFont="1" applyFill="1" applyBorder="1"/>
    <xf numFmtId="164" fontId="4" fillId="7" borderId="2" xfId="2" applyNumberFormat="1" applyFont="1" applyFill="1" applyBorder="1"/>
    <xf numFmtId="0" fontId="1" fillId="0" borderId="0" xfId="0" applyFont="1"/>
    <xf numFmtId="0" fontId="11" fillId="0" borderId="0" xfId="0" applyFont="1"/>
    <xf numFmtId="0" fontId="14" fillId="2" borderId="1" xfId="0" applyFont="1" applyFill="1" applyBorder="1"/>
    <xf numFmtId="0" fontId="14" fillId="0" borderId="0" xfId="0" applyFont="1" applyAlignment="1">
      <alignment wrapText="1"/>
    </xf>
    <xf numFmtId="0" fontId="15" fillId="2" borderId="1" xfId="0" applyFont="1" applyFill="1" applyBorder="1"/>
    <xf numFmtId="0" fontId="11" fillId="2" borderId="1" xfId="0" applyFont="1" applyFill="1" applyBorder="1"/>
    <xf numFmtId="0" fontId="11" fillId="2" borderId="12" xfId="0" applyFont="1" applyFill="1" applyBorder="1"/>
    <xf numFmtId="0" fontId="13" fillId="2" borderId="15" xfId="0" applyFont="1" applyFill="1" applyBorder="1"/>
    <xf numFmtId="0" fontId="16" fillId="2" borderId="2" xfId="3" applyFont="1" applyFill="1" applyBorder="1" applyAlignment="1">
      <alignment horizontal="left"/>
    </xf>
    <xf numFmtId="164" fontId="7" fillId="2" borderId="24" xfId="2" applyNumberFormat="1" applyFont="1" applyFill="1" applyBorder="1" applyAlignment="1">
      <alignment horizontal="center"/>
    </xf>
    <xf numFmtId="164" fontId="7" fillId="2" borderId="25" xfId="2" applyNumberFormat="1" applyFont="1" applyFill="1" applyBorder="1" applyAlignment="1">
      <alignment horizontal="center"/>
    </xf>
    <xf numFmtId="165" fontId="7" fillId="5" borderId="8" xfId="1" applyNumberFormat="1" applyFont="1" applyFill="1" applyBorder="1" applyAlignment="1">
      <alignment horizontal="center"/>
    </xf>
    <xf numFmtId="165" fontId="7" fillId="5" borderId="26" xfId="1" applyNumberFormat="1" applyFont="1" applyFill="1" applyBorder="1" applyAlignment="1">
      <alignment horizontal="center"/>
    </xf>
    <xf numFmtId="165" fontId="8" fillId="6" borderId="8" xfId="1" applyNumberFormat="1" applyFont="1" applyFill="1" applyBorder="1" applyAlignment="1">
      <alignment horizontal="center"/>
    </xf>
    <xf numFmtId="165" fontId="8" fillId="6" borderId="26" xfId="1" applyNumberFormat="1" applyFont="1" applyFill="1" applyBorder="1" applyAlignment="1">
      <alignment horizontal="center"/>
    </xf>
    <xf numFmtId="164" fontId="7" fillId="2" borderId="27" xfId="2" applyNumberFormat="1" applyFont="1" applyFill="1" applyBorder="1" applyAlignment="1">
      <alignment horizontal="center"/>
    </xf>
    <xf numFmtId="4" fontId="7" fillId="8" borderId="28" xfId="4" applyNumberFormat="1" applyFont="1" applyFill="1" applyBorder="1" applyAlignment="1">
      <alignment horizontal="center"/>
    </xf>
    <xf numFmtId="164" fontId="7" fillId="2" borderId="18" xfId="2" applyNumberFormat="1" applyFont="1" applyFill="1" applyBorder="1" applyAlignment="1">
      <alignment horizontal="center"/>
    </xf>
    <xf numFmtId="164" fontId="7" fillId="2" borderId="19" xfId="2" applyNumberFormat="1" applyFont="1" applyFill="1" applyBorder="1" applyAlignment="1">
      <alignment horizontal="center"/>
    </xf>
    <xf numFmtId="165" fontId="7" fillId="5" borderId="10" xfId="1" applyNumberFormat="1" applyFont="1" applyFill="1" applyBorder="1" applyAlignment="1">
      <alignment horizontal="center"/>
    </xf>
    <xf numFmtId="165" fontId="7" fillId="5" borderId="29" xfId="1" applyNumberFormat="1" applyFont="1" applyFill="1" applyBorder="1" applyAlignment="1">
      <alignment horizontal="center"/>
    </xf>
    <xf numFmtId="165" fontId="8" fillId="6" borderId="10" xfId="1" applyNumberFormat="1" applyFont="1" applyFill="1" applyBorder="1" applyAlignment="1">
      <alignment horizontal="center"/>
    </xf>
    <xf numFmtId="165" fontId="8" fillId="6" borderId="29" xfId="1" applyNumberFormat="1" applyFont="1" applyFill="1" applyBorder="1" applyAlignment="1">
      <alignment horizontal="center"/>
    </xf>
    <xf numFmtId="164" fontId="7" fillId="2" borderId="0" xfId="2" applyNumberFormat="1" applyFont="1" applyFill="1" applyBorder="1" applyAlignment="1">
      <alignment horizontal="center"/>
    </xf>
    <xf numFmtId="165" fontId="4" fillId="5" borderId="30" xfId="1" applyNumberFormat="1" applyFont="1" applyFill="1" applyBorder="1" applyAlignment="1">
      <alignment horizontal="center"/>
    </xf>
    <xf numFmtId="165" fontId="5" fillId="6" borderId="13" xfId="1" applyNumberFormat="1" applyFont="1" applyFill="1" applyBorder="1" applyAlignment="1">
      <alignment horizontal="center"/>
    </xf>
    <xf numFmtId="165" fontId="5" fillId="6" borderId="30" xfId="1" applyNumberFormat="1" applyFont="1" applyFill="1" applyBorder="1" applyAlignment="1">
      <alignment horizontal="center"/>
    </xf>
    <xf numFmtId="164" fontId="4" fillId="2" borderId="31" xfId="2" applyNumberFormat="1" applyFont="1" applyFill="1" applyBorder="1" applyAlignment="1">
      <alignment horizontal="center"/>
    </xf>
    <xf numFmtId="0" fontId="12" fillId="7" borderId="2" xfId="3" applyFont="1" applyFill="1" applyBorder="1" applyAlignment="1">
      <alignment horizontal="left"/>
    </xf>
    <xf numFmtId="164" fontId="4" fillId="7" borderId="13" xfId="2" applyNumberFormat="1" applyFont="1" applyFill="1" applyBorder="1" applyAlignment="1">
      <alignment horizontal="center"/>
    </xf>
    <xf numFmtId="164" fontId="4" fillId="7" borderId="32" xfId="2" applyNumberFormat="1" applyFont="1" applyFill="1" applyBorder="1" applyAlignment="1">
      <alignment horizontal="center"/>
    </xf>
    <xf numFmtId="164" fontId="4" fillId="7" borderId="3" xfId="2" applyNumberFormat="1" applyFont="1" applyFill="1" applyBorder="1" applyAlignment="1">
      <alignment horizontal="center"/>
    </xf>
    <xf numFmtId="165" fontId="4" fillId="7" borderId="33" xfId="1" applyNumberFormat="1" applyFont="1" applyFill="1" applyBorder="1" applyAlignment="1">
      <alignment horizontal="center"/>
    </xf>
    <xf numFmtId="165" fontId="4" fillId="7" borderId="7" xfId="1" applyNumberFormat="1" applyFont="1" applyFill="1" applyBorder="1" applyAlignment="1">
      <alignment horizontal="center"/>
    </xf>
    <xf numFmtId="165" fontId="5" fillId="7" borderId="33" xfId="1" applyNumberFormat="1" applyFont="1" applyFill="1" applyBorder="1" applyAlignment="1">
      <alignment horizontal="center"/>
    </xf>
    <xf numFmtId="165" fontId="5" fillId="7" borderId="7" xfId="1" applyNumberFormat="1" applyFont="1" applyFill="1" applyBorder="1" applyAlignment="1">
      <alignment horizontal="center"/>
    </xf>
    <xf numFmtId="164" fontId="4" fillId="7" borderId="4" xfId="2" applyNumberFormat="1" applyFont="1" applyFill="1" applyBorder="1" applyAlignment="1">
      <alignment horizontal="center"/>
    </xf>
    <xf numFmtId="164" fontId="11" fillId="0" borderId="34" xfId="2" applyNumberFormat="1" applyFont="1" applyBorder="1"/>
    <xf numFmtId="0" fontId="11" fillId="0" borderId="38" xfId="0" applyFont="1" applyBorder="1"/>
    <xf numFmtId="164" fontId="4" fillId="2" borderId="38" xfId="2" applyNumberFormat="1" applyFont="1" applyFill="1" applyBorder="1" applyAlignment="1">
      <alignment horizontal="center" vertical="center" wrapText="1"/>
    </xf>
    <xf numFmtId="166" fontId="11" fillId="0" borderId="38" xfId="0" applyNumberFormat="1" applyFont="1" applyBorder="1"/>
    <xf numFmtId="0" fontId="11" fillId="0" borderId="37" xfId="0" applyFont="1" applyBorder="1"/>
    <xf numFmtId="0" fontId="1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4" fontId="7" fillId="0" borderId="0" xfId="4" applyNumberFormat="1" applyFont="1" applyFill="1" applyBorder="1" applyAlignment="1">
      <alignment horizontal="center"/>
    </xf>
    <xf numFmtId="4" fontId="4" fillId="0" borderId="0" xfId="4" applyNumberFormat="1" applyFont="1" applyFill="1" applyBorder="1" applyAlignment="1">
      <alignment horizontal="center"/>
    </xf>
    <xf numFmtId="4" fontId="12" fillId="0" borderId="0" xfId="4" applyNumberFormat="1" applyFont="1" applyFill="1" applyBorder="1" applyAlignment="1">
      <alignment horizontal="center"/>
    </xf>
    <xf numFmtId="0" fontId="11" fillId="0" borderId="0" xfId="0" applyFont="1" applyBorder="1"/>
    <xf numFmtId="4" fontId="7" fillId="8" borderId="8" xfId="4" applyNumberFormat="1" applyFont="1" applyFill="1" applyBorder="1" applyAlignment="1">
      <alignment horizontal="center"/>
    </xf>
    <xf numFmtId="4" fontId="7" fillId="8" borderId="10" xfId="4" applyNumberFormat="1" applyFont="1" applyFill="1" applyBorder="1" applyAlignment="1">
      <alignment horizontal="center"/>
    </xf>
    <xf numFmtId="4" fontId="4" fillId="8" borderId="13" xfId="4" applyNumberFormat="1" applyFont="1" applyFill="1" applyBorder="1" applyAlignment="1">
      <alignment horizontal="center"/>
    </xf>
    <xf numFmtId="4" fontId="12" fillId="7" borderId="33" xfId="4" applyNumberFormat="1" applyFont="1" applyFill="1" applyBorder="1" applyAlignment="1">
      <alignment horizontal="center"/>
    </xf>
    <xf numFmtId="0" fontId="14" fillId="2" borderId="39" xfId="0" applyFont="1" applyFill="1" applyBorder="1"/>
    <xf numFmtId="0" fontId="16" fillId="2" borderId="34" xfId="3" applyFont="1" applyFill="1" applyBorder="1" applyAlignment="1">
      <alignment horizontal="left"/>
    </xf>
    <xf numFmtId="0" fontId="11" fillId="2" borderId="39" xfId="0" applyFont="1" applyFill="1" applyBorder="1"/>
    <xf numFmtId="0" fontId="11" fillId="2" borderId="40" xfId="0" applyFont="1" applyFill="1" applyBorder="1"/>
    <xf numFmtId="0" fontId="11" fillId="2" borderId="40" xfId="0" applyFont="1" applyFill="1" applyBorder="1"/>
    <xf numFmtId="0" fontId="13" fillId="2" borderId="41" xfId="0" applyFont="1" applyFill="1" applyBorder="1"/>
    <xf numFmtId="0" fontId="12" fillId="7" borderId="34" xfId="3" applyFont="1" applyFill="1" applyBorder="1" applyAlignment="1">
      <alignment horizontal="left"/>
    </xf>
    <xf numFmtId="165" fontId="7" fillId="5" borderId="11" xfId="1" applyNumberFormat="1" applyFont="1" applyFill="1" applyBorder="1" applyAlignment="1">
      <alignment horizontal="center"/>
    </xf>
    <xf numFmtId="164" fontId="11" fillId="0" borderId="4" xfId="2" applyNumberFormat="1" applyFont="1" applyBorder="1"/>
    <xf numFmtId="164" fontId="11" fillId="0" borderId="20" xfId="2" applyNumberFormat="1" applyFont="1" applyBorder="1"/>
    <xf numFmtId="164" fontId="4" fillId="2" borderId="21" xfId="2" applyNumberFormat="1" applyFont="1" applyFill="1" applyBorder="1" applyAlignment="1">
      <alignment horizontal="center"/>
    </xf>
    <xf numFmtId="164" fontId="4" fillId="2" borderId="22" xfId="2" applyNumberFormat="1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/>
    </xf>
    <xf numFmtId="0" fontId="5" fillId="4" borderId="36" xfId="0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 vertical="center" wrapText="1"/>
    </xf>
    <xf numFmtId="0" fontId="4" fillId="8" borderId="33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7 10" xfId="3"/>
    <cellStyle name="Normal 29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T23"/>
  <sheetViews>
    <sheetView tabSelected="1" topLeftCell="Q1" zoomScale="75" workbookViewId="0">
      <selection activeCell="U2" sqref="U2"/>
    </sheetView>
  </sheetViews>
  <sheetFormatPr defaultColWidth="0" defaultRowHeight="14.4" x14ac:dyDescent="0.3"/>
  <cols>
    <col min="1" max="1" width="28.5546875" style="32" customWidth="1"/>
    <col min="2" max="2" width="16" style="32" customWidth="1"/>
    <col min="3" max="3" width="16.44140625" style="32" customWidth="1"/>
    <col min="4" max="4" width="16.88671875" style="32" customWidth="1"/>
    <col min="5" max="5" width="15" style="32" customWidth="1"/>
    <col min="6" max="6" width="14.5546875" style="32" customWidth="1"/>
    <col min="7" max="7" width="16" style="32" customWidth="1"/>
    <col min="8" max="8" width="13" style="32" bestFit="1" customWidth="1"/>
    <col min="9" max="10" width="13.109375" style="32" bestFit="1" customWidth="1"/>
    <col min="11" max="11" width="11.33203125" style="32" bestFit="1" customWidth="1"/>
    <col min="12" max="12" width="11.33203125" style="78" customWidth="1"/>
    <col min="13" max="13" width="30.5546875" style="32" customWidth="1"/>
    <col min="14" max="14" width="15.44140625" style="32" customWidth="1"/>
    <col min="15" max="15" width="14.44140625" style="32" customWidth="1"/>
    <col min="16" max="16" width="14.6640625" style="32" customWidth="1"/>
    <col min="17" max="17" width="14.33203125" style="32" customWidth="1"/>
    <col min="18" max="18" width="14.88671875" style="32" customWidth="1"/>
    <col min="19" max="19" width="14.44140625" style="32" customWidth="1"/>
    <col min="20" max="20" width="11.5546875" style="32" bestFit="1" customWidth="1"/>
    <col min="21" max="21" width="31" style="32" customWidth="1"/>
    <col min="22" max="22" width="14.44140625" style="32" bestFit="1" customWidth="1"/>
    <col min="23" max="24" width="14.33203125" style="32" bestFit="1" customWidth="1"/>
    <col min="25" max="25" width="11.5546875" style="32" bestFit="1" customWidth="1"/>
    <col min="26" max="27" width="13.109375" style="32" bestFit="1" customWidth="1"/>
    <col min="28" max="28" width="11.88671875" style="32" hidden="1" customWidth="1"/>
    <col min="29" max="34" width="12" style="32" hidden="1" customWidth="1"/>
    <col min="35" max="16384" width="9.109375" style="32" hidden="1"/>
  </cols>
  <sheetData>
    <row r="1" spans="1:254" s="31" customFormat="1" ht="15" thickBot="1" x14ac:dyDescent="0.35">
      <c r="L1" s="73"/>
    </row>
    <row r="2" spans="1:254" ht="15" customHeight="1" x14ac:dyDescent="0.3">
      <c r="A2" s="1"/>
      <c r="B2" s="93" t="s">
        <v>1</v>
      </c>
      <c r="C2" s="94"/>
      <c r="D2" s="94"/>
      <c r="E2" s="100" t="s">
        <v>2</v>
      </c>
      <c r="F2" s="101"/>
      <c r="G2" s="102"/>
      <c r="H2" s="103" t="s">
        <v>3</v>
      </c>
      <c r="I2" s="104"/>
      <c r="J2" s="105"/>
      <c r="K2" s="98" t="s">
        <v>0</v>
      </c>
      <c r="L2" s="74"/>
      <c r="M2" s="83"/>
      <c r="N2" s="93" t="s">
        <v>4</v>
      </c>
      <c r="O2" s="94"/>
      <c r="P2" s="94"/>
      <c r="Q2" s="100" t="s">
        <v>2</v>
      </c>
      <c r="R2" s="101"/>
      <c r="S2" s="102"/>
      <c r="U2" s="33"/>
      <c r="V2" s="93" t="s">
        <v>5</v>
      </c>
      <c r="W2" s="94"/>
      <c r="X2" s="94"/>
      <c r="Y2" s="95" t="s">
        <v>3</v>
      </c>
      <c r="Z2" s="96"/>
      <c r="AA2" s="97"/>
    </row>
    <row r="3" spans="1:254" s="34" customFormat="1" ht="15" thickBot="1" x14ac:dyDescent="0.35">
      <c r="A3" s="39" t="s">
        <v>6</v>
      </c>
      <c r="B3" s="2" t="s">
        <v>7</v>
      </c>
      <c r="C3" s="3" t="s">
        <v>8</v>
      </c>
      <c r="D3" s="4" t="s">
        <v>9</v>
      </c>
      <c r="E3" s="5" t="s">
        <v>7</v>
      </c>
      <c r="F3" s="6" t="s">
        <v>8</v>
      </c>
      <c r="G3" s="7" t="s">
        <v>9</v>
      </c>
      <c r="H3" s="8" t="s">
        <v>7</v>
      </c>
      <c r="I3" s="9" t="s">
        <v>8</v>
      </c>
      <c r="J3" s="10" t="s">
        <v>9</v>
      </c>
      <c r="K3" s="99"/>
      <c r="L3" s="74"/>
      <c r="M3" s="84" t="s">
        <v>6</v>
      </c>
      <c r="N3" s="2" t="s">
        <v>7</v>
      </c>
      <c r="O3" s="3" t="s">
        <v>8</v>
      </c>
      <c r="P3" s="4" t="s">
        <v>9</v>
      </c>
      <c r="Q3" s="5" t="s">
        <v>7</v>
      </c>
      <c r="R3" s="6" t="s">
        <v>8</v>
      </c>
      <c r="S3" s="7" t="s">
        <v>9</v>
      </c>
      <c r="U3" s="39" t="s">
        <v>6</v>
      </c>
      <c r="V3" s="2" t="s">
        <v>7</v>
      </c>
      <c r="W3" s="3" t="s">
        <v>8</v>
      </c>
      <c r="X3" s="4" t="s">
        <v>9</v>
      </c>
      <c r="Y3" s="8" t="s">
        <v>7</v>
      </c>
      <c r="Z3" s="9" t="s">
        <v>8</v>
      </c>
      <c r="AA3" s="10" t="s">
        <v>9</v>
      </c>
    </row>
    <row r="4" spans="1:254" x14ac:dyDescent="0.3">
      <c r="A4" s="35" t="s">
        <v>10</v>
      </c>
      <c r="B4" s="11">
        <v>4286482.7512296261</v>
      </c>
      <c r="C4" s="40">
        <v>3459725.5034512524</v>
      </c>
      <c r="D4" s="41">
        <v>2502329.4369583162</v>
      </c>
      <c r="E4" s="42">
        <v>39863025.78871049</v>
      </c>
      <c r="F4" s="12">
        <v>36276645.735882156</v>
      </c>
      <c r="G4" s="43">
        <v>29460392.602913324</v>
      </c>
      <c r="H4" s="44">
        <v>0</v>
      </c>
      <c r="I4" s="13">
        <v>0</v>
      </c>
      <c r="J4" s="45">
        <v>0</v>
      </c>
      <c r="K4" s="79">
        <v>2.0743583513973194</v>
      </c>
      <c r="L4" s="75"/>
      <c r="M4" s="85" t="s">
        <v>10</v>
      </c>
      <c r="N4" s="14">
        <v>4286482.7512296261</v>
      </c>
      <c r="O4" s="41">
        <v>3459725.5034512524</v>
      </c>
      <c r="P4" s="46">
        <v>2502329.4369583162</v>
      </c>
      <c r="Q4" s="42">
        <v>39863025.78871049</v>
      </c>
      <c r="R4" s="12">
        <v>36276645.735882156</v>
      </c>
      <c r="S4" s="43">
        <v>29460392.602913324</v>
      </c>
      <c r="U4" s="36" t="s">
        <v>10</v>
      </c>
      <c r="V4" s="14">
        <v>0</v>
      </c>
      <c r="W4" s="41">
        <v>0</v>
      </c>
      <c r="X4" s="46">
        <v>0</v>
      </c>
      <c r="Y4" s="44">
        <v>0</v>
      </c>
      <c r="Z4" s="13">
        <v>0</v>
      </c>
      <c r="AA4" s="45">
        <v>0</v>
      </c>
    </row>
    <row r="5" spans="1:254" x14ac:dyDescent="0.3">
      <c r="A5" s="37" t="s">
        <v>11</v>
      </c>
      <c r="B5" s="15">
        <v>3754273.1927657495</v>
      </c>
      <c r="C5" s="48">
        <v>4114116.4500262351</v>
      </c>
      <c r="D5" s="49">
        <v>4709655.1945206048</v>
      </c>
      <c r="E5" s="50">
        <v>10829159.917968191</v>
      </c>
      <c r="F5" s="16">
        <v>11672672.74268125</v>
      </c>
      <c r="G5" s="51">
        <v>12989818.34983274</v>
      </c>
      <c r="H5" s="52">
        <v>270467.53937113401</v>
      </c>
      <c r="I5" s="17">
        <v>323390.20732418849</v>
      </c>
      <c r="J5" s="53">
        <v>350415.16606295865</v>
      </c>
      <c r="K5" s="80">
        <v>1.3169982932223152</v>
      </c>
      <c r="L5" s="75"/>
      <c r="M5" s="86" t="s">
        <v>11</v>
      </c>
      <c r="N5" s="18">
        <v>3195381.0930297114</v>
      </c>
      <c r="O5" s="49">
        <v>3451209.9972761124</v>
      </c>
      <c r="P5" s="54">
        <v>3969633.6719436762</v>
      </c>
      <c r="Q5" s="50">
        <v>10829159.917968191</v>
      </c>
      <c r="R5" s="16">
        <v>11672672.74268125</v>
      </c>
      <c r="S5" s="51">
        <v>12989818.34983274</v>
      </c>
      <c r="U5" s="37" t="s">
        <v>11</v>
      </c>
      <c r="V5" s="18">
        <v>558892.09973603825</v>
      </c>
      <c r="W5" s="49">
        <v>662906.45275012194</v>
      </c>
      <c r="X5" s="54">
        <v>740021.5225769286</v>
      </c>
      <c r="Y5" s="52">
        <v>270467.53937113401</v>
      </c>
      <c r="Z5" s="17">
        <v>323390.20732418849</v>
      </c>
      <c r="AA5" s="53">
        <v>350415.16606295865</v>
      </c>
    </row>
    <row r="6" spans="1:254" x14ac:dyDescent="0.3">
      <c r="A6" s="37" t="s">
        <v>12</v>
      </c>
      <c r="B6" s="15">
        <v>7344954.4936091714</v>
      </c>
      <c r="C6" s="48">
        <v>8425256.4221564773</v>
      </c>
      <c r="D6" s="49">
        <v>9574846.1103524026</v>
      </c>
      <c r="E6" s="50">
        <v>15885027.050877221</v>
      </c>
      <c r="F6" s="16">
        <v>17183743.464771494</v>
      </c>
      <c r="G6" s="51">
        <v>18787217.769064285</v>
      </c>
      <c r="H6" s="52">
        <v>894219.38646773028</v>
      </c>
      <c r="I6" s="17">
        <v>1052181.7016654629</v>
      </c>
      <c r="J6" s="53">
        <v>1188450.1520613076</v>
      </c>
      <c r="K6" s="80">
        <v>1.4906931911329093</v>
      </c>
      <c r="L6" s="75"/>
      <c r="M6" s="86" t="s">
        <v>12</v>
      </c>
      <c r="N6" s="18">
        <v>4895345.4551026542</v>
      </c>
      <c r="O6" s="49">
        <v>5472661.3626106288</v>
      </c>
      <c r="P6" s="54">
        <v>6133286.1362613896</v>
      </c>
      <c r="Q6" s="50">
        <v>15885027.050877221</v>
      </c>
      <c r="R6" s="16">
        <v>17183743.464771494</v>
      </c>
      <c r="S6" s="51">
        <v>18787217.769064285</v>
      </c>
      <c r="U6" s="37" t="s">
        <v>12</v>
      </c>
      <c r="V6" s="18">
        <v>2449609.0385065172</v>
      </c>
      <c r="W6" s="49">
        <v>2952595.0595458481</v>
      </c>
      <c r="X6" s="54">
        <v>3441559.9740910134</v>
      </c>
      <c r="Y6" s="52">
        <v>894219.38646773028</v>
      </c>
      <c r="Z6" s="17">
        <v>1052181.7016654629</v>
      </c>
      <c r="AA6" s="53">
        <v>1188450.1520613076</v>
      </c>
    </row>
    <row r="7" spans="1:254" x14ac:dyDescent="0.3">
      <c r="A7" s="37" t="s">
        <v>13</v>
      </c>
      <c r="B7" s="15">
        <v>2200380.7014374738</v>
      </c>
      <c r="C7" s="48">
        <v>2383630.1029990669</v>
      </c>
      <c r="D7" s="49">
        <v>2061347.307366279</v>
      </c>
      <c r="E7" s="50">
        <v>9734678.9501022287</v>
      </c>
      <c r="F7" s="16">
        <v>10238101.371060517</v>
      </c>
      <c r="G7" s="51">
        <v>8595861.6667040829</v>
      </c>
      <c r="H7" s="52">
        <v>0</v>
      </c>
      <c r="I7" s="17">
        <v>0</v>
      </c>
      <c r="J7" s="53">
        <v>0</v>
      </c>
      <c r="K7" s="80">
        <v>1.3069386912419361</v>
      </c>
      <c r="L7" s="75"/>
      <c r="M7" s="86" t="s">
        <v>13</v>
      </c>
      <c r="N7" s="18">
        <v>2200380.7014374738</v>
      </c>
      <c r="O7" s="49">
        <v>2383630.1029990669</v>
      </c>
      <c r="P7" s="54">
        <v>2061347.307366279</v>
      </c>
      <c r="Q7" s="50">
        <v>9734678.9501022287</v>
      </c>
      <c r="R7" s="16">
        <v>10238101.371060517</v>
      </c>
      <c r="S7" s="51">
        <v>8595861.6667040829</v>
      </c>
      <c r="U7" s="37" t="s">
        <v>13</v>
      </c>
      <c r="V7" s="18">
        <v>0</v>
      </c>
      <c r="W7" s="49">
        <v>0</v>
      </c>
      <c r="X7" s="54">
        <v>0</v>
      </c>
      <c r="Y7" s="52">
        <v>0</v>
      </c>
      <c r="Z7" s="17">
        <v>0</v>
      </c>
      <c r="AA7" s="53">
        <v>0</v>
      </c>
    </row>
    <row r="8" spans="1:254" x14ac:dyDescent="0.3">
      <c r="A8" s="37" t="s">
        <v>14</v>
      </c>
      <c r="B8" s="15">
        <v>1059843.8466478009</v>
      </c>
      <c r="C8" s="48">
        <v>1107315.3512932481</v>
      </c>
      <c r="D8" s="49">
        <v>1159265.9950099511</v>
      </c>
      <c r="E8" s="50">
        <v>1863406.8490694028</v>
      </c>
      <c r="F8" s="16">
        <v>1907994.5542505714</v>
      </c>
      <c r="G8" s="51">
        <v>1935711.0881189988</v>
      </c>
      <c r="H8" s="52">
        <v>62810.849799848911</v>
      </c>
      <c r="I8" s="17">
        <v>64695.175293844353</v>
      </c>
      <c r="J8" s="53">
        <v>66636.030552659708</v>
      </c>
      <c r="K8" s="80">
        <v>1.3168669785611484</v>
      </c>
      <c r="L8" s="75"/>
      <c r="M8" s="86" t="s">
        <v>14</v>
      </c>
      <c r="N8" s="18">
        <v>739211.05897445674</v>
      </c>
      <c r="O8" s="49">
        <v>770396.54970940715</v>
      </c>
      <c r="P8" s="54">
        <v>804304.97589860274</v>
      </c>
      <c r="Q8" s="50">
        <v>1863406.8490694028</v>
      </c>
      <c r="R8" s="16">
        <v>1907994.5542505714</v>
      </c>
      <c r="S8" s="51">
        <v>1935711.0881189988</v>
      </c>
      <c r="U8" s="37" t="s">
        <v>14</v>
      </c>
      <c r="V8" s="18">
        <v>320632.7876733442</v>
      </c>
      <c r="W8" s="49">
        <v>336918.80158384098</v>
      </c>
      <c r="X8" s="54">
        <v>354961.01911134843</v>
      </c>
      <c r="Y8" s="52">
        <v>62810.849799848911</v>
      </c>
      <c r="Z8" s="17">
        <v>64695.175293844353</v>
      </c>
      <c r="AA8" s="53">
        <v>66636.030552659708</v>
      </c>
    </row>
    <row r="9" spans="1:254" x14ac:dyDescent="0.3">
      <c r="A9" s="37" t="s">
        <v>15</v>
      </c>
      <c r="B9" s="15">
        <v>197402.69145600262</v>
      </c>
      <c r="C9" s="48">
        <v>230648.98485333874</v>
      </c>
      <c r="D9" s="49">
        <v>265695.14924735366</v>
      </c>
      <c r="E9" s="50">
        <v>259298.9959699217</v>
      </c>
      <c r="F9" s="16">
        <v>296341.70967991051</v>
      </c>
      <c r="G9" s="51">
        <v>333384.42338989931</v>
      </c>
      <c r="H9" s="52">
        <v>12181.296950991129</v>
      </c>
      <c r="I9" s="17">
        <v>13921.482229704146</v>
      </c>
      <c r="J9" s="53">
        <v>15661.667508417166</v>
      </c>
      <c r="K9" s="80">
        <v>1.0183265468299854</v>
      </c>
      <c r="L9" s="75"/>
      <c r="M9" s="86" t="s">
        <v>15</v>
      </c>
      <c r="N9" s="18">
        <v>136579.67113558674</v>
      </c>
      <c r="O9" s="49">
        <v>159582.23399424693</v>
      </c>
      <c r="P9" s="54">
        <v>183830.09795290581</v>
      </c>
      <c r="Q9" s="50">
        <v>259298.9959699217</v>
      </c>
      <c r="R9" s="16">
        <v>296341.70967991051</v>
      </c>
      <c r="S9" s="51">
        <v>333384.42338989931</v>
      </c>
      <c r="U9" s="37" t="s">
        <v>15</v>
      </c>
      <c r="V9" s="18">
        <v>60823.020320415861</v>
      </c>
      <c r="W9" s="49">
        <v>71066.750859091844</v>
      </c>
      <c r="X9" s="54">
        <v>81865.051294447869</v>
      </c>
      <c r="Y9" s="52">
        <v>12181.296950991129</v>
      </c>
      <c r="Z9" s="17">
        <v>13921.482229704146</v>
      </c>
      <c r="AA9" s="53">
        <v>15661.667508417166</v>
      </c>
    </row>
    <row r="10" spans="1:254" x14ac:dyDescent="0.3">
      <c r="A10" s="37" t="s">
        <v>16</v>
      </c>
      <c r="B10" s="15">
        <v>1639395.4013212889</v>
      </c>
      <c r="C10" s="48">
        <v>1909052.7101405454</v>
      </c>
      <c r="D10" s="49">
        <v>2135131.9910841971</v>
      </c>
      <c r="E10" s="50">
        <v>3749115.5755095081</v>
      </c>
      <c r="F10" s="16">
        <v>4126376.8433744842</v>
      </c>
      <c r="G10" s="51">
        <v>4303893.8930632807</v>
      </c>
      <c r="H10" s="52">
        <v>184657.87018216468</v>
      </c>
      <c r="I10" s="17">
        <v>219476.9254744217</v>
      </c>
      <c r="J10" s="53">
        <v>238593.62450273999</v>
      </c>
      <c r="K10" s="80">
        <v>1.7078595854424117</v>
      </c>
      <c r="L10" s="75"/>
      <c r="M10" s="86" t="s">
        <v>16</v>
      </c>
      <c r="N10" s="18">
        <v>1069420.7896883276</v>
      </c>
      <c r="O10" s="49">
        <v>1211748.5467841271</v>
      </c>
      <c r="P10" s="54">
        <v>1339885.7114745635</v>
      </c>
      <c r="Q10" s="50">
        <v>3749115.5755095081</v>
      </c>
      <c r="R10" s="16">
        <v>4126376.8433744842</v>
      </c>
      <c r="S10" s="51">
        <v>4303893.8930632807</v>
      </c>
      <c r="U10" s="37" t="s">
        <v>16</v>
      </c>
      <c r="V10" s="18">
        <v>569974.61163296143</v>
      </c>
      <c r="W10" s="49">
        <v>697304.16335641849</v>
      </c>
      <c r="X10" s="54">
        <v>795246.27960963361</v>
      </c>
      <c r="Y10" s="52">
        <v>184657.87018216468</v>
      </c>
      <c r="Z10" s="17">
        <v>219476.9254744217</v>
      </c>
      <c r="AA10" s="53">
        <v>238593.62450273999</v>
      </c>
    </row>
    <row r="11" spans="1:254" x14ac:dyDescent="0.3">
      <c r="A11" s="37" t="s">
        <v>17</v>
      </c>
      <c r="B11" s="15">
        <v>695345.9</v>
      </c>
      <c r="C11" s="48">
        <v>716206.277</v>
      </c>
      <c r="D11" s="49">
        <v>737692.46531</v>
      </c>
      <c r="E11" s="50">
        <v>8351999.9999999851</v>
      </c>
      <c r="F11" s="16">
        <v>8351999.9999999851</v>
      </c>
      <c r="G11" s="51">
        <v>8351999.9999999851</v>
      </c>
      <c r="H11" s="52">
        <v>468750.00000000047</v>
      </c>
      <c r="I11" s="17">
        <v>468750.00000000047</v>
      </c>
      <c r="J11" s="53">
        <v>468750.00000000047</v>
      </c>
      <c r="K11" s="80">
        <v>1.5110855316041525</v>
      </c>
      <c r="L11" s="75"/>
      <c r="M11" s="86" t="s">
        <v>17</v>
      </c>
      <c r="N11" s="18">
        <v>445379.72750488855</v>
      </c>
      <c r="O11" s="49">
        <v>458741.11933003523</v>
      </c>
      <c r="P11" s="54">
        <v>472503.35290993628</v>
      </c>
      <c r="Q11" s="50">
        <v>8351999.9999999851</v>
      </c>
      <c r="R11" s="16">
        <v>8351999.9999999851</v>
      </c>
      <c r="S11" s="51">
        <v>8351999.9999999851</v>
      </c>
      <c r="U11" s="37" t="s">
        <v>17</v>
      </c>
      <c r="V11" s="18">
        <v>249966.17249511144</v>
      </c>
      <c r="W11" s="49">
        <v>257465.15766996477</v>
      </c>
      <c r="X11" s="54">
        <v>265189.11240006372</v>
      </c>
      <c r="Y11" s="52">
        <v>468750.00000000047</v>
      </c>
      <c r="Z11" s="17">
        <v>468750.00000000047</v>
      </c>
      <c r="AA11" s="53">
        <v>468750.00000000047</v>
      </c>
    </row>
    <row r="12" spans="1:254" x14ac:dyDescent="0.3">
      <c r="A12" s="37" t="s">
        <v>18</v>
      </c>
      <c r="B12" s="15">
        <v>572023.47801939154</v>
      </c>
      <c r="C12" s="48">
        <v>597761.16963269666</v>
      </c>
      <c r="D12" s="49">
        <v>625926.2985958003</v>
      </c>
      <c r="E12" s="50">
        <v>959936.86164181342</v>
      </c>
      <c r="F12" s="16">
        <v>982906.28552302171</v>
      </c>
      <c r="G12" s="51">
        <v>997184.49994009023</v>
      </c>
      <c r="H12" s="52">
        <v>32455.63257126612</v>
      </c>
      <c r="I12" s="17">
        <v>33429.30154840411</v>
      </c>
      <c r="J12" s="53">
        <v>34432.180594856225</v>
      </c>
      <c r="K12" s="80">
        <v>1.2870192450117537</v>
      </c>
      <c r="L12" s="75"/>
      <c r="M12" s="86" t="s">
        <v>18</v>
      </c>
      <c r="N12" s="18">
        <v>394660.89493865194</v>
      </c>
      <c r="O12" s="49">
        <v>411385.70080931624</v>
      </c>
      <c r="P12" s="54">
        <v>429569.22717752669</v>
      </c>
      <c r="Q12" s="50">
        <v>959936.86164181342</v>
      </c>
      <c r="R12" s="16">
        <v>982906.28552302171</v>
      </c>
      <c r="S12" s="51">
        <v>997184.49994009023</v>
      </c>
      <c r="U12" s="37" t="s">
        <v>18</v>
      </c>
      <c r="V12" s="18">
        <v>177362.58308073948</v>
      </c>
      <c r="W12" s="49">
        <v>186375.46882338042</v>
      </c>
      <c r="X12" s="54">
        <v>196357.07141827358</v>
      </c>
      <c r="Y12" s="52">
        <v>32455.63257126612</v>
      </c>
      <c r="Z12" s="17">
        <v>33429.30154840411</v>
      </c>
      <c r="AA12" s="53">
        <v>34432.180594856225</v>
      </c>
    </row>
    <row r="13" spans="1:254" ht="15" thickBot="1" x14ac:dyDescent="0.35">
      <c r="A13" s="37" t="s">
        <v>19</v>
      </c>
      <c r="B13" s="15">
        <v>2609298.9727161918</v>
      </c>
      <c r="C13" s="48">
        <v>2664780.6779873781</v>
      </c>
      <c r="D13" s="49">
        <v>2726258.0515632848</v>
      </c>
      <c r="E13" s="50">
        <v>2669612.2910736063</v>
      </c>
      <c r="F13" s="16">
        <v>2930862.8510736013</v>
      </c>
      <c r="G13" s="51">
        <v>3192113.4110735962</v>
      </c>
      <c r="H13" s="52">
        <v>215650.0813917722</v>
      </c>
      <c r="I13" s="17">
        <v>215650.0813917722</v>
      </c>
      <c r="J13" s="53">
        <v>215650.0813917722</v>
      </c>
      <c r="K13" s="80">
        <v>1.23</v>
      </c>
      <c r="L13" s="75"/>
      <c r="M13" s="87" t="s">
        <v>19</v>
      </c>
      <c r="N13" s="68">
        <v>1550778.5470542572</v>
      </c>
      <c r="O13" s="91">
        <v>1583752.8590009552</v>
      </c>
      <c r="P13" s="92">
        <v>1620290.5624483733</v>
      </c>
      <c r="Q13" s="90">
        <v>2669612.2910736063</v>
      </c>
      <c r="R13" s="16">
        <v>2930862.8510736013</v>
      </c>
      <c r="S13" s="51">
        <v>3192113.4110735962</v>
      </c>
      <c r="U13" s="37" t="s">
        <v>19</v>
      </c>
      <c r="V13" s="18">
        <v>1058520.4256619345</v>
      </c>
      <c r="W13" s="49">
        <v>1081027.8189864228</v>
      </c>
      <c r="X13" s="54">
        <v>1105967.4891149115</v>
      </c>
      <c r="Y13" s="52">
        <v>215650.0813917722</v>
      </c>
      <c r="Z13" s="17">
        <v>215650.0813917722</v>
      </c>
      <c r="AA13" s="53">
        <v>215650.0813917722</v>
      </c>
      <c r="AB13" s="37"/>
      <c r="AC13" s="47"/>
      <c r="AD13" s="18"/>
      <c r="AE13" s="49"/>
      <c r="AF13" s="54"/>
      <c r="AG13" s="52"/>
      <c r="AH13" s="17"/>
      <c r="AI13" s="53"/>
      <c r="AJ13" s="37"/>
      <c r="AK13" s="47"/>
      <c r="AL13" s="18"/>
      <c r="AM13" s="49"/>
      <c r="AN13" s="54"/>
      <c r="AO13" s="52"/>
      <c r="AP13" s="17"/>
      <c r="AQ13" s="53"/>
      <c r="AR13" s="37"/>
      <c r="AS13" s="47"/>
      <c r="AT13" s="18"/>
      <c r="AU13" s="49"/>
      <c r="AV13" s="54"/>
      <c r="AW13" s="52"/>
      <c r="AX13" s="17"/>
      <c r="AY13" s="53"/>
      <c r="AZ13" s="37"/>
      <c r="BA13" s="47"/>
      <c r="BB13" s="18"/>
      <c r="BC13" s="49"/>
      <c r="BD13" s="54"/>
      <c r="BE13" s="52"/>
      <c r="BF13" s="17"/>
      <c r="BG13" s="53"/>
      <c r="BH13" s="37"/>
      <c r="BI13" s="47"/>
      <c r="BJ13" s="18"/>
      <c r="BK13" s="49"/>
      <c r="BL13" s="54"/>
      <c r="BM13" s="52"/>
      <c r="BN13" s="17"/>
      <c r="BO13" s="53"/>
      <c r="BP13" s="37"/>
      <c r="BQ13" s="47"/>
      <c r="BR13" s="18"/>
      <c r="BS13" s="49"/>
      <c r="BT13" s="54"/>
      <c r="BU13" s="52"/>
      <c r="BV13" s="17"/>
      <c r="BW13" s="53"/>
      <c r="BX13" s="37"/>
      <c r="BY13" s="47"/>
      <c r="BZ13" s="18"/>
      <c r="CA13" s="49"/>
      <c r="CB13" s="54"/>
      <c r="CC13" s="52"/>
      <c r="CD13" s="17"/>
      <c r="CE13" s="53"/>
      <c r="CF13" s="37"/>
      <c r="CG13" s="47"/>
      <c r="CH13" s="18"/>
      <c r="CI13" s="49"/>
      <c r="CJ13" s="54"/>
      <c r="CK13" s="52"/>
      <c r="CL13" s="17"/>
      <c r="CM13" s="53"/>
      <c r="CN13" s="37"/>
      <c r="CO13" s="47"/>
      <c r="CP13" s="18"/>
      <c r="CQ13" s="49"/>
      <c r="CR13" s="54"/>
      <c r="CS13" s="52"/>
      <c r="CT13" s="17"/>
      <c r="CU13" s="53"/>
      <c r="CV13" s="37"/>
      <c r="CW13" s="47"/>
      <c r="CX13" s="18"/>
      <c r="CY13" s="49"/>
      <c r="CZ13" s="54"/>
      <c r="DA13" s="52"/>
      <c r="DB13" s="17"/>
      <c r="DC13" s="53"/>
      <c r="DD13" s="37"/>
      <c r="DE13" s="47"/>
      <c r="DF13" s="18"/>
      <c r="DG13" s="49"/>
      <c r="DH13" s="54"/>
      <c r="DI13" s="52"/>
      <c r="DJ13" s="17"/>
      <c r="DK13" s="53"/>
      <c r="DL13" s="37"/>
      <c r="DM13" s="47"/>
      <c r="DN13" s="18"/>
      <c r="DO13" s="49"/>
      <c r="DP13" s="54"/>
      <c r="DQ13" s="52"/>
      <c r="DR13" s="17"/>
      <c r="DS13" s="53"/>
      <c r="DT13" s="37"/>
      <c r="DU13" s="47"/>
      <c r="DV13" s="18"/>
      <c r="DW13" s="49"/>
      <c r="DX13" s="54"/>
      <c r="DY13" s="52"/>
      <c r="DZ13" s="17"/>
      <c r="EA13" s="53"/>
      <c r="EB13" s="37"/>
      <c r="EC13" s="47"/>
      <c r="ED13" s="18"/>
      <c r="EE13" s="49"/>
      <c r="EF13" s="54"/>
      <c r="EG13" s="52"/>
      <c r="EH13" s="17"/>
      <c r="EI13" s="53"/>
      <c r="EJ13" s="37"/>
      <c r="EK13" s="47"/>
      <c r="EL13" s="18"/>
      <c r="EM13" s="49"/>
      <c r="EN13" s="54"/>
      <c r="EO13" s="52"/>
      <c r="EP13" s="17"/>
      <c r="EQ13" s="53"/>
      <c r="ER13" s="37"/>
      <c r="ES13" s="47"/>
      <c r="ET13" s="18"/>
      <c r="EU13" s="49"/>
      <c r="EV13" s="54"/>
      <c r="EW13" s="52"/>
      <c r="EX13" s="17"/>
      <c r="EY13" s="53"/>
      <c r="EZ13" s="37"/>
      <c r="FA13" s="47"/>
      <c r="FB13" s="18"/>
      <c r="FC13" s="49"/>
      <c r="FD13" s="54"/>
      <c r="FE13" s="52"/>
      <c r="FF13" s="17"/>
      <c r="FG13" s="53"/>
      <c r="FH13" s="37"/>
      <c r="FI13" s="47"/>
      <c r="FJ13" s="18"/>
      <c r="FK13" s="49"/>
      <c r="FL13" s="54"/>
      <c r="FM13" s="52"/>
      <c r="FN13" s="17"/>
      <c r="FO13" s="53"/>
      <c r="FP13" s="37"/>
      <c r="FQ13" s="47"/>
      <c r="FR13" s="18"/>
      <c r="FS13" s="49"/>
      <c r="FT13" s="54"/>
      <c r="FU13" s="52"/>
      <c r="FV13" s="17"/>
      <c r="FW13" s="53"/>
      <c r="FX13" s="37"/>
      <c r="FY13" s="47"/>
      <c r="FZ13" s="18"/>
      <c r="GA13" s="49"/>
      <c r="GB13" s="54"/>
      <c r="GC13" s="52"/>
      <c r="GD13" s="17"/>
      <c r="GE13" s="53"/>
      <c r="GF13" s="37"/>
      <c r="GG13" s="47"/>
      <c r="GH13" s="18"/>
      <c r="GI13" s="49"/>
      <c r="GJ13" s="54"/>
      <c r="GK13" s="52"/>
      <c r="GL13" s="17"/>
      <c r="GM13" s="53"/>
      <c r="GN13" s="37"/>
      <c r="GO13" s="47"/>
      <c r="GP13" s="18"/>
      <c r="GQ13" s="49"/>
      <c r="GR13" s="54"/>
      <c r="GS13" s="52"/>
      <c r="GT13" s="17"/>
      <c r="GU13" s="53"/>
      <c r="GV13" s="37"/>
      <c r="GW13" s="47"/>
      <c r="GX13" s="18"/>
      <c r="GY13" s="49"/>
      <c r="GZ13" s="54"/>
      <c r="HA13" s="52"/>
      <c r="HB13" s="17"/>
      <c r="HC13" s="53"/>
      <c r="HD13" s="37"/>
      <c r="HE13" s="47"/>
      <c r="HF13" s="18"/>
      <c r="HG13" s="49"/>
      <c r="HH13" s="54"/>
      <c r="HI13" s="52"/>
      <c r="HJ13" s="17"/>
      <c r="HK13" s="53"/>
      <c r="HL13" s="37"/>
      <c r="HM13" s="47"/>
      <c r="HN13" s="18"/>
      <c r="HO13" s="49"/>
      <c r="HP13" s="54"/>
      <c r="HQ13" s="52"/>
      <c r="HR13" s="17"/>
      <c r="HS13" s="53"/>
      <c r="HT13" s="37"/>
      <c r="HU13" s="47"/>
      <c r="HV13" s="18"/>
      <c r="HW13" s="49"/>
      <c r="HX13" s="54"/>
      <c r="HY13" s="52"/>
      <c r="HZ13" s="17"/>
      <c r="IA13" s="53"/>
      <c r="IB13" s="37"/>
      <c r="IC13" s="47"/>
      <c r="ID13" s="18"/>
      <c r="IE13" s="49"/>
      <c r="IF13" s="54"/>
      <c r="IG13" s="52"/>
      <c r="IH13" s="17"/>
      <c r="II13" s="53"/>
      <c r="IJ13" s="37"/>
      <c r="IK13" s="47"/>
      <c r="IL13" s="18"/>
      <c r="IM13" s="49"/>
      <c r="IN13" s="54"/>
      <c r="IO13" s="52"/>
      <c r="IP13" s="17"/>
      <c r="IQ13" s="53"/>
      <c r="IR13" s="37"/>
      <c r="IS13" s="47"/>
      <c r="IT13" s="18"/>
    </row>
    <row r="14" spans="1:254" ht="15" thickBot="1" x14ac:dyDescent="0.35">
      <c r="A14" s="38" t="s">
        <v>20</v>
      </c>
      <c r="B14" s="19">
        <f t="shared" ref="B14:J14" si="0">SUM(B4:B13)</f>
        <v>24359401.429202691</v>
      </c>
      <c r="C14" s="19">
        <f t="shared" si="0"/>
        <v>25608493.649540234</v>
      </c>
      <c r="D14" s="19">
        <f t="shared" si="0"/>
        <v>26498148.000008188</v>
      </c>
      <c r="E14" s="24">
        <f t="shared" si="0"/>
        <v>94165262.280922353</v>
      </c>
      <c r="F14" s="20">
        <f t="shared" si="0"/>
        <v>93967645.558297008</v>
      </c>
      <c r="G14" s="55">
        <f t="shared" si="0"/>
        <v>88947577.704100281</v>
      </c>
      <c r="H14" s="56">
        <f t="shared" si="0"/>
        <v>2141192.6567349075</v>
      </c>
      <c r="I14" s="56">
        <f t="shared" si="0"/>
        <v>2391494.8749277983</v>
      </c>
      <c r="J14" s="56">
        <f t="shared" si="0"/>
        <v>2578588.9026747122</v>
      </c>
      <c r="K14" s="81">
        <v>1.83</v>
      </c>
      <c r="L14" s="76"/>
      <c r="M14" s="88" t="s">
        <v>20</v>
      </c>
      <c r="N14" s="21">
        <f t="shared" ref="N14:S14" si="1">SUM(N4:N13)</f>
        <v>18913620.690095633</v>
      </c>
      <c r="O14" s="22">
        <f t="shared" si="1"/>
        <v>19362833.975965146</v>
      </c>
      <c r="P14" s="23">
        <f t="shared" si="1"/>
        <v>19516980.480391569</v>
      </c>
      <c r="Q14" s="24">
        <f t="shared" si="1"/>
        <v>94165262.280922353</v>
      </c>
      <c r="R14" s="24">
        <f t="shared" si="1"/>
        <v>93967645.558297008</v>
      </c>
      <c r="S14" s="24">
        <f t="shared" si="1"/>
        <v>88947577.704100281</v>
      </c>
      <c r="U14" s="38" t="s">
        <v>20</v>
      </c>
      <c r="V14" s="21">
        <f t="shared" ref="V14:AA14" si="2">SUM(V4:V13)</f>
        <v>5445780.739107063</v>
      </c>
      <c r="W14" s="21">
        <f t="shared" si="2"/>
        <v>6245659.6735750902</v>
      </c>
      <c r="X14" s="21">
        <f t="shared" si="2"/>
        <v>6981167.5196166197</v>
      </c>
      <c r="Y14" s="56">
        <f t="shared" si="2"/>
        <v>2141192.6567349075</v>
      </c>
      <c r="Z14" s="25">
        <f t="shared" si="2"/>
        <v>2391494.8749277983</v>
      </c>
      <c r="AA14" s="57">
        <f t="shared" si="2"/>
        <v>2578588.9026747122</v>
      </c>
    </row>
    <row r="15" spans="1:254" x14ac:dyDescent="0.3">
      <c r="A15" s="37" t="s">
        <v>21</v>
      </c>
      <c r="B15" s="15">
        <v>13740071.960503096</v>
      </c>
      <c r="C15" s="26">
        <v>13509873.654706093</v>
      </c>
      <c r="D15" s="27">
        <v>13617960.838582456</v>
      </c>
      <c r="E15" s="50">
        <v>51874513.827737436</v>
      </c>
      <c r="F15" s="16">
        <v>45681406.218350478</v>
      </c>
      <c r="G15" s="51">
        <v>42694321.791246183</v>
      </c>
      <c r="H15" s="52">
        <v>826278.90171301621</v>
      </c>
      <c r="I15" s="17">
        <v>834500.20894247061</v>
      </c>
      <c r="J15" s="53">
        <v>811727.92969138606</v>
      </c>
      <c r="K15" s="80">
        <v>1.8448498283195403</v>
      </c>
      <c r="L15" s="75"/>
      <c r="M15" s="86" t="s">
        <v>21</v>
      </c>
      <c r="N15" s="18">
        <v>12286108.339017635</v>
      </c>
      <c r="O15" s="49">
        <v>12024427.858702188</v>
      </c>
      <c r="P15" s="54">
        <v>12138034.781166717</v>
      </c>
      <c r="Q15" s="50">
        <v>51874513.827737436</v>
      </c>
      <c r="R15" s="16">
        <v>45681406.218350478</v>
      </c>
      <c r="S15" s="51">
        <v>42694321.791246183</v>
      </c>
      <c r="U15" s="37" t="s">
        <v>21</v>
      </c>
      <c r="V15" s="18">
        <v>1453963.6214854589</v>
      </c>
      <c r="W15" s="49">
        <v>1485445.7960039061</v>
      </c>
      <c r="X15" s="54">
        <v>1479926.0574157368</v>
      </c>
      <c r="Y15" s="52">
        <v>826278.90171301621</v>
      </c>
      <c r="Z15" s="17">
        <v>834500.20894247061</v>
      </c>
      <c r="AA15" s="53">
        <v>811727.92969138606</v>
      </c>
    </row>
    <row r="16" spans="1:254" x14ac:dyDescent="0.3">
      <c r="A16" s="37" t="s">
        <v>22</v>
      </c>
      <c r="B16" s="15">
        <v>11843171.945712786</v>
      </c>
      <c r="C16" s="48">
        <v>12358415.180463027</v>
      </c>
      <c r="D16" s="49">
        <v>12291956.344035272</v>
      </c>
      <c r="E16" s="50">
        <v>57776157.024981119</v>
      </c>
      <c r="F16" s="16">
        <v>58324875.692713536</v>
      </c>
      <c r="G16" s="51">
        <v>56353465.176993296</v>
      </c>
      <c r="H16" s="52">
        <v>53180.993445704262</v>
      </c>
      <c r="I16" s="17">
        <v>56257.451724121187</v>
      </c>
      <c r="J16" s="53">
        <v>50036.575733368161</v>
      </c>
      <c r="K16" s="80">
        <v>2.0896870997790198</v>
      </c>
      <c r="L16" s="75"/>
      <c r="M16" s="86" t="s">
        <v>22</v>
      </c>
      <c r="N16" s="18">
        <v>11742903.006607231</v>
      </c>
      <c r="O16" s="49">
        <v>12249191.037580281</v>
      </c>
      <c r="P16" s="54">
        <v>12192098.433412323</v>
      </c>
      <c r="Q16" s="50">
        <v>57776157.024981119</v>
      </c>
      <c r="R16" s="16">
        <v>58324875.692713536</v>
      </c>
      <c r="S16" s="51">
        <v>56353465.176993296</v>
      </c>
      <c r="U16" s="37" t="s">
        <v>22</v>
      </c>
      <c r="V16" s="18">
        <v>100268.93910555475</v>
      </c>
      <c r="W16" s="49">
        <v>109224.14288274596</v>
      </c>
      <c r="X16" s="54">
        <v>99857.910622949115</v>
      </c>
      <c r="Y16" s="52">
        <v>53180.993445704262</v>
      </c>
      <c r="Z16" s="17">
        <v>56257.451724121187</v>
      </c>
      <c r="AA16" s="53">
        <v>50036.575733368161</v>
      </c>
    </row>
    <row r="17" spans="1:27" x14ac:dyDescent="0.3">
      <c r="A17" s="37" t="s">
        <v>23</v>
      </c>
      <c r="B17" s="15">
        <v>284644.00478100579</v>
      </c>
      <c r="C17" s="48">
        <v>293302.40650237183</v>
      </c>
      <c r="D17" s="49">
        <v>300512.27465960215</v>
      </c>
      <c r="E17" s="50">
        <v>3115200.2086074441</v>
      </c>
      <c r="F17" s="16">
        <v>3105620.5400959933</v>
      </c>
      <c r="G17" s="51">
        <v>3042708.8251789664</v>
      </c>
      <c r="H17" s="52">
        <v>4659.4020915674664</v>
      </c>
      <c r="I17" s="17">
        <v>4193.3617406654266</v>
      </c>
      <c r="J17" s="53">
        <v>4001.1992941924536</v>
      </c>
      <c r="K17" s="80">
        <v>3.0414340587156525</v>
      </c>
      <c r="L17" s="75"/>
      <c r="M17" s="86" t="s">
        <v>23</v>
      </c>
      <c r="N17" s="18">
        <v>279507.22799536522</v>
      </c>
      <c r="O17" s="49">
        <v>288290.77902981226</v>
      </c>
      <c r="P17" s="54">
        <v>295320.96300854778</v>
      </c>
      <c r="Q17" s="50">
        <v>3115200.2086074441</v>
      </c>
      <c r="R17" s="16">
        <v>3105620.5400959933</v>
      </c>
      <c r="S17" s="51">
        <v>3042708.8251789664</v>
      </c>
      <c r="U17" s="37" t="s">
        <v>23</v>
      </c>
      <c r="V17" s="18">
        <v>5136.7767856405662</v>
      </c>
      <c r="W17" s="49">
        <v>5011.6274725595795</v>
      </c>
      <c r="X17" s="54">
        <v>5191.3116510543841</v>
      </c>
      <c r="Y17" s="52">
        <v>4659.4020915674664</v>
      </c>
      <c r="Z17" s="17">
        <v>4193.3617406654266</v>
      </c>
      <c r="AA17" s="53">
        <v>4001.1992941924536</v>
      </c>
    </row>
    <row r="18" spans="1:27" ht="15" thickBot="1" x14ac:dyDescent="0.35">
      <c r="A18" s="37" t="s">
        <v>24</v>
      </c>
      <c r="B18" s="15">
        <v>2516868.7226903732</v>
      </c>
      <c r="C18" s="48">
        <v>2486728.0252945973</v>
      </c>
      <c r="D18" s="49">
        <v>2527094.7219639067</v>
      </c>
      <c r="E18" s="50">
        <v>8723692.3839188088</v>
      </c>
      <c r="F18" s="16">
        <v>7879949.8363015559</v>
      </c>
      <c r="G18" s="51">
        <v>7450194.7300251629</v>
      </c>
      <c r="H18" s="52">
        <v>78493.220042228844</v>
      </c>
      <c r="I18" s="17">
        <v>79546.747401939312</v>
      </c>
      <c r="J18" s="53">
        <v>77541.512292429165</v>
      </c>
      <c r="K18" s="80">
        <v>1.4235268532892593</v>
      </c>
      <c r="L18" s="75"/>
      <c r="M18" s="86" t="s">
        <v>24</v>
      </c>
      <c r="N18" s="18">
        <v>2360819.4408270004</v>
      </c>
      <c r="O18" s="49">
        <v>2327985.4705607789</v>
      </c>
      <c r="P18" s="54">
        <v>2369275.3722466435</v>
      </c>
      <c r="Q18" s="50">
        <v>8723692.3839188088</v>
      </c>
      <c r="R18" s="16">
        <v>7879949.8363015559</v>
      </c>
      <c r="S18" s="51">
        <v>7450194.7300251629</v>
      </c>
      <c r="U18" s="37" t="s">
        <v>24</v>
      </c>
      <c r="V18" s="18">
        <v>156049.28186337295</v>
      </c>
      <c r="W18" s="49">
        <v>158742.55473381828</v>
      </c>
      <c r="X18" s="54">
        <v>157819.34971726307</v>
      </c>
      <c r="Y18" s="52">
        <v>78493.220042228844</v>
      </c>
      <c r="Z18" s="17">
        <v>79546.747401939312</v>
      </c>
      <c r="AA18" s="53">
        <v>77541.512292429165</v>
      </c>
    </row>
    <row r="19" spans="1:27" ht="15" thickBot="1" x14ac:dyDescent="0.35">
      <c r="A19" s="38" t="s">
        <v>25</v>
      </c>
      <c r="B19" s="19">
        <f>SUM(B15:B18)</f>
        <v>28384756.633687261</v>
      </c>
      <c r="C19" s="58">
        <f t="shared" ref="C19:J19" si="3">SUM(C15:C18)</f>
        <v>28648319.266966093</v>
      </c>
      <c r="D19" s="22">
        <f t="shared" si="3"/>
        <v>28737524.17924124</v>
      </c>
      <c r="E19" s="24">
        <f t="shared" si="3"/>
        <v>121489563.44524482</v>
      </c>
      <c r="F19" s="20">
        <f t="shared" si="3"/>
        <v>114991852.28746156</v>
      </c>
      <c r="G19" s="55">
        <f t="shared" si="3"/>
        <v>109540690.52344361</v>
      </c>
      <c r="H19" s="56">
        <f t="shared" si="3"/>
        <v>962612.51729251677</v>
      </c>
      <c r="I19" s="25">
        <f t="shared" si="3"/>
        <v>974497.76980919659</v>
      </c>
      <c r="J19" s="57">
        <f t="shared" si="3"/>
        <v>943307.21701137582</v>
      </c>
      <c r="K19" s="81">
        <v>1.9294202459429635</v>
      </c>
      <c r="L19" s="76"/>
      <c r="M19" s="88" t="s">
        <v>25</v>
      </c>
      <c r="N19" s="21">
        <f t="shared" ref="N19:S19" si="4">SUM(N15:N18)</f>
        <v>26669338.014447231</v>
      </c>
      <c r="O19" s="22">
        <f t="shared" si="4"/>
        <v>26889895.145873062</v>
      </c>
      <c r="P19" s="23">
        <f t="shared" si="4"/>
        <v>26994729.549834229</v>
      </c>
      <c r="Q19" s="24">
        <f t="shared" si="4"/>
        <v>121489563.44524482</v>
      </c>
      <c r="R19" s="20">
        <f t="shared" si="4"/>
        <v>114991852.28746156</v>
      </c>
      <c r="S19" s="55">
        <f t="shared" si="4"/>
        <v>109540690.52344361</v>
      </c>
      <c r="U19" s="38" t="s">
        <v>25</v>
      </c>
      <c r="V19" s="21">
        <f t="shared" ref="V19:AA19" si="5">SUM(V15:V18)</f>
        <v>1715418.6192400272</v>
      </c>
      <c r="W19" s="22">
        <f t="shared" si="5"/>
        <v>1758424.1210930301</v>
      </c>
      <c r="X19" s="23">
        <f>SUM(X15:X18)</f>
        <v>1742794.6294070033</v>
      </c>
      <c r="Y19" s="56">
        <f t="shared" si="5"/>
        <v>962612.51729251677</v>
      </c>
      <c r="Z19" s="25">
        <f t="shared" si="5"/>
        <v>974497.76980919659</v>
      </c>
      <c r="AA19" s="57">
        <f t="shared" si="5"/>
        <v>943307.21701137582</v>
      </c>
    </row>
    <row r="20" spans="1:27" ht="15" thickBot="1" x14ac:dyDescent="0.35">
      <c r="A20" s="59" t="s">
        <v>26</v>
      </c>
      <c r="B20" s="60">
        <f t="shared" ref="B20:J20" si="6">B14+B19</f>
        <v>52744158.062889948</v>
      </c>
      <c r="C20" s="61">
        <f t="shared" si="6"/>
        <v>54256812.916506328</v>
      </c>
      <c r="D20" s="62">
        <f t="shared" si="6"/>
        <v>55235672.179249428</v>
      </c>
      <c r="E20" s="63">
        <f t="shared" si="6"/>
        <v>215654825.72616717</v>
      </c>
      <c r="F20" s="28">
        <f t="shared" si="6"/>
        <v>208959497.84575856</v>
      </c>
      <c r="G20" s="64">
        <f t="shared" si="6"/>
        <v>198488268.22754389</v>
      </c>
      <c r="H20" s="65">
        <f t="shared" si="6"/>
        <v>3103805.1740274243</v>
      </c>
      <c r="I20" s="29">
        <f t="shared" si="6"/>
        <v>3365992.644736995</v>
      </c>
      <c r="J20" s="66">
        <f t="shared" si="6"/>
        <v>3521896.1196860881</v>
      </c>
      <c r="K20" s="82">
        <v>1.7411695702944014</v>
      </c>
      <c r="L20" s="77"/>
      <c r="M20" s="89" t="s">
        <v>26</v>
      </c>
      <c r="N20" s="30">
        <f t="shared" ref="N20:S20" si="7">N14+N19</f>
        <v>45582958.70454286</v>
      </c>
      <c r="O20" s="62">
        <f t="shared" si="7"/>
        <v>46252729.121838212</v>
      </c>
      <c r="P20" s="67">
        <f t="shared" si="7"/>
        <v>46511710.030225798</v>
      </c>
      <c r="Q20" s="63">
        <f t="shared" si="7"/>
        <v>215654825.72616717</v>
      </c>
      <c r="R20" s="28">
        <f t="shared" si="7"/>
        <v>208959497.84575856</v>
      </c>
      <c r="S20" s="64">
        <f t="shared" si="7"/>
        <v>198488268.22754389</v>
      </c>
      <c r="U20" s="59" t="s">
        <v>26</v>
      </c>
      <c r="V20" s="30">
        <f t="shared" ref="V20:AA20" si="8">V14+V19</f>
        <v>7161199.35834709</v>
      </c>
      <c r="W20" s="62">
        <f t="shared" si="8"/>
        <v>8004083.7946681203</v>
      </c>
      <c r="X20" s="67">
        <f t="shared" si="8"/>
        <v>8723962.1490236223</v>
      </c>
      <c r="Y20" s="65">
        <f t="shared" si="8"/>
        <v>3103805.1740274243</v>
      </c>
      <c r="Z20" s="29">
        <f t="shared" si="8"/>
        <v>3365992.644736995</v>
      </c>
      <c r="AA20" s="66">
        <f t="shared" si="8"/>
        <v>3521896.1196860881</v>
      </c>
    </row>
    <row r="22" spans="1:27" x14ac:dyDescent="0.3">
      <c r="M22" s="72"/>
      <c r="N22" s="70" t="s">
        <v>7</v>
      </c>
      <c r="O22" s="70" t="s">
        <v>8</v>
      </c>
      <c r="P22" s="70" t="s">
        <v>9</v>
      </c>
      <c r="U22" s="69"/>
      <c r="V22" s="70" t="s">
        <v>7</v>
      </c>
      <c r="W22" s="70" t="s">
        <v>8</v>
      </c>
      <c r="X22" s="70" t="s">
        <v>9</v>
      </c>
    </row>
    <row r="23" spans="1:27" x14ac:dyDescent="0.3">
      <c r="M23" s="72" t="s">
        <v>27</v>
      </c>
      <c r="N23" s="71">
        <f>N20/Q20</f>
        <v>0.21136999161068115</v>
      </c>
      <c r="O23" s="71">
        <f>O20/R20</f>
        <v>0.22134781906864659</v>
      </c>
      <c r="P23" s="71">
        <f>P20/S20</f>
        <v>0.23432976893579166</v>
      </c>
      <c r="U23" s="69" t="s">
        <v>28</v>
      </c>
      <c r="V23" s="71">
        <f>V20/Y20</f>
        <v>2.3072322381159274</v>
      </c>
      <c r="W23" s="71">
        <f>W20/Z20</f>
        <v>2.3779267037862248</v>
      </c>
      <c r="X23" s="71">
        <f>X20/AA20</f>
        <v>2.477064016811831</v>
      </c>
    </row>
  </sheetData>
  <mergeCells count="8">
    <mergeCell ref="V2:X2"/>
    <mergeCell ref="Y2:AA2"/>
    <mergeCell ref="N2:P2"/>
    <mergeCell ref="K2:K3"/>
    <mergeCell ref="B2:D2"/>
    <mergeCell ref="E2:G2"/>
    <mergeCell ref="H2:J2"/>
    <mergeCell ref="Q2:S2"/>
  </mergeCells>
  <phoneticPr fontId="0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Ameren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Shoff, Kyle</dc:creator>
  <cp:lastModifiedBy>Celia Christensen</cp:lastModifiedBy>
  <cp:lastPrinted>2013-09-06T20:56:24Z</cp:lastPrinted>
  <dcterms:created xsi:type="dcterms:W3CDTF">2010-07-30T22:09:52Z</dcterms:created>
  <dcterms:modified xsi:type="dcterms:W3CDTF">2013-09-06T20:56:48Z</dcterms:modified>
</cp:coreProperties>
</file>