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https://d.docs.live.net/97314b2b1000012c/Documents/IL SAG Website/Evaluation Documents/DRAFT Reports for Comment/Draft Reports - ComEd PY9/"/>
    </mc:Choice>
  </mc:AlternateContent>
  <xr:revisionPtr revIDLastSave="0" documentId="8_{A51339BE-7AD8-4FD2-A4E4-67BE04CB5023}" xr6:coauthVersionLast="38" xr6:coauthVersionMax="38" xr10:uidLastSave="{00000000-0000-0000-0000-000000000000}"/>
  <bookViews>
    <workbookView xWindow="0" yWindow="0" windowWidth="28800" windowHeight="10410" xr2:uid="{00000000-000D-0000-FFFF-FFFF00000000}"/>
  </bookViews>
  <sheets>
    <sheet name="PY9 Ex Post Summary Results" sheetId="1" r:id="rId1"/>
    <sheet name="PY9 High Impact Measures" sheetId="2" r:id="rId2"/>
  </sheets>
  <definedNames>
    <definedName name="_xlnm._FilterDatabase" localSheetId="0" hidden="1">'PY9 Ex Post Summary Results'!$A$2:$Q$74</definedName>
  </definedNames>
  <calcPr calcId="181029"/>
</workbook>
</file>

<file path=xl/calcChain.xml><?xml version="1.0" encoding="utf-8"?>
<calcChain xmlns="http://schemas.openxmlformats.org/spreadsheetml/2006/main">
  <c r="J58" i="1" l="1"/>
  <c r="I58" i="1"/>
  <c r="K13" i="1"/>
  <c r="K25" i="1"/>
  <c r="K47" i="1"/>
  <c r="G58" i="1"/>
  <c r="K54" i="1"/>
  <c r="K50" i="1"/>
  <c r="K55" i="1" l="1"/>
  <c r="K58" i="1" s="1"/>
  <c r="G29" i="1"/>
  <c r="G31" i="1" s="1"/>
  <c r="K29" i="1"/>
  <c r="K31" i="1" s="1"/>
  <c r="G32" i="1" l="1"/>
  <c r="K14" i="1" l="1"/>
  <c r="G68" i="1"/>
  <c r="K68" i="1"/>
  <c r="K72" i="1" l="1"/>
  <c r="G72" i="1"/>
  <c r="K16" i="1"/>
  <c r="G73" i="1" l="1"/>
  <c r="K73" i="1"/>
  <c r="G74" i="1" l="1"/>
  <c r="K26" i="1" l="1"/>
  <c r="K28" i="1" l="1"/>
  <c r="K32" i="1" l="1"/>
  <c r="K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Sagar Deo</author>
  </authors>
  <commentList>
    <comment ref="N2" authorId="0" shapeId="0" xr:uid="{544BDF02-A9D6-4733-816E-8182D62D7EC6}">
      <text>
        <r>
          <rPr>
            <b/>
            <sz val="9"/>
            <color indexed="81"/>
            <rFont val="Tahoma"/>
            <family val="2"/>
          </rPr>
          <t>Sagar Deo:</t>
        </r>
        <r>
          <rPr>
            <sz val="9"/>
            <color indexed="81"/>
            <rFont val="Tahoma"/>
            <family val="2"/>
          </rPr>
          <t xml:space="preserve">
Incentive+Admin</t>
        </r>
      </text>
    </comment>
  </commentList>
</comments>
</file>

<file path=xl/sharedStrings.xml><?xml version="1.0" encoding="utf-8"?>
<sst xmlns="http://schemas.openxmlformats.org/spreadsheetml/2006/main" count="785" uniqueCount="272">
  <si>
    <t>Portfolio</t>
  </si>
  <si>
    <t>Sector</t>
  </si>
  <si>
    <t>First Year Annual Energy Savings (kWh) - Gross</t>
  </si>
  <si>
    <t>First Year Peak Demand Savings (kW) - Gross</t>
  </si>
  <si>
    <t>Lifetime Savings (kWh) - Gross</t>
  </si>
  <si>
    <t>First Year Annual Energy Savings (kWh) - Net</t>
  </si>
  <si>
    <t>First Year Peak Demand Savings (kW) - Net</t>
  </si>
  <si>
    <t>Lifetime Savings (kWh) - Net</t>
  </si>
  <si>
    <t>Weighted Average Measure Life</t>
  </si>
  <si>
    <t>EEPS</t>
  </si>
  <si>
    <t>Business</t>
  </si>
  <si>
    <t>AirCare Plus</t>
  </si>
  <si>
    <t>C&amp;I New Construction</t>
  </si>
  <si>
    <t>Custom</t>
  </si>
  <si>
    <t>Data Center Efficiency</t>
  </si>
  <si>
    <t>Industrial Systems Optimization</t>
  </si>
  <si>
    <t>Instant Discounts</t>
  </si>
  <si>
    <t>Operational Savings</t>
  </si>
  <si>
    <t>Retrocommissioning (RCx)</t>
  </si>
  <si>
    <t>Standard</t>
  </si>
  <si>
    <t>Strategic Energy Management (SEM)</t>
  </si>
  <si>
    <t>Subtotal</t>
  </si>
  <si>
    <t>Pilot Business</t>
  </si>
  <si>
    <t>Business Energy Analyzer</t>
  </si>
  <si>
    <t>Multi-family Common Area Pilot</t>
  </si>
  <si>
    <t>Residential</t>
  </si>
  <si>
    <t>Appliance Rebates</t>
  </si>
  <si>
    <t>Elementary Education Kits</t>
  </si>
  <si>
    <t>Fridge Freezer Recycling</t>
  </si>
  <si>
    <t>Heating, Cooling &amp; Weatherization Rebates (HVAC)</t>
  </si>
  <si>
    <t>Heating, Cooling &amp; Weatherization Rebates (Wx)</t>
  </si>
  <si>
    <t>Home Energy Assessments</t>
  </si>
  <si>
    <t>Lighting Discounts</t>
  </si>
  <si>
    <t>Multi-Family Comprehensive EE</t>
  </si>
  <si>
    <t>Residential New Construction</t>
  </si>
  <si>
    <t>Pilot Residential</t>
  </si>
  <si>
    <t>Bidgely</t>
  </si>
  <si>
    <t>EEPS Carryover</t>
  </si>
  <si>
    <t>Instant Discounts (carryover)</t>
  </si>
  <si>
    <t>Lighting Discounts (carryover)</t>
  </si>
  <si>
    <t>Portfolio Total</t>
  </si>
  <si>
    <t>IPA</t>
  </si>
  <si>
    <t>IPA Business</t>
  </si>
  <si>
    <t>Agriculture Energy Efficiency</t>
  </si>
  <si>
    <t>CLEAResult LLLC</t>
  </si>
  <si>
    <t>CLEAResult Schools DI</t>
  </si>
  <si>
    <t>Elevate Energy Assisted &amp; Senior Housing</t>
  </si>
  <si>
    <t>Energy Advisor MBCx</t>
  </si>
  <si>
    <t>LED Street Lighting</t>
  </si>
  <si>
    <t>Matrix DCV</t>
  </si>
  <si>
    <t>Matrix K-12 Private Schools DI</t>
  </si>
  <si>
    <t>New Construction Small Buildings</t>
  </si>
  <si>
    <t>Rural Small Business EE Kits</t>
  </si>
  <si>
    <t>SEDAC Enhanced Building Optimization</t>
  </si>
  <si>
    <t>Small Business</t>
  </si>
  <si>
    <t>Small Commercial Lit Signage</t>
  </si>
  <si>
    <t>IPA Residential</t>
  </si>
  <si>
    <t>CLEAResult Community-based CFL Distribution</t>
  </si>
  <si>
    <t>Elevate Energy MF All Electric</t>
  </si>
  <si>
    <t>Home Energy Reports</t>
  </si>
  <si>
    <t>Low-income Kits (UIC ERC)</t>
  </si>
  <si>
    <t>NTC Gas &amp; Electric Water Heater Kits</t>
  </si>
  <si>
    <t>IPA Carryover</t>
  </si>
  <si>
    <t>DCEO Bridge</t>
  </si>
  <si>
    <t>Income Eligible</t>
  </si>
  <si>
    <t>Affordable Housing New Construction</t>
  </si>
  <si>
    <t>Illinois Home Weatherization Assistance Program (IHWAP)</t>
  </si>
  <si>
    <t>Residential Retrofit: Energy Savers Multi-Family</t>
  </si>
  <si>
    <t>Residential Retrofit: Single Family Retrofits (CBA)</t>
  </si>
  <si>
    <t>Public Sector</t>
  </si>
  <si>
    <t>C&amp;I New Construction (DCEO)</t>
  </si>
  <si>
    <t>Custom (DCEO)</t>
  </si>
  <si>
    <t>Free Lights (DCEO)</t>
  </si>
  <si>
    <t>LED Street Lighting (DCEO)</t>
  </si>
  <si>
    <t>PHA Efficient Living (DCEO)</t>
  </si>
  <si>
    <t>Retrocommissioning (DCEO)</t>
  </si>
  <si>
    <t>Savings Through Efficient Products (STEP), DCEO</t>
  </si>
  <si>
    <t>Standard (DCEO)</t>
  </si>
  <si>
    <t>All</t>
  </si>
  <si>
    <t>Grand Total</t>
  </si>
  <si>
    <t>ComEd PY9 Program</t>
  </si>
  <si>
    <t>Verified Gross Realization Rate (%)</t>
  </si>
  <si>
    <t>Verified Gross Savings</t>
  </si>
  <si>
    <t>Verified Net Savings</t>
  </si>
  <si>
    <t>Cost</t>
  </si>
  <si>
    <t>Program Costs</t>
  </si>
  <si>
    <t>First Year Cost per First Year Net Annual Savings</t>
  </si>
  <si>
    <t>First Year Cost per Net Lifetime Savings</t>
  </si>
  <si>
    <t># Units</t>
  </si>
  <si>
    <t>Units Definition</t>
  </si>
  <si>
    <t>Participation</t>
  </si>
  <si>
    <t>High Impact Measure</t>
  </si>
  <si>
    <t>end_use_standard</t>
  </si>
  <si>
    <t>weighted_average_measure_life</t>
  </si>
  <si>
    <t>first_year_kwh_savings</t>
  </si>
  <si>
    <t>lifetime_kwh_savings_estimate</t>
  </si>
  <si>
    <t>Cumul.Perc</t>
  </si>
  <si>
    <t>LED Fixtures</t>
  </si>
  <si>
    <t>Lighting</t>
  </si>
  <si>
    <t>Agriculture Energy Efficiency, Agriculture Energy Efficiency, Small Commercial Lit Signage, Small Commercial Lit Signage, Small Commercial Lit Signage, Small Commercial Lit Signage, Small Commercial Lit Signage, Small Commercial Lit Signage, Small Commercial Lit Signage, Small Commercial Lit Signage, Small Commercial Lit Signage, Small Commercial Lit Signage, Small Commercial Lit Signage, Small Commercial Lit Signage, Instant Discounts, CLEAResult LLLC, Matrix K-12 Private Schools DI, Elevate Energy Assisted &amp; Senior Housing, Elevate Energy Assisted &amp; Senior Housing, Elevate Energy Assisted &amp; Senior Housing, Small Business, Small Business, Standard (DCEO), Standard (DCEO), Standard (DCEO), Standard (DCEO), Standard (DCEO), Standard (DCEO), Standard (DCEO), Savings Through Efficient Products (STEP), DCEO</t>
  </si>
  <si>
    <t>Other Lighting</t>
  </si>
  <si>
    <t>Custom, Custom (DCEO), Free Lights (DCEO), Instant Discounts, Standard</t>
  </si>
  <si>
    <t>LED Lamps</t>
  </si>
  <si>
    <t>Agriculture Energy Efficiency, CLEAResult Schools DI, CLEAResult Schools DI, CLEAResult Schools DI, CLEAResult Schools DI, CLEAResult Schools DI, CLEAResult Schools DI, Small Commercial Lit Signage, Small Commercial Lit Signage, Small Commercial Lit Signage, Small Commercial Lit Signage, Small Commercial Lit Signage, Small Commercial Lit Signage, Small Commercial Lit Signage, Small Commercial Lit Signage, Instant Discounts, Instant Discounts, LED Street Lighting, LED Street Lighting, LED Street Lighting, LED Street Lighting, LED Street Lighting (DCEO), LED Street Lighting (DCEO), LED Street Lighting (DCEO), LED Street Lighting (DCEO), LED Street Lighting (DCEO), LED Street Lighting (DCEO), LED Street Lighting (DCEO), CLEAResult LLLC, CLEAResult LLLC, Matrix K-12 Private Schools DI, Matrix K-12 Private Schools DI, Matrix K-12 Private Schools DI, Matrix K-12 Private Schools DI, Matrix K-12 Private Schools DI, Multi-family Common Area Pilot,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Elevate Energy Assisted &amp; Senior Housing, PHA Efficient Living (DCEO), PHA Efficient Living (DCEO), PHA Efficient Living (DCEO), Rural Small Business EE Kits, Rural Small Business EE Kits, Rural Small Business EE Kits, Rural Small Business EE Kits, Small Business, Small Business, Small Business, Small Business, Small Business, Small Business, Small Business, Small Business, Small Business, Small Business, Standard (DCEO), Standard (DCEO), Standard (DCEO), Standard (DCEO)</t>
  </si>
  <si>
    <t>Whole Building</t>
  </si>
  <si>
    <t>Other</t>
  </si>
  <si>
    <t>C&amp;I New Construction, C&amp;I New Construction (DCEO), New Construction Small Buildings</t>
  </si>
  <si>
    <t>Other Non-lighting</t>
  </si>
  <si>
    <t>Custom, Custom (DCEO), Data Center Efficiency, Data Center Efficiency, Industrial Systems Optimization,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Operational Savings, PHA Efficient Living (DCEO), Retrocommissioning (DCEO), Retrocommissioning (DCEO), Retrocommissioning (DCEO), Retrocommissioning (DCEO), Retrocommissioning (RCx), Retrocommissioning (RCx), Retrocommissioning (RCx),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Strategic Energy Management (SEM), Standard</t>
  </si>
  <si>
    <t>VSD</t>
  </si>
  <si>
    <t>HVAC</t>
  </si>
  <si>
    <t>Custom (DCEO), Data Center Efficiency, Small Business, Small Business, Standard, Standard (DCEO)</t>
  </si>
  <si>
    <t>Custom, Custom (DCEO), Data Center Efficiency, Data Center Efficiency, Matrix DCV, Small Business, Small Business, SEDAC Enhanced Building Optimization, SEDAC Enhanced Building Optimization, SEDAC Enhanced Building Optimization, SEDAC Enhanced Building Optimization, Standard</t>
  </si>
  <si>
    <t>Building EMS</t>
  </si>
  <si>
    <t>Custom, Standard</t>
  </si>
  <si>
    <t>Refrigeration</t>
  </si>
  <si>
    <t>Custom, Retrocommissioning (RCx), Standard</t>
  </si>
  <si>
    <t>Industrial System</t>
  </si>
  <si>
    <t>EC Motor with Evaporator Fan Controls for Walk-in Cooler or Freezer</t>
  </si>
  <si>
    <t>Small Business, Standard (DCEO)</t>
  </si>
  <si>
    <t>T8 &amp; T5 Retrofit/Relamp</t>
  </si>
  <si>
    <t>Small Commercial Lit Signage, Small Commercial Lit Signage, Matrix K-12 Private Schools DI, Matrix K-12 Private Schools DI, Multi-family Common Area Pilot, Elevate Energy Assisted &amp; Senior Housing, Elevate Energy Assisted &amp; Senior Housing, Small Business, Small Business, Small Business, Small Business, Small Business, Small Business, Small Business, Small Business, Small Business</t>
  </si>
  <si>
    <t>Anti-Sweat Heater Controls for Glass Door Cooler or Refrigerator</t>
  </si>
  <si>
    <t>Programmable/Reporgram Thermostats</t>
  </si>
  <si>
    <t>AirCare Plus, AirCare Plus, CLEAResult Schools DI, Multi-family Common Area Pilot, Small Business, Small Business, SEDAC Enhanced Building Optimization</t>
  </si>
  <si>
    <t>Occupancy Sensor &amp; Other Controls</t>
  </si>
  <si>
    <t>CLEAResult Schools DI, CLEAResult Schools DI, Multi-family Common Area Pilot, Elevate Energy Assisted &amp; Senior Housing, PHA Efficient Living (DCEO), Small Business, Small Business, Small Business, Small Business, Small Business, Small Business, Small Business, Small Business, Small Business, Small Business, Small Business, Small Business, Standard (DCEO), Standard (DCEO), Standard (DCEO), Savings Through Efficient Products (STEP), DCEO</t>
  </si>
  <si>
    <t>Air Compressor</t>
  </si>
  <si>
    <t>Compressed Air</t>
  </si>
  <si>
    <t>Custom, Industrial Systems Optimization, Small Business, Standard</t>
  </si>
  <si>
    <t>Optimization</t>
  </si>
  <si>
    <t>LED  Exit Signs, Channels &amp; Traffic Signal</t>
  </si>
  <si>
    <t>CLEAResult Schools DI, CLEAResult Schools DI, Small Commercial Lit Signage, Small Commercial Lit Signage, Instant Discounts, Matrix K-12 Private Schools DI, Multi-family Common Area Pilot, Elevate Energy Assisted &amp; Senior Housing, Elevate Energy Assisted &amp; Senior Housing, PHA Efficient Living (DCEO), Small Business, Small Business, Standard (DCEO), Standard (DCEO), Savings Through Efficient Products (STEP), DCEO</t>
  </si>
  <si>
    <t>Fluorescent Retrofit/Relamp</t>
  </si>
  <si>
    <t>Instant Discounts, Standard (DCEO), Standard (DCEO)</t>
  </si>
  <si>
    <t>LED Refrigerated Display Case Lighting</t>
  </si>
  <si>
    <t>Air &amp; Water Cooled Chillers</t>
  </si>
  <si>
    <t>Data Center Efficiency, Standard (DCEO)</t>
  </si>
  <si>
    <t>HVAC Tune-Up</t>
  </si>
  <si>
    <t>AirCare Plus, AirCare Plus, Retrocommissioning (RCx), SEDAC Enhanced Building Optimization</t>
  </si>
  <si>
    <t>Compressed Air Leak Repair</t>
  </si>
  <si>
    <t>Industrial Systems Optimization, Small Business</t>
  </si>
  <si>
    <t>Reduce Comp Air Demand</t>
  </si>
  <si>
    <t>UPS</t>
  </si>
  <si>
    <t>Consumer Electronics</t>
  </si>
  <si>
    <t>Air Cooled AC</t>
  </si>
  <si>
    <t>Small Business, Small Business, Small Business, Small Business, Small Business, Small Business</t>
  </si>
  <si>
    <t>Behavioral Savings</t>
  </si>
  <si>
    <t>Behavioral</t>
  </si>
  <si>
    <t>Delamping</t>
  </si>
  <si>
    <t>Small Business, Small Business, Small Business, Small Business</t>
  </si>
  <si>
    <t>Engineered Nozzle</t>
  </si>
  <si>
    <t>Battery Chargers</t>
  </si>
  <si>
    <t>No-Loss Drain</t>
  </si>
  <si>
    <t>Dryer</t>
  </si>
  <si>
    <t>Auto Closer for Walk-in Cooler or Freezer</t>
  </si>
  <si>
    <t>Small Business, Small Business</t>
  </si>
  <si>
    <t>Pre-Rinse Spray Valve</t>
  </si>
  <si>
    <t>Hot Water</t>
  </si>
  <si>
    <t>CLEAResult Schools DI, Rural Small Business EE Kits, Small Business</t>
  </si>
  <si>
    <t>No-Loss Condensate Drains</t>
  </si>
  <si>
    <t>Strip Curtains for Cooler or Freezer</t>
  </si>
  <si>
    <t>Compressed Air Nozzles</t>
  </si>
  <si>
    <t>EC Motor for Reach-in Cooler or Freezer</t>
  </si>
  <si>
    <t>Bathroom Faucet Aerator</t>
  </si>
  <si>
    <t>CLEAResult Schools DI, Rural Small Business EE Kits, Rural Small Business EE Kits, Rural Small Business EE Kits, Small Business</t>
  </si>
  <si>
    <t>Refrigerator</t>
  </si>
  <si>
    <t>Appliances</t>
  </si>
  <si>
    <t>Advanced Power Strips Tier 1</t>
  </si>
  <si>
    <t>Rural Small Business EE Kits, Small Business</t>
  </si>
  <si>
    <t>Kitchen Faucet Aerator</t>
  </si>
  <si>
    <t>CLEAResult Schools DI, Rural Small Business EE Kits, Rural Small Business EE Kits, Small Business</t>
  </si>
  <si>
    <t>Vending, Beverage and Snack Machine Controls</t>
  </si>
  <si>
    <t>Food Service</t>
  </si>
  <si>
    <t>CLEAResult Schools DI, Multi-family Common Area Pilot, Elevate Energy Assisted &amp; Senior Housing, Small Business, Small Business, Savings Through Efficient Products (STEP), DCEO</t>
  </si>
  <si>
    <t>Demand Controlled Ventilation</t>
  </si>
  <si>
    <t>Induction Fixtures</t>
  </si>
  <si>
    <t>CFL</t>
  </si>
  <si>
    <t>CLEAResult Schools DI, CLEAResult Schools DI, Rural Small Business EE Kits</t>
  </si>
  <si>
    <t>Livestock Waterer</t>
  </si>
  <si>
    <t>Evaporator Fan Controls for walk-in coolers</t>
  </si>
  <si>
    <t>Economizer</t>
  </si>
  <si>
    <t>Reach-in (Novelty) Cooler Controls</t>
  </si>
  <si>
    <t>SEDAC Enhanced Building Optimization, Standard (DCEO)</t>
  </si>
  <si>
    <t>Hot Food Holding Cabinet</t>
  </si>
  <si>
    <t>ENERGY STAR Dishwasher</t>
  </si>
  <si>
    <t>Cogged V-Belt</t>
  </si>
  <si>
    <t>Engine block heater timer</t>
  </si>
  <si>
    <t>ENERGY STAR Solid or Glass Door Freezer</t>
  </si>
  <si>
    <t>Small Business, Small Business, Standard (DCEO), Standard (DCEO)</t>
  </si>
  <si>
    <t>Ventilation Fan</t>
  </si>
  <si>
    <t>Agriculture Energy Efficiency, Agriculture Energy Efficiency</t>
  </si>
  <si>
    <t>Compressed Air Pressure Reduction</t>
  </si>
  <si>
    <t>Room &amp; Central Air Conditioner</t>
  </si>
  <si>
    <t>PHA Efficient Living (DCEO), Small Business, Standard (DCEO)</t>
  </si>
  <si>
    <t>Weather Stripping</t>
  </si>
  <si>
    <t>Shell</t>
  </si>
  <si>
    <t>ENERGY STAR Solid or Glass Door Refrigerator</t>
  </si>
  <si>
    <t>Night Covers</t>
  </si>
  <si>
    <t>Efficient Refrigerated CA Dryer</t>
  </si>
  <si>
    <t>Tankless Water Heater</t>
  </si>
  <si>
    <t>Low Flow Showerhead</t>
  </si>
  <si>
    <t>CLEAResult Schools DI, Small Business</t>
  </si>
  <si>
    <t>Metal Halides</t>
  </si>
  <si>
    <t>Ice Maker</t>
  </si>
  <si>
    <t>Cool Roof</t>
  </si>
  <si>
    <t>Project</t>
  </si>
  <si>
    <t>Measures</t>
  </si>
  <si>
    <t>Projects</t>
  </si>
  <si>
    <t>Bulbs</t>
  </si>
  <si>
    <t>Participants</t>
  </si>
  <si>
    <t>Kits</t>
  </si>
  <si>
    <t>Homes</t>
  </si>
  <si>
    <t>Thermostats</t>
  </si>
  <si>
    <t>NA</t>
  </si>
  <si>
    <t>CLEAResult Community-based CFL Distribution, Elementary Education Kits, Home Energy Assessments, Home Energy Assessments, Lighting Discounts, Lighting Discounts, Lighting Discounts, Lighting Discounts, Lighting Discounts, Low-income Kits (UIC ERC), Multi-Family Comprehensive EE, Residential Retrofit: Energy Savers Multi-Family</t>
  </si>
  <si>
    <t>Lighting Discounts, Lighting Discounts, Lighting Discounts, Residential Retrofit: Single Family Retrofits (CBA), Residential Retrofit: Single Family Retrofits (CBA), Illinois Home Weatherization Assistance Program (IHWAP)</t>
  </si>
  <si>
    <t>CLEAResult Community-based CFL Distribution, CLEAResult Community-based CFL Distribution, CLEAResult Community-based CFL Distribution, CLEAResult Community-based CFL Distribution, CLEAResult Community-based CFL Distribution, CLEAResult Community-based CFL Distribution, CLEAResult Community-based CFL Distribution, Elementary Education Kits, Home Energy Assessments, Lighting Discounts, Lighting Discounts, Low-income Kits (UIC ERC), Multi-Family Comprehensive EE, NTC Gas &amp; Electric Water Heater Kits, NTC Gas &amp; Electric Water Heater Kits, Residential Retrofit: Energy Savers Multi-Family</t>
  </si>
  <si>
    <t>Other lighting</t>
  </si>
  <si>
    <t>Lighting Discounts, Lighting Discounts</t>
  </si>
  <si>
    <t>Advanced Thermostat</t>
  </si>
  <si>
    <t>Appliance Rebates, Home Energy Assessments, Heating, Cooling &amp; Weatherization Rebates (HVAC)</t>
  </si>
  <si>
    <t>Heating, Cooling &amp; Weatherization Rebates (HVAC), Residential Retrofit: Single Family Retrofits (CBA)</t>
  </si>
  <si>
    <t>Affordable Housing New Construction, Heating, Cooling &amp; Weatherization Rebates (HVAC), Illinois Home Weatherization Assistance Program (IHWAP), Residential Retrofit: Energy Savers Multi-Family</t>
  </si>
  <si>
    <t>Freezer</t>
  </si>
  <si>
    <t>Appliance Rebates, Fridge Freezer Recycling</t>
  </si>
  <si>
    <t>Retail Air Purifier</t>
  </si>
  <si>
    <t>Ductless Heat Pumps</t>
  </si>
  <si>
    <t>Affordable Housing New Construction, Appliance Rebates, Illinois Home Weatherization Assistance Program (IHWAP), Residential Retrofit: Energy Savers Multi-Family</t>
  </si>
  <si>
    <t>Clothes Washer</t>
  </si>
  <si>
    <t>Appliance Rebates, Elevate Energy MF All Electric, Home Energy Assessments, Low-income Kits (UIC ERC), Multi-Family Comprehensive EE, NTC Gas &amp; Electric Water Heater Kits, Residential Retrofit: Single Family Retrofits (CBA), Residential Retrofit: Energy Savers Multi-Family</t>
  </si>
  <si>
    <t>Air Purifier</t>
  </si>
  <si>
    <t>Residential New Construction, Residential New Construction, Residential New Construction</t>
  </si>
  <si>
    <t>Elementary Education Kits, Home Energy Assessments, Multi-Family Comprehensive EE, NTC Gas &amp; Electric Water Heater Kits, Residential Retrofit: Single Family Retrofits (CBA)</t>
  </si>
  <si>
    <t>Advanced Power Strip - Tier 2</t>
  </si>
  <si>
    <t>Home Energy Assessments, Multi-Family Comprehensive EE, Residential Retrofit: Single Family Retrofits (CBA)</t>
  </si>
  <si>
    <t>Pool Pump</t>
  </si>
  <si>
    <t>Air Sealing</t>
  </si>
  <si>
    <t>Affordable Housing New Construction, Residential Retrofit: Single Family Retrofits (CBA), Illinois Home Weatherization Assistance Program (IHWAP), Residential Retrofit: Energy Savers Multi-Family, Heating, Cooling &amp; Weatherization Rebates (Wx)</t>
  </si>
  <si>
    <t>Attic Insulation</t>
  </si>
  <si>
    <t>Elevate Energy MF All Electric, Home Energy Assessments, Home Energy Assessments, Multi-Family Comprehensive EE, Multi-Family Comprehensive EE, Nest Seasonal Savings, Nest Seasonal Savings, Residential Retrofit: Single Family Retrofits (CBA), Residential Retrofit: Single Family Retrofits (CBA), Residential Retrofit: Energy Savers Multi-Family</t>
  </si>
  <si>
    <t>Elementary Education Kits, Home Energy Assessments, Multi-Family Comprehensive EE, NTC Gas &amp; Electric Water Heater Kits</t>
  </si>
  <si>
    <t>Ground Source Heat Pump</t>
  </si>
  <si>
    <t>Air Source Heat Pump</t>
  </si>
  <si>
    <t>Electric Clothes Dryer</t>
  </si>
  <si>
    <t>Duct Sealing</t>
  </si>
  <si>
    <t>Appliance Rebates, Fridge Freezer Recycling, Illinois Home Weatherization Assistance Program (IHWAP), Residential Retrofit: Energy Savers Multi-Family</t>
  </si>
  <si>
    <t>Wall Insulation</t>
  </si>
  <si>
    <t>Residential Retrofit: Single Family Retrofits (CBA), Heating, Cooling &amp; Weatherization Rebates (Wx)</t>
  </si>
  <si>
    <t>Water Dispenser</t>
  </si>
  <si>
    <t>Heat Pump Water Heater</t>
  </si>
  <si>
    <t>Package Terminal Heat Pump</t>
  </si>
  <si>
    <t>Sidewall Insulation</t>
  </si>
  <si>
    <t>Affordable Housing New Construction, Affordable Housing New Construction</t>
  </si>
  <si>
    <t>Furnace</t>
  </si>
  <si>
    <t>Pipe Insulation</t>
  </si>
  <si>
    <t>Shower Timer</t>
  </si>
  <si>
    <t>Basement / Sidewall Insulation</t>
  </si>
  <si>
    <t>Foundation Wall Insulation</t>
  </si>
  <si>
    <t>Thermostat Education</t>
  </si>
  <si>
    <t>Water Heater Temperature SetBack</t>
  </si>
  <si>
    <t>Crawl Space Insulation</t>
  </si>
  <si>
    <t>Windows</t>
  </si>
  <si>
    <t>Water Temperature Gauge Card</t>
  </si>
  <si>
    <t>Nest Seasonal Savings*</t>
  </si>
  <si>
    <t>Shelton Solutions Great Energy Stewards†</t>
  </si>
  <si>
    <t>*Costs included in all the other programs that distribute smart thermostat as a measure</t>
  </si>
  <si>
    <t>† Costs weren't available in ComEd's PY9 cost summary workbook</t>
  </si>
  <si>
    <t>Note: Costs included in this summary report are subject to change based on Navigant’s final PY9 cost-effectiveness analysis which is underway at the time of issuing this summary.</t>
  </si>
  <si>
    <t>NTG (%)</t>
  </si>
  <si>
    <t>Percent</t>
  </si>
  <si>
    <t>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</si>
</sst>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_(* #,##0_);_(* \(#,##0\);_(* &quot;-&quot;??_);_(@_)"/>
    <numFmt numFmtId="165" formatCode="_(* #,##0.0_);_(* \(#,##0.0\);_(* &quot;-&quot;??_);_(@_)"/>
    <numFmt numFmtId="166" formatCode="_(* #,##0.000_);_(* \(#,##0.000\);_(* &quot;-&quot;??_);_(@_)"/>
    <numFmt numFmtId="167" formatCode="_(&quot;$&quot;* #,##0.0000_);_(&quot;$&quot;* \(#,##0.0000\);_(&quot;$&quot;* &quot;-&quot;????_);_(@_)"/>
  </numFmts>
  <fonts count="10" x14ac:knownFonts="1">
    <font>
      <sz val="11"/>
      <color rgb="FF000000"/>
      <name val="Calibri"/>
      <family val="2"/>
      <scheme val="minor"/>
    </font>
    <font>
      <sz val="11"/>
      <color theme="1"/>
      <name val="Calibri"/>
      <family val="2"/>
      <scheme val="minor"/>
    </font>
    <font>
      <b/>
      <sz val="9"/>
      <color rgb="FFFFFFFF"/>
      <name val="Arial"/>
      <family val="2"/>
    </font>
    <font>
      <b/>
      <sz val="11"/>
      <color rgb="FF000000"/>
      <name val="Calibri"/>
      <family val="2"/>
    </font>
    <font>
      <b/>
      <sz val="11"/>
      <color rgb="FFFFFFFF"/>
      <name val="Calibri"/>
      <family val="2"/>
    </font>
    <font>
      <sz val="11"/>
      <color rgb="FF000000"/>
      <name val="Calibri"/>
      <family val="2"/>
      <scheme val="minor"/>
    </font>
    <font>
      <b/>
      <sz val="9"/>
      <color indexed="81"/>
      <name val="Tahoma"/>
      <family val="2"/>
    </font>
    <font>
      <sz val="9"/>
      <color indexed="81"/>
      <name val="Tahoma"/>
      <family val="2"/>
    </font>
    <font>
      <sz val="10"/>
      <color theme="1"/>
      <name val="Arial Narrow"/>
      <family val="2"/>
    </font>
    <font>
      <sz val="11"/>
      <color rgb="FF000000"/>
      <name val="Calibri"/>
      <family val="2"/>
    </font>
  </fonts>
  <fills count="4">
    <fill>
      <patternFill patternType="none"/>
    </fill>
    <fill>
      <patternFill patternType="gray125"/>
    </fill>
    <fill>
      <patternFill patternType="solid">
        <fgColor rgb="FF555759"/>
      </patternFill>
    </fill>
    <fill>
      <patternFill patternType="solid">
        <fgColor rgb="FF71A400"/>
      </patternFill>
    </fill>
  </fills>
  <borders count="3">
    <border>
      <left/>
      <right/>
      <top/>
      <bottom/>
      <diagonal/>
    </border>
    <border>
      <left/>
      <right/>
      <top/>
      <bottom style="thick">
        <color rgb="FF95D600"/>
      </bottom>
      <diagonal/>
    </border>
    <border>
      <left/>
      <right/>
      <top/>
      <bottom style="medium">
        <color rgb="FFDCDDDE"/>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2" fontId="2" fillId="2" borderId="1" xfId="0" applyNumberFormat="1" applyFont="1" applyFill="1" applyBorder="1" applyAlignment="1">
      <alignment horizontal="right" vertical="center" wrapText="1"/>
    </xf>
    <xf numFmtId="0" fontId="3" fillId="3" borderId="0" xfId="0" applyFont="1" applyFill="1"/>
    <xf numFmtId="0" fontId="4" fillId="2" borderId="0" xfId="0" applyFont="1" applyFill="1"/>
    <xf numFmtId="0" fontId="0" fillId="0" borderId="0" xfId="0" applyAlignment="1">
      <alignment wrapText="1"/>
    </xf>
    <xf numFmtId="164" fontId="8" fillId="0" borderId="2" xfId="1" applyNumberFormat="1" applyFont="1" applyBorder="1" applyAlignment="1">
      <alignment vertical="center" wrapText="1"/>
    </xf>
    <xf numFmtId="3" fontId="8" fillId="0" borderId="2" xfId="3" applyNumberFormat="1" applyFont="1" applyBorder="1" applyAlignment="1">
      <alignment vertical="center"/>
    </xf>
    <xf numFmtId="9" fontId="2" fillId="2" borderId="1" xfId="2" applyFont="1" applyFill="1" applyBorder="1" applyAlignment="1">
      <alignment horizontal="right" vertical="center" wrapText="1"/>
    </xf>
    <xf numFmtId="9" fontId="8" fillId="0" borderId="2" xfId="2" applyFont="1" applyBorder="1" applyAlignment="1">
      <alignment vertical="center" wrapText="1"/>
    </xf>
    <xf numFmtId="9" fontId="4" fillId="2" borderId="0" xfId="2" applyFont="1" applyFill="1" applyAlignment="1">
      <alignment horizontal="right"/>
    </xf>
    <xf numFmtId="9" fontId="3" fillId="3" borderId="0" xfId="2" applyFont="1" applyFill="1" applyAlignment="1">
      <alignment horizontal="right"/>
    </xf>
    <xf numFmtId="9" fontId="0" fillId="0" borderId="0" xfId="2" applyFont="1"/>
    <xf numFmtId="165" fontId="2" fillId="2" borderId="1" xfId="1" applyNumberFormat="1" applyFont="1" applyFill="1" applyBorder="1" applyAlignment="1">
      <alignment horizontal="right" vertical="center" wrapText="1"/>
    </xf>
    <xf numFmtId="165" fontId="8" fillId="0" borderId="2" xfId="1" applyNumberFormat="1" applyFont="1" applyBorder="1" applyAlignment="1">
      <alignment vertical="center" wrapText="1"/>
    </xf>
    <xf numFmtId="165" fontId="4" fillId="2" borderId="0" xfId="1" applyNumberFormat="1" applyFont="1" applyFill="1" applyAlignment="1">
      <alignment horizontal="right"/>
    </xf>
    <xf numFmtId="165" fontId="3" fillId="3" borderId="0" xfId="1" applyNumberFormat="1" applyFont="1" applyFill="1" applyAlignment="1">
      <alignment horizontal="right"/>
    </xf>
    <xf numFmtId="165" fontId="0" fillId="0" borderId="0" xfId="1" applyNumberFormat="1" applyFont="1"/>
    <xf numFmtId="164" fontId="2" fillId="2" borderId="1" xfId="1" applyNumberFormat="1" applyFont="1" applyFill="1" applyBorder="1" applyAlignment="1">
      <alignment horizontal="right" vertical="center" wrapText="1"/>
    </xf>
    <xf numFmtId="164" fontId="4" fillId="2" borderId="0" xfId="1" applyNumberFormat="1" applyFont="1" applyFill="1" applyAlignment="1">
      <alignment horizontal="right"/>
    </xf>
    <xf numFmtId="164" fontId="3" fillId="3" borderId="0" xfId="1" applyNumberFormat="1" applyFont="1" applyFill="1" applyAlignment="1">
      <alignment horizontal="right"/>
    </xf>
    <xf numFmtId="164" fontId="0" fillId="0" borderId="0" xfId="1" applyNumberFormat="1" applyFont="1"/>
    <xf numFmtId="164" fontId="8" fillId="0" borderId="2" xfId="1" applyNumberFormat="1" applyFont="1" applyBorder="1" applyAlignment="1">
      <alignment vertical="center"/>
    </xf>
    <xf numFmtId="0" fontId="2" fillId="2" borderId="1" xfId="0" applyFont="1" applyFill="1" applyBorder="1" applyAlignment="1">
      <alignment horizontal="left" vertical="center" wrapText="1"/>
    </xf>
    <xf numFmtId="43" fontId="0" fillId="0" borderId="0" xfId="1" applyFont="1"/>
    <xf numFmtId="43" fontId="0" fillId="0" borderId="0" xfId="1" applyFont="1" applyAlignment="1">
      <alignment wrapText="1"/>
    </xf>
    <xf numFmtId="9" fontId="2" fillId="2" borderId="1" xfId="2" applyFont="1" applyFill="1" applyBorder="1" applyAlignment="1">
      <alignment horizontal="left" vertical="center" wrapText="1"/>
    </xf>
    <xf numFmtId="9" fontId="9" fillId="0" borderId="0" xfId="2" applyFont="1" applyAlignment="1">
      <alignment horizontal="right"/>
    </xf>
    <xf numFmtId="165" fontId="9" fillId="0" borderId="0" xfId="1" applyNumberFormat="1" applyFont="1" applyAlignment="1">
      <alignment horizontal="right"/>
    </xf>
    <xf numFmtId="164" fontId="9" fillId="0" borderId="0" xfId="1" applyNumberFormat="1" applyFont="1" applyAlignment="1">
      <alignment horizontal="right"/>
    </xf>
    <xf numFmtId="165" fontId="2" fillId="2" borderId="1" xfId="1" applyNumberFormat="1" applyFont="1" applyFill="1" applyBorder="1" applyAlignment="1">
      <alignment horizontal="left" vertical="center" wrapText="1"/>
    </xf>
    <xf numFmtId="166" fontId="0" fillId="0" borderId="0" xfId="1" applyNumberFormat="1" applyFont="1"/>
    <xf numFmtId="166" fontId="0" fillId="0" borderId="0" xfId="1" applyNumberFormat="1" applyFont="1" applyAlignment="1">
      <alignment wrapText="1"/>
    </xf>
    <xf numFmtId="167" fontId="8" fillId="0" borderId="2" xfId="1" applyNumberFormat="1" applyFont="1" applyFill="1" applyBorder="1" applyAlignment="1">
      <alignment vertical="center"/>
    </xf>
    <xf numFmtId="42" fontId="8" fillId="0" borderId="2" xfId="1" applyNumberFormat="1" applyFont="1" applyFill="1" applyBorder="1" applyAlignment="1">
      <alignment vertical="center"/>
    </xf>
    <xf numFmtId="167" fontId="4" fillId="2" borderId="0" xfId="1" applyNumberFormat="1" applyFont="1" applyFill="1" applyAlignment="1">
      <alignment horizontal="right"/>
    </xf>
    <xf numFmtId="42" fontId="4" fillId="2" borderId="0" xfId="1" applyNumberFormat="1" applyFont="1" applyFill="1" applyAlignment="1">
      <alignment horizontal="right"/>
    </xf>
    <xf numFmtId="167" fontId="3" fillId="3" borderId="0" xfId="1" applyNumberFormat="1" applyFont="1" applyFill="1" applyAlignment="1">
      <alignment horizontal="right"/>
    </xf>
    <xf numFmtId="42" fontId="3" fillId="3" borderId="0" xfId="1" applyNumberFormat="1" applyFont="1" applyFill="1" applyAlignment="1">
      <alignment horizontal="right"/>
    </xf>
    <xf numFmtId="167" fontId="8" fillId="0" borderId="2" xfId="1" applyNumberFormat="1" applyFont="1" applyBorder="1" applyAlignment="1">
      <alignment vertical="center"/>
    </xf>
    <xf numFmtId="42" fontId="8" fillId="0" borderId="2" xfId="1" applyNumberFormat="1" applyFont="1" applyBorder="1" applyAlignment="1">
      <alignment vertical="center"/>
    </xf>
    <xf numFmtId="167" fontId="8" fillId="0" borderId="2" xfId="1" applyNumberFormat="1" applyFont="1" applyBorder="1" applyAlignment="1">
      <alignment horizontal="left" vertical="center"/>
    </xf>
    <xf numFmtId="42" fontId="8" fillId="0" borderId="2" xfId="1" applyNumberFormat="1" applyFont="1" applyBorder="1" applyAlignment="1">
      <alignment horizontal="left" vertical="center"/>
    </xf>
    <xf numFmtId="164" fontId="2" fillId="2" borderId="1" xfId="1"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cellXfs>
  <cellStyles count="4">
    <cellStyle name="Comma" xfId="1" builtinId="3"/>
    <cellStyle name="Comma 2" xfId="3" xr:uid="{3FDB9FD0-0B7D-474C-8F0F-608AD38E2C20}"/>
    <cellStyle name="Normal" xfId="0" builtinId="0"/>
    <cellStyle name="Percent" xfId="2" builtinId="5"/>
  </cellStyles>
  <dxfs count="3">
    <dxf>
      <numFmt numFmtId="164" formatCode="_(* #,##0_);_(* \(#,##0\);_(* &quot;-&quot;??_);_(@_)"/>
    </dxf>
    <dxf>
      <numFmt numFmtId="164" formatCode="_(* #,##0_);_(* \(#,##0\);_(* &quot;-&quot;??_);_(@_)"/>
    </dxf>
    <dxf>
      <numFmt numFmtId="165" formatCode="_(* #,##0.0_);_(* \(#,##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9E8774-7EBB-4F8E-AB9B-F8B68E843ABD}" name="Table3" displayName="Table3" ref="A1:I120" totalsRowShown="0">
  <autoFilter ref="A1:I120" xr:uid="{C7D35DBE-E44E-40E4-86CD-C5836DB8EEE3}"/>
  <tableColumns count="9">
    <tableColumn id="1" xr3:uid="{CEE7FA14-2AE1-4083-A9F4-4C8C666E3925}" name="Sector"/>
    <tableColumn id="2" xr3:uid="{62172B60-F62B-472D-B346-907D490E9583}" name="High Impact Measure"/>
    <tableColumn id="3" xr3:uid="{77E2DF2F-D58B-418B-8AF3-BFE26D817D3D}" name="end_use_standard"/>
    <tableColumn id="4" xr3:uid="{F72233B4-2DE4-4E9E-973D-057F76A83136}" name="weighted_average_measure_life" dataDxfId="2" dataCellStyle="Comma"/>
    <tableColumn id="5" xr3:uid="{559DA8EC-551D-4797-B3D4-DD38A51032DF}" name="first_year_kwh_savings" dataDxfId="1" dataCellStyle="Comma"/>
    <tableColumn id="6" xr3:uid="{92950833-86A8-462E-9CBF-097F58E7293E}" name="lifetime_kwh_savings_estimate" dataDxfId="0" dataCellStyle="Comma"/>
    <tableColumn id="7" xr3:uid="{68CF8B7E-82FD-415D-8798-F89610721AAF}" name="Percent" dataCellStyle="Percent"/>
    <tableColumn id="8" xr3:uid="{9A2F262D-6EDD-4E2C-AF19-E31FB518D12C}" name="Cumul.Perc" dataCellStyle="Percent"/>
    <tableColumn id="9" xr3:uid="{D813D8F9-C0D2-481E-B31F-2987B95BCA00}" name="Programs"/>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tabSelected="1" zoomScale="80" zoomScaleNormal="80" workbookViewId="0">
      <pane xSplit="3" ySplit="2" topLeftCell="D3" activePane="bottomRight" state="frozen"/>
      <selection pane="topRight" activeCell="D1" sqref="D1"/>
      <selection pane="bottomLeft" activeCell="A3" sqref="A3"/>
      <selection pane="bottomRight" activeCell="D3" sqref="D3"/>
    </sheetView>
  </sheetViews>
  <sheetFormatPr defaultRowHeight="15" x14ac:dyDescent="0.25"/>
  <cols>
    <col min="1" max="1" width="11.7109375" customWidth="1"/>
    <col min="2" max="2" width="17.7109375" customWidth="1"/>
    <col min="3" max="3" width="36.140625" customWidth="1"/>
    <col min="4" max="4" width="15.7109375" style="11" customWidth="1"/>
    <col min="5" max="5" width="17.140625" style="20" customWidth="1"/>
    <col min="6" max="6" width="15.7109375" style="20" customWidth="1"/>
    <col min="7" max="7" width="16.28515625" style="20" customWidth="1"/>
    <col min="8" max="8" width="10.5703125" style="11" customWidth="1"/>
    <col min="9" max="9" width="16.85546875" style="20" customWidth="1"/>
    <col min="10" max="10" width="15.28515625" style="20" customWidth="1"/>
    <col min="11" max="11" width="13.5703125" style="20" customWidth="1"/>
    <col min="12" max="12" width="15" customWidth="1"/>
    <col min="13" max="13" width="15.5703125" customWidth="1"/>
    <col min="14" max="14" width="14.5703125" bestFit="1" customWidth="1"/>
    <col min="15" max="15" width="13.5703125" customWidth="1"/>
    <col min="16" max="16" width="15.28515625" customWidth="1"/>
    <col min="17" max="17" width="24.28515625" style="16" bestFit="1" customWidth="1"/>
    <col min="18" max="18" width="15.5703125" style="30" customWidth="1"/>
    <col min="19" max="19" width="16.28515625" style="23" customWidth="1"/>
    <col min="20" max="20" width="13" bestFit="1" customWidth="1"/>
  </cols>
  <sheetData>
    <row r="1" spans="1:19" ht="23.45" customHeight="1" thickBot="1" x14ac:dyDescent="0.3">
      <c r="A1" s="1"/>
      <c r="B1" s="1"/>
      <c r="C1" s="1"/>
      <c r="D1" s="43" t="s">
        <v>82</v>
      </c>
      <c r="E1" s="43"/>
      <c r="F1" s="43"/>
      <c r="G1" s="43"/>
      <c r="H1" s="7"/>
      <c r="I1" s="42" t="s">
        <v>83</v>
      </c>
      <c r="J1" s="42"/>
      <c r="K1" s="42"/>
      <c r="L1" s="43" t="s">
        <v>84</v>
      </c>
      <c r="M1" s="43"/>
      <c r="N1" s="43"/>
      <c r="O1" s="43" t="s">
        <v>90</v>
      </c>
      <c r="P1" s="43"/>
      <c r="Q1" s="12"/>
    </row>
    <row r="2" spans="1:19" s="4" customFormat="1" ht="54.6" customHeight="1" thickTop="1" thickBot="1" x14ac:dyDescent="0.3">
      <c r="A2" s="1" t="s">
        <v>0</v>
      </c>
      <c r="B2" s="1" t="s">
        <v>1</v>
      </c>
      <c r="C2" s="1" t="s">
        <v>80</v>
      </c>
      <c r="D2" s="7" t="s">
        <v>81</v>
      </c>
      <c r="E2" s="17" t="s">
        <v>2</v>
      </c>
      <c r="F2" s="17" t="s">
        <v>3</v>
      </c>
      <c r="G2" s="17" t="s">
        <v>4</v>
      </c>
      <c r="H2" s="7" t="s">
        <v>269</v>
      </c>
      <c r="I2" s="17" t="s">
        <v>5</v>
      </c>
      <c r="J2" s="17" t="s">
        <v>6</v>
      </c>
      <c r="K2" s="17" t="s">
        <v>7</v>
      </c>
      <c r="L2" s="1" t="s">
        <v>86</v>
      </c>
      <c r="M2" s="1" t="s">
        <v>87</v>
      </c>
      <c r="N2" s="1" t="s">
        <v>85</v>
      </c>
      <c r="O2" s="1" t="s">
        <v>88</v>
      </c>
      <c r="P2" s="1" t="s">
        <v>89</v>
      </c>
      <c r="Q2" s="12" t="s">
        <v>8</v>
      </c>
      <c r="R2" s="31"/>
      <c r="S2" s="24"/>
    </row>
    <row r="3" spans="1:19" ht="16.5" thickTop="1" thickBot="1" x14ac:dyDescent="0.3">
      <c r="A3" s="5" t="s">
        <v>9</v>
      </c>
      <c r="B3" s="5" t="s">
        <v>10</v>
      </c>
      <c r="C3" s="6" t="s">
        <v>11</v>
      </c>
      <c r="D3" s="8">
        <v>0.99837371893674798</v>
      </c>
      <c r="E3" s="5">
        <v>14149164</v>
      </c>
      <c r="F3" s="5">
        <v>1896</v>
      </c>
      <c r="G3" s="21">
        <v>52516174.247498497</v>
      </c>
      <c r="H3" s="8">
        <v>0.90000002827022196</v>
      </c>
      <c r="I3" s="5">
        <v>12734248</v>
      </c>
      <c r="J3" s="5">
        <v>1706</v>
      </c>
      <c r="K3" s="21">
        <v>47264558.3073925</v>
      </c>
      <c r="L3" s="32">
        <v>0.14329667601887444</v>
      </c>
      <c r="M3" s="32">
        <v>3.8607689891700367E-2</v>
      </c>
      <c r="N3" s="33">
        <v>1824775.41</v>
      </c>
      <c r="O3" s="21">
        <v>3623</v>
      </c>
      <c r="P3" s="21" t="s">
        <v>207</v>
      </c>
      <c r="Q3" s="13">
        <v>3.7116096928057698</v>
      </c>
    </row>
    <row r="4" spans="1:19" ht="15.75" thickBot="1" x14ac:dyDescent="0.3">
      <c r="A4" s="5" t="s">
        <v>9</v>
      </c>
      <c r="B4" s="5" t="s">
        <v>10</v>
      </c>
      <c r="C4" s="6" t="s">
        <v>12</v>
      </c>
      <c r="D4" s="8">
        <v>0.79043184918801301</v>
      </c>
      <c r="E4" s="5">
        <v>64299560</v>
      </c>
      <c r="F4" s="5">
        <v>11141</v>
      </c>
      <c r="G4" s="21">
        <v>1093092520</v>
      </c>
      <c r="H4" s="8">
        <v>0.769999996889559</v>
      </c>
      <c r="I4" s="5">
        <v>49510661</v>
      </c>
      <c r="J4" s="5">
        <v>8578</v>
      </c>
      <c r="K4" s="21">
        <v>841681237</v>
      </c>
      <c r="L4" s="32">
        <v>0.28070457229403584</v>
      </c>
      <c r="M4" s="32">
        <v>1.6512033664355049E-2</v>
      </c>
      <c r="N4" s="33">
        <v>13897868.92</v>
      </c>
      <c r="O4" s="21">
        <v>99</v>
      </c>
      <c r="P4" s="21" t="s">
        <v>208</v>
      </c>
      <c r="Q4" s="13">
        <v>17</v>
      </c>
    </row>
    <row r="5" spans="1:19" ht="15.75" thickBot="1" x14ac:dyDescent="0.3">
      <c r="A5" s="5" t="s">
        <v>9</v>
      </c>
      <c r="B5" s="5" t="s">
        <v>10</v>
      </c>
      <c r="C5" s="6" t="s">
        <v>13</v>
      </c>
      <c r="D5" s="8">
        <v>0.86168733924122198</v>
      </c>
      <c r="E5" s="5">
        <v>41746338</v>
      </c>
      <c r="F5" s="5">
        <v>5620</v>
      </c>
      <c r="G5" s="21">
        <v>536183007.64913702</v>
      </c>
      <c r="H5" s="8">
        <v>0.57999999904183197</v>
      </c>
      <c r="I5" s="5">
        <v>24212876</v>
      </c>
      <c r="J5" s="5">
        <v>3260</v>
      </c>
      <c r="K5" s="21">
        <v>310986143.922746</v>
      </c>
      <c r="L5" s="32">
        <v>0.20089889899902844</v>
      </c>
      <c r="M5" s="32">
        <v>1.5641661935936222E-2</v>
      </c>
      <c r="N5" s="33">
        <v>4864340.13</v>
      </c>
      <c r="O5" s="21">
        <v>123</v>
      </c>
      <c r="P5" s="21" t="s">
        <v>208</v>
      </c>
      <c r="Q5" s="13">
        <v>12.843833335732</v>
      </c>
    </row>
    <row r="6" spans="1:19" ht="15.75" thickBot="1" x14ac:dyDescent="0.3">
      <c r="A6" s="5" t="s">
        <v>9</v>
      </c>
      <c r="B6" s="5" t="s">
        <v>10</v>
      </c>
      <c r="C6" s="6" t="s">
        <v>14</v>
      </c>
      <c r="D6" s="8">
        <v>1.0175258169041801</v>
      </c>
      <c r="E6" s="5">
        <v>47111833</v>
      </c>
      <c r="F6" s="5">
        <v>4471</v>
      </c>
      <c r="G6" s="21">
        <v>690756162.44270599</v>
      </c>
      <c r="H6" s="8">
        <v>0.63999999745286895</v>
      </c>
      <c r="I6" s="5">
        <v>30151573</v>
      </c>
      <c r="J6" s="5">
        <v>2861</v>
      </c>
      <c r="K6" s="21">
        <v>442083942.20388597</v>
      </c>
      <c r="L6" s="32">
        <v>0.11365910992438107</v>
      </c>
      <c r="M6" s="32">
        <v>7.7519236118725431E-3</v>
      </c>
      <c r="N6" s="33">
        <v>3427000.95</v>
      </c>
      <c r="O6" s="21">
        <v>19</v>
      </c>
      <c r="P6" s="21" t="s">
        <v>208</v>
      </c>
      <c r="Q6" s="13">
        <v>14.6620523646937</v>
      </c>
    </row>
    <row r="7" spans="1:19" ht="15.75" thickBot="1" x14ac:dyDescent="0.3">
      <c r="A7" s="5" t="s">
        <v>9</v>
      </c>
      <c r="B7" s="5" t="s">
        <v>10</v>
      </c>
      <c r="C7" s="6" t="s">
        <v>15</v>
      </c>
      <c r="D7" s="8">
        <v>0.84115199761649195</v>
      </c>
      <c r="E7" s="5">
        <v>32523735</v>
      </c>
      <c r="F7" s="5">
        <v>4211</v>
      </c>
      <c r="G7" s="21">
        <v>272893449.08138198</v>
      </c>
      <c r="H7" s="8">
        <v>0.8</v>
      </c>
      <c r="I7" s="5">
        <v>26018988</v>
      </c>
      <c r="J7" s="5">
        <v>3368</v>
      </c>
      <c r="K7" s="21">
        <v>218314759.26510599</v>
      </c>
      <c r="L7" s="32">
        <v>0.2361623088492143</v>
      </c>
      <c r="M7" s="32">
        <v>2.8146078170272978E-2</v>
      </c>
      <c r="N7" s="33">
        <v>6144704.2800000003</v>
      </c>
      <c r="O7" s="21">
        <v>231</v>
      </c>
      <c r="P7" s="21" t="s">
        <v>208</v>
      </c>
      <c r="Q7" s="13">
        <v>8.3905937950048592</v>
      </c>
    </row>
    <row r="8" spans="1:19" ht="15.75" thickBot="1" x14ac:dyDescent="0.3">
      <c r="A8" s="5" t="s">
        <v>9</v>
      </c>
      <c r="B8" s="5" t="s">
        <v>10</v>
      </c>
      <c r="C8" s="6" t="s">
        <v>16</v>
      </c>
      <c r="D8" s="8">
        <v>0.91734614820343796</v>
      </c>
      <c r="E8" s="5">
        <v>220478561</v>
      </c>
      <c r="F8" s="5">
        <v>43720</v>
      </c>
      <c r="G8" s="21">
        <v>2263404303.5933099</v>
      </c>
      <c r="H8" s="8">
        <v>0.77923518831384198</v>
      </c>
      <c r="I8" s="5">
        <v>171804653</v>
      </c>
      <c r="J8" s="5">
        <v>34067</v>
      </c>
      <c r="K8" s="21">
        <v>1763724278.74089</v>
      </c>
      <c r="L8" s="32">
        <v>7.1342556828190212E-2</v>
      </c>
      <c r="M8" s="32">
        <v>6.9494894228876707E-3</v>
      </c>
      <c r="N8" s="33">
        <v>12256983.220000001</v>
      </c>
      <c r="O8" s="21">
        <v>2053383</v>
      </c>
      <c r="P8" s="21" t="s">
        <v>209</v>
      </c>
      <c r="Q8" s="13">
        <v>10.265870265695799</v>
      </c>
    </row>
    <row r="9" spans="1:19" ht="15.75" thickBot="1" x14ac:dyDescent="0.3">
      <c r="A9" s="5" t="s">
        <v>9</v>
      </c>
      <c r="B9" s="5" t="s">
        <v>10</v>
      </c>
      <c r="C9" s="6" t="s">
        <v>17</v>
      </c>
      <c r="D9" s="8">
        <v>0.94618209104162498</v>
      </c>
      <c r="E9" s="5">
        <v>4128394</v>
      </c>
      <c r="F9" s="5"/>
      <c r="G9" s="21">
        <v>47592783</v>
      </c>
      <c r="H9" s="8">
        <v>0.94999992733251704</v>
      </c>
      <c r="I9" s="5">
        <v>3921974</v>
      </c>
      <c r="J9" s="5"/>
      <c r="K9" s="21">
        <v>45213140.391552299</v>
      </c>
      <c r="L9" s="32">
        <v>0.50132050849903642</v>
      </c>
      <c r="M9" s="32">
        <v>4.3486605508326108E-2</v>
      </c>
      <c r="N9" s="33">
        <v>1966166</v>
      </c>
      <c r="O9" s="21">
        <v>235</v>
      </c>
      <c r="P9" s="21" t="s">
        <v>207</v>
      </c>
      <c r="Q9" s="13">
        <v>11.5281591340361</v>
      </c>
    </row>
    <row r="10" spans="1:19" ht="15.75" thickBot="1" x14ac:dyDescent="0.3">
      <c r="A10" s="5" t="s">
        <v>9</v>
      </c>
      <c r="B10" s="5" t="s">
        <v>10</v>
      </c>
      <c r="C10" s="6" t="s">
        <v>18</v>
      </c>
      <c r="D10" s="8">
        <v>1.0377806446798401</v>
      </c>
      <c r="E10" s="5">
        <v>35156156</v>
      </c>
      <c r="F10" s="5">
        <v>2318</v>
      </c>
      <c r="G10" s="21">
        <v>191392850.98208201</v>
      </c>
      <c r="H10" s="8">
        <v>0.95000002275561601</v>
      </c>
      <c r="I10" s="5">
        <v>33398349</v>
      </c>
      <c r="J10" s="5">
        <v>2202</v>
      </c>
      <c r="K10" s="21">
        <v>181823212.78823999</v>
      </c>
      <c r="L10" s="32">
        <v>0.24679792704723222</v>
      </c>
      <c r="M10" s="32">
        <v>4.5333283762837136E-2</v>
      </c>
      <c r="N10" s="33">
        <v>8242643.3000000007</v>
      </c>
      <c r="O10" s="21">
        <v>124</v>
      </c>
      <c r="P10" s="21" t="s">
        <v>208</v>
      </c>
      <c r="Q10" s="13">
        <v>5.4440778730780899</v>
      </c>
    </row>
    <row r="11" spans="1:19" ht="15.75" thickBot="1" x14ac:dyDescent="0.3">
      <c r="A11" s="5" t="s">
        <v>9</v>
      </c>
      <c r="B11" s="5" t="s">
        <v>10</v>
      </c>
      <c r="C11" s="6" t="s">
        <v>19</v>
      </c>
      <c r="D11" s="8">
        <v>0.95169681808755802</v>
      </c>
      <c r="E11" s="5">
        <v>380839229</v>
      </c>
      <c r="F11" s="5">
        <v>44005</v>
      </c>
      <c r="G11" s="21">
        <v>4509841216.7170296</v>
      </c>
      <c r="H11" s="8">
        <v>0.69795955027521595</v>
      </c>
      <c r="I11" s="5">
        <v>265810377</v>
      </c>
      <c r="J11" s="5">
        <v>30737</v>
      </c>
      <c r="K11" s="21">
        <v>3147686747.4324498</v>
      </c>
      <c r="L11" s="32">
        <v>0.19488627432329328</v>
      </c>
      <c r="M11" s="32">
        <v>1.6457417210354635E-2</v>
      </c>
      <c r="N11" s="33">
        <v>51802794.050000004</v>
      </c>
      <c r="O11" s="21">
        <v>7671</v>
      </c>
      <c r="P11" s="21" t="s">
        <v>207</v>
      </c>
      <c r="Q11" s="13">
        <v>11.841850506206701</v>
      </c>
    </row>
    <row r="12" spans="1:19" ht="15.75" thickBot="1" x14ac:dyDescent="0.3">
      <c r="A12" s="5" t="s">
        <v>9</v>
      </c>
      <c r="B12" s="5" t="s">
        <v>10</v>
      </c>
      <c r="C12" s="6" t="s">
        <v>20</v>
      </c>
      <c r="D12" s="8">
        <v>1.22072463504589</v>
      </c>
      <c r="E12" s="5">
        <v>15977950</v>
      </c>
      <c r="F12" s="5"/>
      <c r="G12" s="21">
        <v>79889750</v>
      </c>
      <c r="H12" s="8">
        <v>1</v>
      </c>
      <c r="I12" s="5">
        <v>15977950</v>
      </c>
      <c r="J12" s="5"/>
      <c r="K12" s="21">
        <v>79889750</v>
      </c>
      <c r="L12" s="32">
        <v>3.3109772530268276E-2</v>
      </c>
      <c r="M12" s="32">
        <v>6.6219545060536558E-3</v>
      </c>
      <c r="N12" s="33">
        <v>529026.29</v>
      </c>
      <c r="O12" s="21">
        <v>21</v>
      </c>
      <c r="P12" s="21" t="s">
        <v>210</v>
      </c>
      <c r="Q12" s="13">
        <v>5</v>
      </c>
    </row>
    <row r="13" spans="1:19" x14ac:dyDescent="0.25">
      <c r="A13" s="3" t="s">
        <v>9</v>
      </c>
      <c r="B13" s="3" t="s">
        <v>10</v>
      </c>
      <c r="C13" s="3" t="s">
        <v>21</v>
      </c>
      <c r="D13" s="9">
        <v>0.93009909709174898</v>
      </c>
      <c r="E13" s="18">
        <v>856410920</v>
      </c>
      <c r="F13" s="18">
        <v>117382</v>
      </c>
      <c r="G13" s="18">
        <v>9737562217.7131405</v>
      </c>
      <c r="H13" s="9">
        <v>0.73976362772207505</v>
      </c>
      <c r="I13" s="18">
        <v>633541649</v>
      </c>
      <c r="J13" s="18">
        <v>86779</v>
      </c>
      <c r="K13" s="18">
        <f>SUM(K3:K12)</f>
        <v>7078667770.0522633</v>
      </c>
      <c r="L13" s="34">
        <v>0.16566598694129425</v>
      </c>
      <c r="M13" s="34">
        <v>1.4827126510166067E-2</v>
      </c>
      <c r="N13" s="35">
        <v>104956302.55000003</v>
      </c>
      <c r="O13" s="18"/>
      <c r="P13" s="18"/>
      <c r="Q13" s="14">
        <v>11.370198569762699</v>
      </c>
    </row>
    <row r="14" spans="1:19" ht="15.75" thickBot="1" x14ac:dyDescent="0.3">
      <c r="A14" s="5" t="s">
        <v>9</v>
      </c>
      <c r="B14" s="5" t="s">
        <v>22</v>
      </c>
      <c r="C14" s="6" t="s">
        <v>23</v>
      </c>
      <c r="D14" s="8"/>
      <c r="E14" s="5"/>
      <c r="F14" s="5"/>
      <c r="G14" s="21"/>
      <c r="H14" s="8"/>
      <c r="I14" s="5">
        <v>276461855</v>
      </c>
      <c r="J14" s="5"/>
      <c r="K14" s="21">
        <f>I14*Q14</f>
        <v>276461855</v>
      </c>
      <c r="L14" s="32">
        <v>3.0648803249909468E-3</v>
      </c>
      <c r="M14" s="32">
        <v>3.0648803249909468E-3</v>
      </c>
      <c r="N14" s="33">
        <v>847322.5</v>
      </c>
      <c r="O14" s="21">
        <v>2666</v>
      </c>
      <c r="P14" s="21" t="s">
        <v>210</v>
      </c>
      <c r="Q14" s="13">
        <v>1</v>
      </c>
    </row>
    <row r="15" spans="1:19" ht="15.75" thickBot="1" x14ac:dyDescent="0.3">
      <c r="A15" s="5" t="s">
        <v>9</v>
      </c>
      <c r="B15" s="5" t="s">
        <v>22</v>
      </c>
      <c r="C15" s="6" t="s">
        <v>24</v>
      </c>
      <c r="D15" s="8">
        <v>1.0144305848417701</v>
      </c>
      <c r="E15" s="5">
        <v>4621834</v>
      </c>
      <c r="F15" s="5">
        <v>517</v>
      </c>
      <c r="G15" s="21">
        <v>53623887.5116034</v>
      </c>
      <c r="H15" s="8">
        <v>0.94999993509070202</v>
      </c>
      <c r="I15" s="5">
        <v>4390742</v>
      </c>
      <c r="J15" s="5">
        <v>491</v>
      </c>
      <c r="K15" s="21">
        <v>50942689.655334301</v>
      </c>
      <c r="L15" s="32">
        <v>0.50967319874408468</v>
      </c>
      <c r="M15" s="32">
        <v>4.3928648745103535E-2</v>
      </c>
      <c r="N15" s="33">
        <v>2237843.52</v>
      </c>
      <c r="O15" s="21">
        <v>35183</v>
      </c>
      <c r="P15" s="21" t="s">
        <v>207</v>
      </c>
      <c r="Q15" s="13">
        <v>11.6022962987428</v>
      </c>
    </row>
    <row r="16" spans="1:19" x14ac:dyDescent="0.25">
      <c r="A16" s="3" t="s">
        <v>9</v>
      </c>
      <c r="B16" s="3" t="s">
        <v>22</v>
      </c>
      <c r="C16" s="3" t="s">
        <v>21</v>
      </c>
      <c r="D16" s="9">
        <v>1.0144305848417701</v>
      </c>
      <c r="E16" s="18">
        <v>4621834</v>
      </c>
      <c r="F16" s="18">
        <v>517</v>
      </c>
      <c r="G16" s="18">
        <v>53623887.5116034</v>
      </c>
      <c r="H16" s="9">
        <v>0.94999993509070202</v>
      </c>
      <c r="I16" s="18">
        <v>280852597</v>
      </c>
      <c r="J16" s="18">
        <v>491</v>
      </c>
      <c r="K16" s="18">
        <f>SUM(K14:K15)</f>
        <v>327404544.65533429</v>
      </c>
      <c r="L16" s="34">
        <v>1.0985000861501736E-2</v>
      </c>
      <c r="M16" s="34">
        <v>9.4231007796419554E-3</v>
      </c>
      <c r="N16" s="35">
        <v>3085166.02</v>
      </c>
      <c r="O16" s="18"/>
      <c r="P16" s="18"/>
      <c r="Q16" s="14">
        <v>11.6022962987428</v>
      </c>
    </row>
    <row r="17" spans="1:17" ht="15.75" thickBot="1" x14ac:dyDescent="0.3">
      <c r="A17" s="5" t="s">
        <v>9</v>
      </c>
      <c r="B17" s="5" t="s">
        <v>25</v>
      </c>
      <c r="C17" s="6" t="s">
        <v>26</v>
      </c>
      <c r="D17" s="8">
        <v>0.99103179938033004</v>
      </c>
      <c r="E17" s="5">
        <v>44175293</v>
      </c>
      <c r="F17" s="5">
        <v>10103</v>
      </c>
      <c r="G17" s="21">
        <v>436856797.13862199</v>
      </c>
      <c r="H17" s="8">
        <v>0.92229833087920898</v>
      </c>
      <c r="I17" s="5">
        <v>40742799</v>
      </c>
      <c r="J17" s="5">
        <v>9673</v>
      </c>
      <c r="K17" s="21">
        <v>402912294.83418798</v>
      </c>
      <c r="L17" s="32">
        <v>0.52020798251980682</v>
      </c>
      <c r="M17" s="32">
        <v>5.2603828529785499E-2</v>
      </c>
      <c r="N17" s="33">
        <v>21194729.270000003</v>
      </c>
      <c r="O17" s="21">
        <v>228774</v>
      </c>
      <c r="P17" s="21" t="s">
        <v>167</v>
      </c>
      <c r="Q17" s="13">
        <v>9.8891658090105192</v>
      </c>
    </row>
    <row r="18" spans="1:17" ht="15.75" thickBot="1" x14ac:dyDescent="0.3">
      <c r="A18" s="5" t="s">
        <v>9</v>
      </c>
      <c r="B18" s="5" t="s">
        <v>25</v>
      </c>
      <c r="C18" s="6" t="s">
        <v>27</v>
      </c>
      <c r="D18" s="8">
        <v>0.71991691791589396</v>
      </c>
      <c r="E18" s="5">
        <v>4376583</v>
      </c>
      <c r="F18" s="5">
        <v>443</v>
      </c>
      <c r="G18" s="21">
        <v>39712355.685275897</v>
      </c>
      <c r="H18" s="8">
        <v>1</v>
      </c>
      <c r="I18" s="5">
        <v>4376583</v>
      </c>
      <c r="J18" s="5">
        <v>443</v>
      </c>
      <c r="K18" s="21">
        <v>39712355.685275897</v>
      </c>
      <c r="L18" s="32">
        <v>0.22184949537116055</v>
      </c>
      <c r="M18" s="32">
        <v>2.4449386425091757E-2</v>
      </c>
      <c r="N18" s="33">
        <v>970942.73</v>
      </c>
      <c r="O18" s="21">
        <v>376758</v>
      </c>
      <c r="P18" s="21" t="s">
        <v>211</v>
      </c>
      <c r="Q18" s="13">
        <v>9.0738267011675404</v>
      </c>
    </row>
    <row r="19" spans="1:17" ht="15.75" thickBot="1" x14ac:dyDescent="0.3">
      <c r="A19" s="5" t="s">
        <v>9</v>
      </c>
      <c r="B19" s="5" t="s">
        <v>25</v>
      </c>
      <c r="C19" s="6" t="s">
        <v>28</v>
      </c>
      <c r="D19" s="8">
        <v>1.04051081836894</v>
      </c>
      <c r="E19" s="5">
        <v>66334294</v>
      </c>
      <c r="F19" s="5">
        <v>8998</v>
      </c>
      <c r="G19" s="21">
        <v>528008089.66812098</v>
      </c>
      <c r="H19" s="8">
        <v>0.51761413183955796</v>
      </c>
      <c r="I19" s="5">
        <v>34335568</v>
      </c>
      <c r="J19" s="5">
        <v>4639</v>
      </c>
      <c r="K19" s="21">
        <v>273304448.937828</v>
      </c>
      <c r="L19" s="32">
        <v>0.39269138608687065</v>
      </c>
      <c r="M19" s="32">
        <v>4.9334293102075377E-2</v>
      </c>
      <c r="N19" s="33">
        <v>13483281.790000001</v>
      </c>
      <c r="O19" s="21">
        <v>81633</v>
      </c>
      <c r="P19" s="21" t="s">
        <v>167</v>
      </c>
      <c r="Q19" s="13">
        <v>7.9598056725850004</v>
      </c>
    </row>
    <row r="20" spans="1:17" ht="15.75" thickBot="1" x14ac:dyDescent="0.3">
      <c r="A20" s="5" t="s">
        <v>9</v>
      </c>
      <c r="B20" s="5" t="s">
        <v>25</v>
      </c>
      <c r="C20" s="6" t="s">
        <v>29</v>
      </c>
      <c r="D20" s="8">
        <v>0.989100270359343</v>
      </c>
      <c r="E20" s="5">
        <v>19606813</v>
      </c>
      <c r="F20" s="5">
        <v>7639</v>
      </c>
      <c r="G20" s="21">
        <v>365645689</v>
      </c>
      <c r="H20" s="8">
        <v>0.99051243055156402</v>
      </c>
      <c r="I20" s="5">
        <v>19420792</v>
      </c>
      <c r="J20" s="5">
        <v>7565</v>
      </c>
      <c r="K20" s="21">
        <v>362176600.13209099</v>
      </c>
      <c r="L20" s="32">
        <v>0.67504521915242455</v>
      </c>
      <c r="M20" s="32">
        <v>3.6197569878816803E-2</v>
      </c>
      <c r="N20" s="33">
        <v>13109912.791753653</v>
      </c>
      <c r="O20" s="21">
        <v>32825</v>
      </c>
      <c r="P20" s="21" t="s">
        <v>208</v>
      </c>
      <c r="Q20" s="13">
        <v>18.648909896779202</v>
      </c>
    </row>
    <row r="21" spans="1:17" ht="15.75" thickBot="1" x14ac:dyDescent="0.3">
      <c r="A21" s="5" t="s">
        <v>9</v>
      </c>
      <c r="B21" s="5" t="s">
        <v>25</v>
      </c>
      <c r="C21" s="6" t="s">
        <v>30</v>
      </c>
      <c r="D21" s="8">
        <v>1.15922618313797</v>
      </c>
      <c r="E21" s="5">
        <v>1410456</v>
      </c>
      <c r="F21" s="5">
        <v>573</v>
      </c>
      <c r="G21" s="21">
        <v>25934655</v>
      </c>
      <c r="H21" s="8">
        <v>1.00999960296528</v>
      </c>
      <c r="I21" s="5">
        <v>1424560</v>
      </c>
      <c r="J21" s="5">
        <v>578</v>
      </c>
      <c r="K21" s="21">
        <v>26193991.253041599</v>
      </c>
      <c r="L21" s="32">
        <v>0.7031337804278841</v>
      </c>
      <c r="M21" s="32">
        <v>3.8239924896135716E-2</v>
      </c>
      <c r="N21" s="33">
        <v>1001656.2582463466</v>
      </c>
      <c r="O21" s="21">
        <v>5863</v>
      </c>
      <c r="P21" s="21" t="s">
        <v>208</v>
      </c>
      <c r="Q21" s="13">
        <v>18.387425768687599</v>
      </c>
    </row>
    <row r="22" spans="1:17" ht="15.75" thickBot="1" x14ac:dyDescent="0.3">
      <c r="A22" s="5" t="s">
        <v>9</v>
      </c>
      <c r="B22" s="5" t="s">
        <v>25</v>
      </c>
      <c r="C22" s="6" t="s">
        <v>31</v>
      </c>
      <c r="D22" s="8">
        <v>0.99643860057845202</v>
      </c>
      <c r="E22" s="5">
        <v>30688042</v>
      </c>
      <c r="F22" s="5">
        <v>3581</v>
      </c>
      <c r="G22" s="21">
        <v>304484250.22275198</v>
      </c>
      <c r="H22" s="8">
        <v>0.82192526326704096</v>
      </c>
      <c r="I22" s="5">
        <v>25223277</v>
      </c>
      <c r="J22" s="5">
        <v>2983</v>
      </c>
      <c r="K22" s="21">
        <v>250263297.52500299</v>
      </c>
      <c r="L22" s="32">
        <v>0.45040802588815082</v>
      </c>
      <c r="M22" s="32">
        <v>4.5395255766039692E-2</v>
      </c>
      <c r="N22" s="33">
        <v>11360766.399999999</v>
      </c>
      <c r="O22" s="21">
        <v>664112</v>
      </c>
      <c r="P22" s="21" t="s">
        <v>207</v>
      </c>
      <c r="Q22" s="13">
        <v>9.9219184535380993</v>
      </c>
    </row>
    <row r="23" spans="1:17" ht="15.75" thickBot="1" x14ac:dyDescent="0.3">
      <c r="A23" s="5" t="s">
        <v>9</v>
      </c>
      <c r="B23" s="5" t="s">
        <v>25</v>
      </c>
      <c r="C23" s="6" t="s">
        <v>33</v>
      </c>
      <c r="D23" s="8">
        <v>1.0000483667143101</v>
      </c>
      <c r="E23" s="5">
        <v>5665327</v>
      </c>
      <c r="F23" s="5">
        <v>551</v>
      </c>
      <c r="G23" s="21">
        <v>45297179.780474499</v>
      </c>
      <c r="H23" s="8">
        <v>0.96931633425572805</v>
      </c>
      <c r="I23" s="5">
        <v>5491494</v>
      </c>
      <c r="J23" s="5">
        <v>538</v>
      </c>
      <c r="K23" s="21">
        <v>43907296.256932199</v>
      </c>
      <c r="L23" s="32">
        <v>0.17364690902608346</v>
      </c>
      <c r="M23" s="32">
        <v>2.1718052358660762E-2</v>
      </c>
      <c r="N23" s="33">
        <v>953580.95903528319</v>
      </c>
      <c r="O23" s="21">
        <v>164740</v>
      </c>
      <c r="P23" s="21" t="s">
        <v>207</v>
      </c>
      <c r="Q23" s="13">
        <v>7.9955101939348703</v>
      </c>
    </row>
    <row r="24" spans="1:17" ht="15.75" thickBot="1" x14ac:dyDescent="0.3">
      <c r="A24" s="5" t="s">
        <v>9</v>
      </c>
      <c r="B24" s="5" t="s">
        <v>25</v>
      </c>
      <c r="C24" s="6" t="s">
        <v>34</v>
      </c>
      <c r="D24" s="8">
        <v>1.0244326803258501</v>
      </c>
      <c r="E24" s="5">
        <v>1450191</v>
      </c>
      <c r="F24" s="5">
        <v>712</v>
      </c>
      <c r="G24" s="21">
        <v>26103438</v>
      </c>
      <c r="H24" s="8">
        <v>0.64999989656534896</v>
      </c>
      <c r="I24" s="5">
        <v>942624</v>
      </c>
      <c r="J24" s="5">
        <v>463</v>
      </c>
      <c r="K24" s="21">
        <v>16967232</v>
      </c>
      <c r="L24" s="32">
        <v>0.59720905684557146</v>
      </c>
      <c r="M24" s="32">
        <v>3.3178280935865084E-2</v>
      </c>
      <c r="N24" s="33">
        <v>562943.59</v>
      </c>
      <c r="O24" s="21">
        <v>1209</v>
      </c>
      <c r="P24" s="21" t="s">
        <v>212</v>
      </c>
      <c r="Q24" s="13">
        <v>18</v>
      </c>
    </row>
    <row r="25" spans="1:17" x14ac:dyDescent="0.25">
      <c r="A25" s="3" t="s">
        <v>9</v>
      </c>
      <c r="B25" s="3" t="s">
        <v>25</v>
      </c>
      <c r="C25" s="3" t="s">
        <v>21</v>
      </c>
      <c r="D25" s="9">
        <v>1.0022098268997199</v>
      </c>
      <c r="E25" s="18">
        <v>173706999</v>
      </c>
      <c r="F25" s="18">
        <v>32600</v>
      </c>
      <c r="G25" s="18">
        <v>1772042454.49525</v>
      </c>
      <c r="H25" s="9">
        <v>0.75965676547091798</v>
      </c>
      <c r="I25" s="18">
        <v>131957697</v>
      </c>
      <c r="J25" s="18">
        <v>26882</v>
      </c>
      <c r="K25" s="18">
        <f>SUM(K17:K24)</f>
        <v>1415437516.6243596</v>
      </c>
      <c r="L25" s="34">
        <v>0.47468101681886193</v>
      </c>
      <c r="M25" s="34">
        <v>4.4253323126843915E-2</v>
      </c>
      <c r="N25" s="35">
        <v>62637813.78903529</v>
      </c>
      <c r="O25" s="18"/>
      <c r="P25" s="18"/>
      <c r="Q25" s="14">
        <v>10.201330197957301</v>
      </c>
    </row>
    <row r="26" spans="1:17" ht="15.75" thickBot="1" x14ac:dyDescent="0.3">
      <c r="A26" s="5" t="s">
        <v>9</v>
      </c>
      <c r="B26" s="5" t="s">
        <v>35</v>
      </c>
      <c r="C26" s="6" t="s">
        <v>36</v>
      </c>
      <c r="D26" s="8"/>
      <c r="E26" s="5"/>
      <c r="F26" s="5"/>
      <c r="G26" s="21"/>
      <c r="H26" s="8"/>
      <c r="I26" s="5">
        <v>99586</v>
      </c>
      <c r="J26" s="5"/>
      <c r="K26" s="21">
        <f>I26*Q26</f>
        <v>99586</v>
      </c>
      <c r="L26" s="32">
        <v>30.628501998272849</v>
      </c>
      <c r="M26" s="32">
        <v>30.628501998272849</v>
      </c>
      <c r="N26" s="33">
        <v>3050170</v>
      </c>
      <c r="O26" s="21">
        <v>1218</v>
      </c>
      <c r="P26" s="21" t="s">
        <v>210</v>
      </c>
      <c r="Q26" s="13">
        <v>1</v>
      </c>
    </row>
    <row r="27" spans="1:17" ht="15.75" thickBot="1" x14ac:dyDescent="0.3">
      <c r="A27" s="5" t="s">
        <v>9</v>
      </c>
      <c r="B27" s="5" t="s">
        <v>35</v>
      </c>
      <c r="C27" s="6" t="s">
        <v>264</v>
      </c>
      <c r="D27" s="8"/>
      <c r="E27" s="5"/>
      <c r="F27" s="5"/>
      <c r="G27" s="21"/>
      <c r="H27" s="8"/>
      <c r="I27" s="5">
        <v>3521806</v>
      </c>
      <c r="J27" s="5">
        <v>5247</v>
      </c>
      <c r="K27" s="21">
        <v>3521806</v>
      </c>
      <c r="L27" s="33" t="s">
        <v>214</v>
      </c>
      <c r="M27" s="33" t="s">
        <v>214</v>
      </c>
      <c r="N27" s="33" t="s">
        <v>214</v>
      </c>
      <c r="O27" s="21">
        <v>56166</v>
      </c>
      <c r="P27" s="21" t="s">
        <v>213</v>
      </c>
      <c r="Q27" s="13">
        <v>1</v>
      </c>
    </row>
    <row r="28" spans="1:17" x14ac:dyDescent="0.25">
      <c r="A28" s="3" t="s">
        <v>9</v>
      </c>
      <c r="B28" s="3" t="s">
        <v>35</v>
      </c>
      <c r="C28" s="3" t="s">
        <v>21</v>
      </c>
      <c r="D28" s="9"/>
      <c r="E28" s="18">
        <v>0</v>
      </c>
      <c r="F28" s="18">
        <v>0</v>
      </c>
      <c r="G28" s="18"/>
      <c r="H28" s="9"/>
      <c r="I28" s="18">
        <v>3621392</v>
      </c>
      <c r="J28" s="18">
        <v>5247</v>
      </c>
      <c r="K28" s="18">
        <f>K26+K27</f>
        <v>3621392</v>
      </c>
      <c r="L28" s="34">
        <v>0.8422645214878699</v>
      </c>
      <c r="M28" s="34">
        <v>0.8422645214878699</v>
      </c>
      <c r="N28" s="35">
        <v>3050170</v>
      </c>
      <c r="O28" s="18"/>
      <c r="P28" s="18"/>
      <c r="Q28" s="14">
        <v>1</v>
      </c>
    </row>
    <row r="29" spans="1:17" ht="15.75" thickBot="1" x14ac:dyDescent="0.3">
      <c r="A29" s="5" t="s">
        <v>9</v>
      </c>
      <c r="B29" s="5" t="s">
        <v>37</v>
      </c>
      <c r="C29" s="6" t="s">
        <v>38</v>
      </c>
      <c r="D29" s="8">
        <v>1</v>
      </c>
      <c r="E29" s="5">
        <v>15997751</v>
      </c>
      <c r="F29" s="5">
        <v>3175</v>
      </c>
      <c r="G29" s="21">
        <f>E29*Q29</f>
        <v>143979759</v>
      </c>
      <c r="H29" s="8">
        <v>0.68805784013015303</v>
      </c>
      <c r="I29" s="5">
        <v>11007378</v>
      </c>
      <c r="J29" s="5">
        <v>2186</v>
      </c>
      <c r="K29" s="21">
        <f>I29*Q29</f>
        <v>99066402</v>
      </c>
      <c r="L29" s="32">
        <v>0</v>
      </c>
      <c r="M29" s="32">
        <v>0</v>
      </c>
      <c r="N29" s="33">
        <v>0</v>
      </c>
      <c r="O29" s="21">
        <v>69010.357069999998</v>
      </c>
      <c r="P29" s="21" t="s">
        <v>209</v>
      </c>
      <c r="Q29" s="13">
        <v>9</v>
      </c>
    </row>
    <row r="30" spans="1:17" ht="15.75" thickBot="1" x14ac:dyDescent="0.3">
      <c r="A30" s="5" t="s">
        <v>9</v>
      </c>
      <c r="B30" s="5" t="s">
        <v>37</v>
      </c>
      <c r="C30" s="6" t="s">
        <v>39</v>
      </c>
      <c r="D30" s="8">
        <v>0.85040308130354003</v>
      </c>
      <c r="E30" s="5">
        <v>41574846</v>
      </c>
      <c r="F30" s="5">
        <v>4624</v>
      </c>
      <c r="G30" s="21">
        <v>176197564.17527401</v>
      </c>
      <c r="H30" s="8">
        <v>0.62767087579831304</v>
      </c>
      <c r="I30" s="5">
        <v>26095320</v>
      </c>
      <c r="J30" s="5">
        <v>2900</v>
      </c>
      <c r="K30" s="21">
        <v>110594079.419424</v>
      </c>
      <c r="L30" s="32">
        <v>0</v>
      </c>
      <c r="M30" s="32">
        <v>0</v>
      </c>
      <c r="N30" s="33">
        <v>0</v>
      </c>
      <c r="O30" s="21">
        <v>1317793</v>
      </c>
      <c r="P30" s="21" t="s">
        <v>209</v>
      </c>
      <c r="Q30" s="13">
        <v>4.2380809823149699</v>
      </c>
    </row>
    <row r="31" spans="1:17" x14ac:dyDescent="0.25">
      <c r="A31" s="3" t="s">
        <v>9</v>
      </c>
      <c r="B31" s="3" t="s">
        <v>37</v>
      </c>
      <c r="C31" s="3" t="s">
        <v>21</v>
      </c>
      <c r="D31" s="9">
        <v>0.88728636408098904</v>
      </c>
      <c r="E31" s="18">
        <v>57572597</v>
      </c>
      <c r="F31" s="18">
        <v>7799</v>
      </c>
      <c r="G31" s="18">
        <f>SUM(G29:G30)</f>
        <v>320177323.17527401</v>
      </c>
      <c r="H31" s="9">
        <v>0.64445065766270704</v>
      </c>
      <c r="I31" s="18">
        <v>37102698</v>
      </c>
      <c r="J31" s="18">
        <v>5086</v>
      </c>
      <c r="K31" s="18">
        <f>SUM(K29:K30)</f>
        <v>209660481.419424</v>
      </c>
      <c r="L31" s="34">
        <v>0</v>
      </c>
      <c r="M31" s="34">
        <v>0</v>
      </c>
      <c r="N31" s="35">
        <v>0</v>
      </c>
      <c r="O31" s="18"/>
      <c r="P31" s="18"/>
      <c r="Q31" s="14">
        <v>5.5612798424791201</v>
      </c>
    </row>
    <row r="32" spans="1:17" x14ac:dyDescent="0.25">
      <c r="A32" s="2" t="s">
        <v>9</v>
      </c>
      <c r="B32" s="2"/>
      <c r="C32" s="2" t="s">
        <v>40</v>
      </c>
      <c r="D32" s="10">
        <v>0.93878361716644798</v>
      </c>
      <c r="E32" s="19">
        <v>1092312350</v>
      </c>
      <c r="F32" s="19">
        <v>158298</v>
      </c>
      <c r="G32" s="19">
        <f>G13+G16+G25+G28+G31</f>
        <v>11883405882.895269</v>
      </c>
      <c r="H32" s="10">
        <v>1.7339992713622601</v>
      </c>
      <c r="I32" s="19">
        <v>1087076033</v>
      </c>
      <c r="J32" s="19">
        <v>124485</v>
      </c>
      <c r="K32" s="19">
        <f>K13+K16+K25+K28+K31</f>
        <v>9034791704.7513809</v>
      </c>
      <c r="L32" s="36">
        <v>0.15981352461574813</v>
      </c>
      <c r="M32" s="36">
        <v>1.9228938312730696E-2</v>
      </c>
      <c r="N32" s="37">
        <v>173729452.35903531</v>
      </c>
      <c r="O32" s="19"/>
      <c r="P32" s="19"/>
      <c r="Q32" s="15">
        <v>10.879128010312501</v>
      </c>
    </row>
    <row r="33" spans="1:17" ht="15.75" thickBot="1" x14ac:dyDescent="0.3">
      <c r="A33" s="5" t="s">
        <v>41</v>
      </c>
      <c r="B33" s="5" t="s">
        <v>42</v>
      </c>
      <c r="C33" s="6" t="s">
        <v>43</v>
      </c>
      <c r="D33" s="8">
        <v>0.98700670671616197</v>
      </c>
      <c r="E33" s="5">
        <v>700073</v>
      </c>
      <c r="F33" s="5">
        <v>108</v>
      </c>
      <c r="G33" s="21">
        <v>7184751</v>
      </c>
      <c r="H33" s="8">
        <v>0.900000428526739</v>
      </c>
      <c r="I33" s="5">
        <v>630066</v>
      </c>
      <c r="J33" s="5">
        <v>97</v>
      </c>
      <c r="K33" s="21">
        <v>6466278.9788579196</v>
      </c>
      <c r="L33" s="38">
        <v>0.13732212180946124</v>
      </c>
      <c r="M33" s="38">
        <v>1.3380492905253772E-2</v>
      </c>
      <c r="N33" s="39">
        <v>86522</v>
      </c>
      <c r="O33" s="21">
        <v>564</v>
      </c>
      <c r="P33" s="21" t="s">
        <v>207</v>
      </c>
      <c r="Q33" s="13">
        <v>10.262859730342401</v>
      </c>
    </row>
    <row r="34" spans="1:17" ht="15.75" thickBot="1" x14ac:dyDescent="0.3">
      <c r="A34" s="5" t="s">
        <v>41</v>
      </c>
      <c r="B34" s="5" t="s">
        <v>42</v>
      </c>
      <c r="C34" s="6" t="s">
        <v>11</v>
      </c>
      <c r="D34" s="8">
        <v>0.99093496333106201</v>
      </c>
      <c r="E34" s="5">
        <v>11705775</v>
      </c>
      <c r="F34" s="5">
        <v>2113</v>
      </c>
      <c r="G34" s="21">
        <v>43447267.951803498</v>
      </c>
      <c r="H34" s="8">
        <v>0.90000004271395995</v>
      </c>
      <c r="I34" s="5">
        <v>10535198</v>
      </c>
      <c r="J34" s="5">
        <v>1902</v>
      </c>
      <c r="K34" s="21">
        <v>39102543.012428001</v>
      </c>
      <c r="L34" s="38">
        <v>0.33973220057183545</v>
      </c>
      <c r="M34" s="38">
        <v>9.1532307728999535E-2</v>
      </c>
      <c r="N34" s="39">
        <v>3579146</v>
      </c>
      <c r="O34" s="21">
        <v>3623</v>
      </c>
      <c r="P34" s="21" t="s">
        <v>207</v>
      </c>
      <c r="Q34" s="13">
        <v>3.7116096928057698</v>
      </c>
    </row>
    <row r="35" spans="1:17" ht="15.75" thickBot="1" x14ac:dyDescent="0.3">
      <c r="A35" s="5" t="s">
        <v>41</v>
      </c>
      <c r="B35" s="5" t="s">
        <v>42</v>
      </c>
      <c r="C35" s="6" t="s">
        <v>44</v>
      </c>
      <c r="D35" s="8">
        <v>0.99471105403973503</v>
      </c>
      <c r="E35" s="5">
        <v>8993491</v>
      </c>
      <c r="F35" s="5">
        <v>1761</v>
      </c>
      <c r="G35" s="21">
        <v>98117571.297582805</v>
      </c>
      <c r="H35" s="8">
        <v>0.90000001111915295</v>
      </c>
      <c r="I35" s="5">
        <v>8094142</v>
      </c>
      <c r="J35" s="5">
        <v>1585</v>
      </c>
      <c r="K35" s="21">
        <v>88305815.258808807</v>
      </c>
      <c r="L35" s="38">
        <v>0.36070061533390446</v>
      </c>
      <c r="M35" s="38">
        <v>3.30619449177076E-2</v>
      </c>
      <c r="N35" s="39">
        <v>2919562</v>
      </c>
      <c r="O35" s="21">
        <v>20700</v>
      </c>
      <c r="P35" s="21" t="s">
        <v>207</v>
      </c>
      <c r="Q35" s="13">
        <v>10.909842607012401</v>
      </c>
    </row>
    <row r="36" spans="1:17" ht="15.75" thickBot="1" x14ac:dyDescent="0.3">
      <c r="A36" s="5" t="s">
        <v>41</v>
      </c>
      <c r="B36" s="5" t="s">
        <v>42</v>
      </c>
      <c r="C36" s="6" t="s">
        <v>45</v>
      </c>
      <c r="D36" s="8">
        <v>1.2236923789752601</v>
      </c>
      <c r="E36" s="5">
        <v>1352207</v>
      </c>
      <c r="F36" s="5">
        <v>261</v>
      </c>
      <c r="G36" s="21">
        <v>5713131.4906481002</v>
      </c>
      <c r="H36" s="8">
        <v>0.94999951930436699</v>
      </c>
      <c r="I36" s="5">
        <v>1284596</v>
      </c>
      <c r="J36" s="5">
        <v>248</v>
      </c>
      <c r="K36" s="21">
        <v>5427472.16983834</v>
      </c>
      <c r="L36" s="38">
        <v>0.29018150453527802</v>
      </c>
      <c r="M36" s="38">
        <v>6.8681328680328002E-2</v>
      </c>
      <c r="N36" s="39">
        <v>372766</v>
      </c>
      <c r="O36" s="21">
        <v>1895</v>
      </c>
      <c r="P36" s="21" t="s">
        <v>207</v>
      </c>
      <c r="Q36" s="13">
        <v>4.2250420909284596</v>
      </c>
    </row>
    <row r="37" spans="1:17" ht="15.75" thickBot="1" x14ac:dyDescent="0.3">
      <c r="A37" s="5" t="s">
        <v>41</v>
      </c>
      <c r="B37" s="5" t="s">
        <v>42</v>
      </c>
      <c r="C37" s="6" t="s">
        <v>46</v>
      </c>
      <c r="D37" s="8">
        <v>1.07085188648842</v>
      </c>
      <c r="E37" s="5">
        <v>1285910</v>
      </c>
      <c r="F37" s="5">
        <v>134</v>
      </c>
      <c r="G37" s="21">
        <v>13801763.8996417</v>
      </c>
      <c r="H37" s="8">
        <v>0.94999961117029996</v>
      </c>
      <c r="I37" s="5">
        <v>1221614</v>
      </c>
      <c r="J37" s="5">
        <v>127</v>
      </c>
      <c r="K37" s="21">
        <v>13111670.338123901</v>
      </c>
      <c r="L37" s="38">
        <v>0.4595756106265973</v>
      </c>
      <c r="M37" s="38">
        <v>4.2818648236417761E-2</v>
      </c>
      <c r="N37" s="39">
        <v>561424</v>
      </c>
      <c r="O37" s="21">
        <v>2603</v>
      </c>
      <c r="P37" s="21" t="s">
        <v>207</v>
      </c>
      <c r="Q37" s="13">
        <v>10.7330714432905</v>
      </c>
    </row>
    <row r="38" spans="1:17" ht="15.75" thickBot="1" x14ac:dyDescent="0.3">
      <c r="A38" s="5" t="s">
        <v>41</v>
      </c>
      <c r="B38" s="5" t="s">
        <v>42</v>
      </c>
      <c r="C38" s="6" t="s">
        <v>47</v>
      </c>
      <c r="D38" s="8">
        <v>1.1996869899560101</v>
      </c>
      <c r="E38" s="5">
        <v>2020622</v>
      </c>
      <c r="F38" s="5"/>
      <c r="G38" s="21">
        <v>10103110</v>
      </c>
      <c r="H38" s="8">
        <v>1</v>
      </c>
      <c r="I38" s="5">
        <v>2020622</v>
      </c>
      <c r="J38" s="5"/>
      <c r="K38" s="21">
        <v>10103110</v>
      </c>
      <c r="L38" s="38">
        <v>0.42509930110629301</v>
      </c>
      <c r="M38" s="38">
        <v>8.5019860221258597E-2</v>
      </c>
      <c r="N38" s="39">
        <v>858965</v>
      </c>
      <c r="O38" s="21">
        <v>79</v>
      </c>
      <c r="P38" s="21" t="s">
        <v>206</v>
      </c>
      <c r="Q38" s="13">
        <v>5</v>
      </c>
    </row>
    <row r="39" spans="1:17" ht="15.75" thickBot="1" x14ac:dyDescent="0.3">
      <c r="A39" s="5" t="s">
        <v>41</v>
      </c>
      <c r="B39" s="5" t="s">
        <v>42</v>
      </c>
      <c r="C39" s="6" t="s">
        <v>48</v>
      </c>
      <c r="D39" s="8">
        <v>0.99995730858179799</v>
      </c>
      <c r="E39" s="5">
        <v>4497199</v>
      </c>
      <c r="F39" s="5">
        <v>711</v>
      </c>
      <c r="G39" s="21">
        <v>52806543.6048235</v>
      </c>
      <c r="H39" s="8">
        <v>1</v>
      </c>
      <c r="I39" s="5">
        <v>4497199</v>
      </c>
      <c r="J39" s="5">
        <v>711</v>
      </c>
      <c r="K39" s="21">
        <v>52806543.6048235</v>
      </c>
      <c r="L39" s="38">
        <v>0.26551376756954725</v>
      </c>
      <c r="M39" s="38">
        <v>2.2612126613242883E-2</v>
      </c>
      <c r="N39" s="39">
        <v>1194068.2500000002</v>
      </c>
      <c r="O39" s="21">
        <v>6536</v>
      </c>
      <c r="P39" s="21" t="s">
        <v>209</v>
      </c>
      <c r="Q39" s="13">
        <v>11.742096270328201</v>
      </c>
    </row>
    <row r="40" spans="1:17" ht="15.75" thickBot="1" x14ac:dyDescent="0.3">
      <c r="A40" s="5" t="s">
        <v>41</v>
      </c>
      <c r="B40" s="5" t="s">
        <v>42</v>
      </c>
      <c r="C40" s="6" t="s">
        <v>49</v>
      </c>
      <c r="D40" s="8">
        <v>1</v>
      </c>
      <c r="E40" s="5">
        <v>828282</v>
      </c>
      <c r="F40" s="5"/>
      <c r="G40" s="21">
        <v>8282820</v>
      </c>
      <c r="H40" s="8">
        <v>0.89000002414636603</v>
      </c>
      <c r="I40" s="5">
        <v>737171</v>
      </c>
      <c r="J40" s="5"/>
      <c r="K40" s="21">
        <v>7371710</v>
      </c>
      <c r="L40" s="38">
        <v>0.22000051548419566</v>
      </c>
      <c r="M40" s="38">
        <v>2.2000051548419566E-2</v>
      </c>
      <c r="N40" s="39">
        <v>162178</v>
      </c>
      <c r="O40" s="21">
        <v>177</v>
      </c>
      <c r="P40" s="21" t="s">
        <v>207</v>
      </c>
      <c r="Q40" s="13">
        <v>10</v>
      </c>
    </row>
    <row r="41" spans="1:17" ht="15.75" thickBot="1" x14ac:dyDescent="0.3">
      <c r="A41" s="5" t="s">
        <v>41</v>
      </c>
      <c r="B41" s="5" t="s">
        <v>42</v>
      </c>
      <c r="C41" s="6" t="s">
        <v>50</v>
      </c>
      <c r="D41" s="8">
        <v>1.0024121317214101</v>
      </c>
      <c r="E41" s="5">
        <v>801221</v>
      </c>
      <c r="F41" s="5">
        <v>210</v>
      </c>
      <c r="G41" s="21">
        <v>11827486.131386001</v>
      </c>
      <c r="H41" s="8">
        <v>0.95000006240475499</v>
      </c>
      <c r="I41" s="5">
        <v>761160</v>
      </c>
      <c r="J41" s="5">
        <v>199</v>
      </c>
      <c r="K41" s="21">
        <v>11236112.5629081</v>
      </c>
      <c r="L41" s="38">
        <v>0.1610173945031268</v>
      </c>
      <c r="M41" s="38">
        <v>1.0907687094964395E-2</v>
      </c>
      <c r="N41" s="39">
        <v>122560</v>
      </c>
      <c r="O41" s="21">
        <v>4362</v>
      </c>
      <c r="P41" s="21" t="s">
        <v>209</v>
      </c>
      <c r="Q41" s="13">
        <v>14.761827425124901</v>
      </c>
    </row>
    <row r="42" spans="1:17" ht="15.75" thickBot="1" x14ac:dyDescent="0.3">
      <c r="A42" s="5" t="s">
        <v>41</v>
      </c>
      <c r="B42" s="5" t="s">
        <v>42</v>
      </c>
      <c r="C42" s="6" t="s">
        <v>51</v>
      </c>
      <c r="D42" s="8">
        <v>0.83016707227854303</v>
      </c>
      <c r="E42" s="5">
        <v>1112042</v>
      </c>
      <c r="F42" s="5">
        <v>126</v>
      </c>
      <c r="G42" s="21">
        <v>19349530.800000001</v>
      </c>
      <c r="H42" s="8">
        <v>0.769999694256152</v>
      </c>
      <c r="I42" s="5">
        <v>856272</v>
      </c>
      <c r="J42" s="5">
        <v>97</v>
      </c>
      <c r="K42" s="21">
        <v>14899132.800000001</v>
      </c>
      <c r="L42" s="38">
        <v>-2.0192181923500942E-2</v>
      </c>
      <c r="M42" s="38">
        <v>-1.1604702254885599E-3</v>
      </c>
      <c r="N42" s="39">
        <v>-17290</v>
      </c>
      <c r="O42" s="21">
        <v>11</v>
      </c>
      <c r="P42" s="21" t="s">
        <v>206</v>
      </c>
      <c r="Q42" s="13">
        <v>17.399999999999999</v>
      </c>
    </row>
    <row r="43" spans="1:17" ht="15.75" thickBot="1" x14ac:dyDescent="0.3">
      <c r="A43" s="5" t="s">
        <v>41</v>
      </c>
      <c r="B43" s="5" t="s">
        <v>42</v>
      </c>
      <c r="C43" s="6" t="s">
        <v>52</v>
      </c>
      <c r="D43" s="8">
        <v>1.64263838901027</v>
      </c>
      <c r="E43" s="5">
        <v>3612400</v>
      </c>
      <c r="F43" s="5">
        <v>455</v>
      </c>
      <c r="G43" s="21">
        <v>25703980.867816199</v>
      </c>
      <c r="H43" s="8">
        <v>0.9</v>
      </c>
      <c r="I43" s="5">
        <v>3251160</v>
      </c>
      <c r="J43" s="5">
        <v>409</v>
      </c>
      <c r="K43" s="21">
        <v>23133582.7810346</v>
      </c>
      <c r="L43" s="38">
        <v>0.272307730164003</v>
      </c>
      <c r="M43" s="38">
        <v>3.8269731428103769E-2</v>
      </c>
      <c r="N43" s="39">
        <v>885316</v>
      </c>
      <c r="O43" s="21">
        <v>45706</v>
      </c>
      <c r="P43" s="21" t="s">
        <v>211</v>
      </c>
      <c r="Q43" s="13">
        <v>7.1154857900056001</v>
      </c>
    </row>
    <row r="44" spans="1:17" ht="15.75" thickBot="1" x14ac:dyDescent="0.3">
      <c r="A44" s="5" t="s">
        <v>41</v>
      </c>
      <c r="B44" s="5" t="s">
        <v>42</v>
      </c>
      <c r="C44" s="6" t="s">
        <v>53</v>
      </c>
      <c r="D44" s="8">
        <v>0.98936040438004402</v>
      </c>
      <c r="E44" s="5">
        <v>2230330</v>
      </c>
      <c r="F44" s="5">
        <v>310</v>
      </c>
      <c r="G44" s="21">
        <v>14589368.4238277</v>
      </c>
      <c r="H44" s="8">
        <v>0.94999977581792805</v>
      </c>
      <c r="I44" s="5">
        <v>2118813</v>
      </c>
      <c r="J44" s="5">
        <v>295</v>
      </c>
      <c r="K44" s="21">
        <v>13859896.7319615</v>
      </c>
      <c r="L44" s="38">
        <v>0.21948987475534651</v>
      </c>
      <c r="M44" s="38">
        <v>3.3554218259617824E-2</v>
      </c>
      <c r="N44" s="39">
        <v>465058</v>
      </c>
      <c r="O44" s="21">
        <v>287</v>
      </c>
      <c r="P44" s="21" t="s">
        <v>208</v>
      </c>
      <c r="Q44" s="13">
        <v>6.5413496764280197</v>
      </c>
    </row>
    <row r="45" spans="1:17" ht="15.75" thickBot="1" x14ac:dyDescent="0.3">
      <c r="A45" s="5" t="s">
        <v>41</v>
      </c>
      <c r="B45" s="5" t="s">
        <v>42</v>
      </c>
      <c r="C45" s="6" t="s">
        <v>54</v>
      </c>
      <c r="D45" s="8">
        <v>1.0011138421730399</v>
      </c>
      <c r="E45" s="5">
        <v>281829211</v>
      </c>
      <c r="F45" s="5">
        <v>39070</v>
      </c>
      <c r="G45" s="21">
        <v>4085612645.5032301</v>
      </c>
      <c r="H45" s="8">
        <v>0.90999999996451797</v>
      </c>
      <c r="I45" s="5">
        <v>256464582</v>
      </c>
      <c r="J45" s="5">
        <v>35554</v>
      </c>
      <c r="K45" s="21">
        <v>3717907507.26297</v>
      </c>
      <c r="L45" s="38">
        <v>0.26296449175972381</v>
      </c>
      <c r="M45" s="38">
        <v>1.8139525614408958E-2</v>
      </c>
      <c r="N45" s="39">
        <v>67441078.460000008</v>
      </c>
      <c r="O45" s="21">
        <v>9808</v>
      </c>
      <c r="P45" s="21" t="s">
        <v>208</v>
      </c>
      <c r="Q45" s="13">
        <v>14.496767851020399</v>
      </c>
    </row>
    <row r="46" spans="1:17" ht="15.75" thickBot="1" x14ac:dyDescent="0.3">
      <c r="A46" s="5" t="s">
        <v>41</v>
      </c>
      <c r="B46" s="5" t="s">
        <v>42</v>
      </c>
      <c r="C46" s="6" t="s">
        <v>55</v>
      </c>
      <c r="D46" s="8">
        <v>1.0122462157446499</v>
      </c>
      <c r="E46" s="5">
        <v>18328806</v>
      </c>
      <c r="F46" s="5">
        <v>0</v>
      </c>
      <c r="G46" s="21">
        <v>186634056.540342</v>
      </c>
      <c r="H46" s="8">
        <v>0.900000032735357</v>
      </c>
      <c r="I46" s="5">
        <v>16495926</v>
      </c>
      <c r="J46" s="5">
        <v>0</v>
      </c>
      <c r="K46" s="21">
        <v>167970656.995841</v>
      </c>
      <c r="L46" s="38">
        <v>0.26241048850485871</v>
      </c>
      <c r="M46" s="38">
        <v>2.5770596349499186E-2</v>
      </c>
      <c r="N46" s="39">
        <v>4328704</v>
      </c>
      <c r="O46" s="21">
        <v>61975</v>
      </c>
      <c r="P46" s="21" t="s">
        <v>207</v>
      </c>
      <c r="Q46" s="13">
        <v>10.182553983076801</v>
      </c>
    </row>
    <row r="47" spans="1:17" x14ac:dyDescent="0.25">
      <c r="A47" s="3" t="s">
        <v>41</v>
      </c>
      <c r="B47" s="3" t="s">
        <v>42</v>
      </c>
      <c r="C47" s="3" t="s">
        <v>21</v>
      </c>
      <c r="D47" s="9">
        <v>1.0065361329362901</v>
      </c>
      <c r="E47" s="18">
        <v>339297569</v>
      </c>
      <c r="F47" s="18">
        <v>45259</v>
      </c>
      <c r="G47" s="18">
        <v>4583174027.5110998</v>
      </c>
      <c r="H47" s="9">
        <v>0.91061224491119197</v>
      </c>
      <c r="I47" s="18">
        <v>308968521</v>
      </c>
      <c r="J47" s="18">
        <v>41224</v>
      </c>
      <c r="K47" s="18">
        <f>SUM(K33:K46)</f>
        <v>4171702032.4975958</v>
      </c>
      <c r="L47" s="34">
        <v>0.26850650493938188</v>
      </c>
      <c r="M47" s="34">
        <v>1.9886381401102098E-2</v>
      </c>
      <c r="N47" s="35">
        <v>82960057.710000008</v>
      </c>
      <c r="O47" s="18"/>
      <c r="P47" s="18"/>
      <c r="Q47" s="14">
        <v>13.507830430435799</v>
      </c>
    </row>
    <row r="48" spans="1:17" ht="15.75" thickBot="1" x14ac:dyDescent="0.3">
      <c r="A48" s="5" t="s">
        <v>41</v>
      </c>
      <c r="B48" s="5" t="s">
        <v>56</v>
      </c>
      <c r="C48" s="6" t="s">
        <v>57</v>
      </c>
      <c r="D48" s="8">
        <v>0.99902673288919597</v>
      </c>
      <c r="E48" s="5">
        <v>21383364</v>
      </c>
      <c r="F48" s="5">
        <v>2142</v>
      </c>
      <c r="G48" s="21">
        <v>101993002.514533</v>
      </c>
      <c r="H48" s="8">
        <v>1</v>
      </c>
      <c r="I48" s="5">
        <v>21383364</v>
      </c>
      <c r="J48" s="5">
        <v>2142</v>
      </c>
      <c r="K48" s="21">
        <v>101993002.514533</v>
      </c>
      <c r="L48" s="38">
        <v>0.10465902371581946</v>
      </c>
      <c r="M48" s="38">
        <v>2.1942309225391345E-2</v>
      </c>
      <c r="N48" s="39">
        <v>2237962</v>
      </c>
      <c r="O48" s="21">
        <v>1329057</v>
      </c>
      <c r="P48" s="21" t="s">
        <v>209</v>
      </c>
      <c r="Q48" s="13">
        <v>4.7697360674650202</v>
      </c>
    </row>
    <row r="49" spans="1:17" ht="15.75" thickBot="1" x14ac:dyDescent="0.3">
      <c r="A49" s="5" t="s">
        <v>41</v>
      </c>
      <c r="B49" s="5" t="s">
        <v>56</v>
      </c>
      <c r="C49" s="6" t="s">
        <v>58</v>
      </c>
      <c r="D49" s="8">
        <v>0.69833132847315305</v>
      </c>
      <c r="E49" s="5">
        <v>1305036</v>
      </c>
      <c r="F49" s="5">
        <v>141</v>
      </c>
      <c r="G49" s="21">
        <v>5270368.2703799801</v>
      </c>
      <c r="H49" s="8">
        <v>0.86346353663806996</v>
      </c>
      <c r="I49" s="5">
        <v>1126851</v>
      </c>
      <c r="J49" s="5">
        <v>121</v>
      </c>
      <c r="K49" s="21">
        <v>4550770.8261273596</v>
      </c>
      <c r="L49" s="38">
        <v>0.38368426704151659</v>
      </c>
      <c r="M49" s="38">
        <v>9.5006981568423188E-2</v>
      </c>
      <c r="N49" s="39">
        <v>432355</v>
      </c>
      <c r="O49" s="21">
        <v>17716</v>
      </c>
      <c r="P49" s="21" t="s">
        <v>207</v>
      </c>
      <c r="Q49" s="13">
        <v>4.0384849692881897</v>
      </c>
    </row>
    <row r="50" spans="1:17" ht="15.75" thickBot="1" x14ac:dyDescent="0.3">
      <c r="A50" s="5" t="s">
        <v>41</v>
      </c>
      <c r="B50" s="5" t="s">
        <v>56</v>
      </c>
      <c r="C50" s="6" t="s">
        <v>59</v>
      </c>
      <c r="D50" s="8"/>
      <c r="E50" s="5"/>
      <c r="F50" s="5"/>
      <c r="G50" s="21"/>
      <c r="H50" s="8"/>
      <c r="I50" s="5">
        <v>442029131</v>
      </c>
      <c r="J50" s="5"/>
      <c r="K50" s="21">
        <f>I50*Q50</f>
        <v>442029131</v>
      </c>
      <c r="L50" s="38">
        <v>2.5801605098284802E-2</v>
      </c>
      <c r="M50" s="38">
        <v>2.5801605098284802E-2</v>
      </c>
      <c r="N50" s="39">
        <v>11405061.08</v>
      </c>
      <c r="O50" s="21">
        <v>1995.2</v>
      </c>
      <c r="P50" s="21" t="s">
        <v>210</v>
      </c>
      <c r="Q50" s="13">
        <v>1</v>
      </c>
    </row>
    <row r="51" spans="1:17" ht="15.75" thickBot="1" x14ac:dyDescent="0.3">
      <c r="A51" s="5" t="s">
        <v>41</v>
      </c>
      <c r="B51" s="5" t="s">
        <v>56</v>
      </c>
      <c r="C51" s="6" t="s">
        <v>32</v>
      </c>
      <c r="D51" s="8">
        <v>0.99463496880142599</v>
      </c>
      <c r="E51" s="5">
        <v>745030467</v>
      </c>
      <c r="F51" s="5">
        <v>87584</v>
      </c>
      <c r="G51" s="21">
        <v>6666107425.3842402</v>
      </c>
      <c r="H51" s="8">
        <v>0.59474704810964496</v>
      </c>
      <c r="I51" s="5">
        <v>443104671</v>
      </c>
      <c r="J51" s="5">
        <v>52147</v>
      </c>
      <c r="K51" s="21">
        <v>3964647713.6290598</v>
      </c>
      <c r="L51" s="38">
        <v>0.1222259232514387</v>
      </c>
      <c r="M51" s="38">
        <v>1.3660451425184864E-2</v>
      </c>
      <c r="N51" s="39">
        <v>54158877.509999998</v>
      </c>
      <c r="O51" s="21">
        <v>20060412</v>
      </c>
      <c r="P51" s="21" t="s">
        <v>209</v>
      </c>
      <c r="Q51" s="13">
        <v>8.9474292940348104</v>
      </c>
    </row>
    <row r="52" spans="1:17" ht="15.75" thickBot="1" x14ac:dyDescent="0.3">
      <c r="A52" s="5" t="s">
        <v>41</v>
      </c>
      <c r="B52" s="5" t="s">
        <v>56</v>
      </c>
      <c r="C52" s="6" t="s">
        <v>60</v>
      </c>
      <c r="D52" s="8">
        <v>0.86975392539130802</v>
      </c>
      <c r="E52" s="5">
        <v>5581491</v>
      </c>
      <c r="F52" s="5">
        <v>581</v>
      </c>
      <c r="G52" s="21">
        <v>38890940.200826898</v>
      </c>
      <c r="H52" s="8">
        <v>1</v>
      </c>
      <c r="I52" s="5">
        <v>5581491</v>
      </c>
      <c r="J52" s="5">
        <v>581</v>
      </c>
      <c r="K52" s="21">
        <v>38890940.200826898</v>
      </c>
      <c r="L52" s="38">
        <v>0.39006064866896678</v>
      </c>
      <c r="M52" s="38">
        <v>5.5980132873046616E-2</v>
      </c>
      <c r="N52" s="39">
        <v>2177120</v>
      </c>
      <c r="O52" s="21">
        <v>183179</v>
      </c>
      <c r="P52" s="21" t="s">
        <v>211</v>
      </c>
      <c r="Q52" s="13">
        <v>6.9678407079446796</v>
      </c>
    </row>
    <row r="53" spans="1:17" ht="15.75" thickBot="1" x14ac:dyDescent="0.3">
      <c r="A53" s="5" t="s">
        <v>41</v>
      </c>
      <c r="B53" s="5" t="s">
        <v>56</v>
      </c>
      <c r="C53" s="6" t="s">
        <v>61</v>
      </c>
      <c r="D53" s="8">
        <v>0.89293034426260998</v>
      </c>
      <c r="E53" s="5">
        <v>2232283</v>
      </c>
      <c r="F53" s="5">
        <v>278</v>
      </c>
      <c r="G53" s="21">
        <v>13124154</v>
      </c>
      <c r="H53" s="8">
        <v>1</v>
      </c>
      <c r="I53" s="5">
        <v>2232283</v>
      </c>
      <c r="J53" s="5">
        <v>278</v>
      </c>
      <c r="K53" s="21">
        <v>13124154</v>
      </c>
      <c r="L53" s="38">
        <v>0.45324091972209618</v>
      </c>
      <c r="M53" s="38">
        <v>7.7091597675553028E-2</v>
      </c>
      <c r="N53" s="39">
        <v>1011762</v>
      </c>
      <c r="O53" s="21">
        <v>55530</v>
      </c>
      <c r="P53" s="21" t="s">
        <v>207</v>
      </c>
      <c r="Q53" s="13">
        <v>5.8792518690506501</v>
      </c>
    </row>
    <row r="54" spans="1:17" ht="15.75" thickBot="1" x14ac:dyDescent="0.3">
      <c r="A54" s="5" t="s">
        <v>41</v>
      </c>
      <c r="B54" s="5" t="s">
        <v>56</v>
      </c>
      <c r="C54" s="6" t="s">
        <v>265</v>
      </c>
      <c r="D54" s="8"/>
      <c r="E54" s="5"/>
      <c r="F54" s="5"/>
      <c r="G54" s="21"/>
      <c r="H54" s="8"/>
      <c r="I54" s="5">
        <v>530000</v>
      </c>
      <c r="J54" s="5"/>
      <c r="K54" s="21">
        <f>I54*Q54</f>
        <v>530000</v>
      </c>
      <c r="L54" s="40" t="s">
        <v>214</v>
      </c>
      <c r="M54" s="40" t="s">
        <v>214</v>
      </c>
      <c r="N54" s="41" t="s">
        <v>214</v>
      </c>
      <c r="O54" s="21">
        <v>0</v>
      </c>
      <c r="P54" s="21" t="s">
        <v>214</v>
      </c>
      <c r="Q54" s="13">
        <v>1</v>
      </c>
    </row>
    <row r="55" spans="1:17" x14ac:dyDescent="0.25">
      <c r="A55" s="3" t="s">
        <v>41</v>
      </c>
      <c r="B55" s="3" t="s">
        <v>56</v>
      </c>
      <c r="C55" s="3" t="s">
        <v>21</v>
      </c>
      <c r="D55" s="9">
        <v>0.99269524809847598</v>
      </c>
      <c r="E55" s="18">
        <v>775532641</v>
      </c>
      <c r="F55" s="18">
        <v>90726</v>
      </c>
      <c r="G55" s="18">
        <v>6825385890.3699799</v>
      </c>
      <c r="H55" s="9">
        <v>0.61045613681655497</v>
      </c>
      <c r="I55" s="18">
        <v>915987791</v>
      </c>
      <c r="J55" s="18">
        <v>55269</v>
      </c>
      <c r="K55" s="18">
        <f>SUM(K48:K54)</f>
        <v>4565765712.1705465</v>
      </c>
      <c r="L55" s="34">
        <v>7.7973896914091081E-2</v>
      </c>
      <c r="M55" s="34">
        <v>1.5643189355865072E-2</v>
      </c>
      <c r="N55" s="35">
        <v>71423137.590000004</v>
      </c>
      <c r="O55" s="18"/>
      <c r="P55" s="18"/>
      <c r="Q55" s="14">
        <v>8.8009008641713304</v>
      </c>
    </row>
    <row r="56" spans="1:17" ht="15.75" thickBot="1" x14ac:dyDescent="0.3">
      <c r="A56" s="5" t="s">
        <v>41</v>
      </c>
      <c r="B56" s="5" t="s">
        <v>62</v>
      </c>
      <c r="C56" s="6" t="s">
        <v>39</v>
      </c>
      <c r="D56" s="8">
        <v>1.0009278662216701</v>
      </c>
      <c r="E56" s="5">
        <v>34429116</v>
      </c>
      <c r="F56" s="5">
        <v>4014</v>
      </c>
      <c r="G56" s="21">
        <v>145913381.757516</v>
      </c>
      <c r="H56" s="8">
        <v>0.60342011104786997</v>
      </c>
      <c r="I56" s="5">
        <v>20775221</v>
      </c>
      <c r="J56" s="5">
        <v>2422</v>
      </c>
      <c r="K56" s="21">
        <v>88047069.023490593</v>
      </c>
      <c r="L56" s="38">
        <v>0</v>
      </c>
      <c r="M56" s="38">
        <v>0</v>
      </c>
      <c r="N56" s="39">
        <v>0</v>
      </c>
      <c r="O56" s="21">
        <v>1055558</v>
      </c>
      <c r="P56" s="21" t="s">
        <v>209</v>
      </c>
      <c r="Q56" s="13">
        <v>4.2380809823149699</v>
      </c>
    </row>
    <row r="57" spans="1:17" x14ac:dyDescent="0.25">
      <c r="A57" s="3" t="s">
        <v>41</v>
      </c>
      <c r="B57" s="3" t="s">
        <v>62</v>
      </c>
      <c r="C57" s="3" t="s">
        <v>21</v>
      </c>
      <c r="D57" s="9">
        <v>1.0009278662216701</v>
      </c>
      <c r="E57" s="18">
        <v>34429116</v>
      </c>
      <c r="F57" s="18">
        <v>4014</v>
      </c>
      <c r="G57" s="18">
        <v>145913381.757516</v>
      </c>
      <c r="H57" s="9">
        <v>0.60342011104786997</v>
      </c>
      <c r="I57" s="18">
        <v>20775221</v>
      </c>
      <c r="J57" s="18">
        <v>2422</v>
      </c>
      <c r="K57" s="18">
        <v>88047069.023490593</v>
      </c>
      <c r="L57" s="34">
        <v>0</v>
      </c>
      <c r="M57" s="34">
        <v>0</v>
      </c>
      <c r="N57" s="18">
        <v>0</v>
      </c>
      <c r="O57" s="18"/>
      <c r="P57" s="18"/>
      <c r="Q57" s="14">
        <v>4.2380809823149699</v>
      </c>
    </row>
    <row r="58" spans="1:17" x14ac:dyDescent="0.25">
      <c r="A58" s="2" t="s">
        <v>41</v>
      </c>
      <c r="B58" s="2"/>
      <c r="C58" s="2" t="s">
        <v>40</v>
      </c>
      <c r="D58" s="10">
        <v>0.996988411545777</v>
      </c>
      <c r="E58" s="19">
        <v>1149259326</v>
      </c>
      <c r="F58" s="19">
        <v>139999</v>
      </c>
      <c r="G58" s="19">
        <f>G47+G55+G57</f>
        <v>11554473299.638597</v>
      </c>
      <c r="H58" s="10">
        <v>1.7828038360421401</v>
      </c>
      <c r="I58" s="19">
        <f t="shared" ref="I58:J58" si="0">I47+I55+I57</f>
        <v>1245731533</v>
      </c>
      <c r="J58" s="19">
        <f t="shared" si="0"/>
        <v>98915</v>
      </c>
      <c r="K58" s="19">
        <f>K47+K55+K57</f>
        <v>8825514813.6916332</v>
      </c>
      <c r="L58" s="36">
        <v>0.12392974827265613</v>
      </c>
      <c r="M58" s="36">
        <v>1.7492826034408174E-2</v>
      </c>
      <c r="N58" s="37">
        <v>154383195.30000001</v>
      </c>
      <c r="O58" s="19"/>
      <c r="P58" s="19"/>
      <c r="Q58" s="15">
        <v>10.0538434087405</v>
      </c>
    </row>
    <row r="59" spans="1:17" ht="15.75" thickBot="1" x14ac:dyDescent="0.3">
      <c r="A59" s="5" t="s">
        <v>63</v>
      </c>
      <c r="B59" s="5" t="s">
        <v>64</v>
      </c>
      <c r="C59" s="6" t="s">
        <v>65</v>
      </c>
      <c r="D59" s="8">
        <v>0.65508725716167304</v>
      </c>
      <c r="E59" s="5">
        <v>39790</v>
      </c>
      <c r="F59" s="5">
        <v>10</v>
      </c>
      <c r="G59" s="21">
        <v>565934.67458382703</v>
      </c>
      <c r="H59" s="8">
        <v>1</v>
      </c>
      <c r="I59" s="5">
        <v>39790</v>
      </c>
      <c r="J59" s="5">
        <v>10</v>
      </c>
      <c r="K59" s="21">
        <v>565934.67458382703</v>
      </c>
      <c r="L59" s="38">
        <v>42.783534807740644</v>
      </c>
      <c r="M59" s="38">
        <v>3.008044791126939</v>
      </c>
      <c r="N59" s="39">
        <v>1702356.85</v>
      </c>
      <c r="O59" s="21">
        <v>28588.25</v>
      </c>
      <c r="P59" s="21" t="s">
        <v>207</v>
      </c>
      <c r="Q59" s="13">
        <v>14.2230378131145</v>
      </c>
    </row>
    <row r="60" spans="1:17" ht="15.75" thickBot="1" x14ac:dyDescent="0.3">
      <c r="A60" s="5" t="s">
        <v>63</v>
      </c>
      <c r="B60" s="5" t="s">
        <v>64</v>
      </c>
      <c r="C60" s="6" t="s">
        <v>66</v>
      </c>
      <c r="D60" s="8">
        <v>1.12667570586541</v>
      </c>
      <c r="E60" s="5">
        <v>801872</v>
      </c>
      <c r="F60" s="5">
        <v>187</v>
      </c>
      <c r="G60" s="21">
        <v>10525664.805979099</v>
      </c>
      <c r="H60" s="8">
        <v>1</v>
      </c>
      <c r="I60" s="5">
        <v>801872</v>
      </c>
      <c r="J60" s="5">
        <v>187</v>
      </c>
      <c r="K60" s="21">
        <v>10525664.805979099</v>
      </c>
      <c r="L60" s="38">
        <v>1.5765633963415839</v>
      </c>
      <c r="M60" s="38">
        <v>0.1201066219620721</v>
      </c>
      <c r="N60" s="39">
        <v>1264202.0437512186</v>
      </c>
      <c r="O60" s="21">
        <v>410097</v>
      </c>
      <c r="P60" s="21" t="s">
        <v>207</v>
      </c>
      <c r="Q60" s="13">
        <v>13.1263653126422</v>
      </c>
    </row>
    <row r="61" spans="1:17" ht="15.75" thickBot="1" x14ac:dyDescent="0.3">
      <c r="A61" s="5" t="s">
        <v>63</v>
      </c>
      <c r="B61" s="5" t="s">
        <v>64</v>
      </c>
      <c r="C61" s="6" t="s">
        <v>67</v>
      </c>
      <c r="D61" s="8">
        <v>0.80691875207056396</v>
      </c>
      <c r="E61" s="5">
        <v>1005938</v>
      </c>
      <c r="F61" s="5">
        <v>161</v>
      </c>
      <c r="G61" s="21">
        <v>11983143.8006936</v>
      </c>
      <c r="H61" s="8">
        <v>1</v>
      </c>
      <c r="I61" s="5">
        <v>1005938</v>
      </c>
      <c r="J61" s="5">
        <v>161</v>
      </c>
      <c r="K61" s="21">
        <v>11983143.8006936</v>
      </c>
      <c r="L61" s="38">
        <v>1.2625912332569205</v>
      </c>
      <c r="M61" s="38">
        <v>0.10598959013798079</v>
      </c>
      <c r="N61" s="39">
        <v>1270088.5</v>
      </c>
      <c r="O61" s="21">
        <v>10952</v>
      </c>
      <c r="P61" s="21" t="s">
        <v>207</v>
      </c>
      <c r="Q61" s="13">
        <v>11.9124079224501</v>
      </c>
    </row>
    <row r="62" spans="1:17" ht="15.75" thickBot="1" x14ac:dyDescent="0.3">
      <c r="A62" s="5" t="s">
        <v>63</v>
      </c>
      <c r="B62" s="5" t="s">
        <v>64</v>
      </c>
      <c r="C62" s="6" t="s">
        <v>68</v>
      </c>
      <c r="D62" s="8">
        <v>0.95500338513497696</v>
      </c>
      <c r="E62" s="5">
        <v>613604</v>
      </c>
      <c r="F62" s="5">
        <v>131</v>
      </c>
      <c r="G62" s="21">
        <v>9850406.6089960001</v>
      </c>
      <c r="H62" s="8">
        <v>1</v>
      </c>
      <c r="I62" s="5">
        <v>613604</v>
      </c>
      <c r="J62" s="5">
        <v>131</v>
      </c>
      <c r="K62" s="21">
        <v>9850406.6089960001</v>
      </c>
      <c r="L62" s="38">
        <v>1.5765633963415839</v>
      </c>
      <c r="M62" s="38">
        <v>9.8207682651932859E-2</v>
      </c>
      <c r="N62" s="39">
        <v>967385.60624878132</v>
      </c>
      <c r="O62" s="21">
        <v>178452</v>
      </c>
      <c r="P62" s="21" t="s">
        <v>207</v>
      </c>
      <c r="Q62" s="13">
        <v>16.0533611400773</v>
      </c>
    </row>
    <row r="63" spans="1:17" x14ac:dyDescent="0.25">
      <c r="A63" s="3" t="s">
        <v>63</v>
      </c>
      <c r="B63" s="3" t="s">
        <v>64</v>
      </c>
      <c r="C63" s="3" t="s">
        <v>21</v>
      </c>
      <c r="D63" s="9">
        <v>0.92470462437974599</v>
      </c>
      <c r="E63" s="18">
        <v>2461204</v>
      </c>
      <c r="F63" s="18">
        <v>489</v>
      </c>
      <c r="G63" s="18">
        <v>32925149.890252501</v>
      </c>
      <c r="H63" s="9">
        <v>1</v>
      </c>
      <c r="I63" s="18">
        <v>2461204</v>
      </c>
      <c r="J63" s="18">
        <v>489</v>
      </c>
      <c r="K63" s="18">
        <v>32925149.890252501</v>
      </c>
      <c r="L63" s="34">
        <v>2.1144257038425094</v>
      </c>
      <c r="M63" s="34">
        <v>0.15805647103646611</v>
      </c>
      <c r="N63" s="35">
        <v>5204033</v>
      </c>
      <c r="O63" s="18"/>
      <c r="P63" s="18"/>
      <c r="Q63" s="14">
        <v>13.377659832444801</v>
      </c>
    </row>
    <row r="64" spans="1:17" ht="15.75" thickBot="1" x14ac:dyDescent="0.3">
      <c r="A64" s="5" t="s">
        <v>63</v>
      </c>
      <c r="B64" s="5" t="s">
        <v>69</v>
      </c>
      <c r="C64" s="6" t="s">
        <v>70</v>
      </c>
      <c r="D64" s="8">
        <v>0.81428571428571395</v>
      </c>
      <c r="E64" s="5">
        <v>2451000</v>
      </c>
      <c r="F64" s="5"/>
      <c r="G64" s="21">
        <v>41667000</v>
      </c>
      <c r="H64" s="8">
        <v>0.77</v>
      </c>
      <c r="I64" s="5">
        <v>1887270</v>
      </c>
      <c r="J64" s="5"/>
      <c r="K64" s="21">
        <v>32083590</v>
      </c>
      <c r="L64" s="38">
        <v>0.23298193157311883</v>
      </c>
      <c r="M64" s="38">
        <v>1.3704819504301108E-2</v>
      </c>
      <c r="N64" s="39">
        <v>439699.81</v>
      </c>
      <c r="O64" s="21">
        <v>9</v>
      </c>
      <c r="P64" s="21" t="s">
        <v>208</v>
      </c>
      <c r="Q64" s="13">
        <v>17</v>
      </c>
    </row>
    <row r="65" spans="1:17" ht="15.75" thickBot="1" x14ac:dyDescent="0.3">
      <c r="A65" s="5" t="s">
        <v>63</v>
      </c>
      <c r="B65" s="5" t="s">
        <v>69</v>
      </c>
      <c r="C65" s="6" t="s">
        <v>71</v>
      </c>
      <c r="D65" s="8">
        <v>0.95803726782607201</v>
      </c>
      <c r="E65" s="5">
        <v>447093</v>
      </c>
      <c r="F65" s="5">
        <v>71</v>
      </c>
      <c r="G65" s="21">
        <v>5923954.8750039199</v>
      </c>
      <c r="H65" s="8">
        <v>0.829999575032488</v>
      </c>
      <c r="I65" s="5">
        <v>371087</v>
      </c>
      <c r="J65" s="5">
        <v>58</v>
      </c>
      <c r="K65" s="21">
        <v>4916880.0287648803</v>
      </c>
      <c r="L65" s="38">
        <v>0.50253205917017885</v>
      </c>
      <c r="M65" s="38">
        <v>3.7927123124891195E-2</v>
      </c>
      <c r="N65" s="39">
        <v>186483.11424128417</v>
      </c>
      <c r="O65" s="21">
        <v>8</v>
      </c>
      <c r="P65" s="21" t="s">
        <v>208</v>
      </c>
      <c r="Q65" s="13">
        <v>13.2499387711369</v>
      </c>
    </row>
    <row r="66" spans="1:17" ht="15.75" thickBot="1" x14ac:dyDescent="0.3">
      <c r="A66" s="5" t="s">
        <v>63</v>
      </c>
      <c r="B66" s="5" t="s">
        <v>69</v>
      </c>
      <c r="C66" s="6" t="s">
        <v>72</v>
      </c>
      <c r="D66" s="8">
        <v>1.0295469427208399</v>
      </c>
      <c r="E66" s="5">
        <v>4787697</v>
      </c>
      <c r="F66" s="5">
        <v>768</v>
      </c>
      <c r="G66" s="21">
        <v>71815455</v>
      </c>
      <c r="H66" s="8">
        <v>0.96000018380444696</v>
      </c>
      <c r="I66" s="5">
        <v>4596190</v>
      </c>
      <c r="J66" s="5">
        <v>737</v>
      </c>
      <c r="K66" s="21">
        <v>68942850</v>
      </c>
      <c r="L66" s="38">
        <v>0.44969380291067163</v>
      </c>
      <c r="M66" s="38">
        <v>2.9979586860711442E-2</v>
      </c>
      <c r="N66" s="39">
        <v>2066878.16</v>
      </c>
      <c r="O66" s="21">
        <v>47</v>
      </c>
      <c r="P66" s="21" t="s">
        <v>208</v>
      </c>
      <c r="Q66" s="13">
        <v>15</v>
      </c>
    </row>
    <row r="67" spans="1:17" ht="15.75" thickBot="1" x14ac:dyDescent="0.3">
      <c r="A67" s="5" t="s">
        <v>63</v>
      </c>
      <c r="B67" s="5" t="s">
        <v>69</v>
      </c>
      <c r="C67" s="6" t="s">
        <v>73</v>
      </c>
      <c r="D67" s="8">
        <v>1</v>
      </c>
      <c r="E67" s="5">
        <v>12954935</v>
      </c>
      <c r="F67" s="5">
        <v>2047</v>
      </c>
      <c r="G67" s="21">
        <v>150533755.51940501</v>
      </c>
      <c r="H67" s="8">
        <v>1</v>
      </c>
      <c r="I67" s="5">
        <v>12954935</v>
      </c>
      <c r="J67" s="5">
        <v>2047</v>
      </c>
      <c r="K67" s="21">
        <v>150533755.51940501</v>
      </c>
      <c r="L67" s="38">
        <v>0.16767325270254152</v>
      </c>
      <c r="M67" s="38">
        <v>1.4429960127580729E-2</v>
      </c>
      <c r="N67" s="39">
        <v>2172196.09</v>
      </c>
      <c r="O67" s="21">
        <v>14303</v>
      </c>
      <c r="P67" s="21" t="s">
        <v>209</v>
      </c>
      <c r="Q67" s="13">
        <v>11.619800139437601</v>
      </c>
    </row>
    <row r="68" spans="1:17" ht="15.75" thickBot="1" x14ac:dyDescent="0.3">
      <c r="A68" s="5" t="s">
        <v>63</v>
      </c>
      <c r="B68" s="5" t="s">
        <v>69</v>
      </c>
      <c r="C68" s="6" t="s">
        <v>74</v>
      </c>
      <c r="D68" s="8">
        <v>0.95641115265989096</v>
      </c>
      <c r="E68" s="5">
        <v>435059</v>
      </c>
      <c r="F68" s="5">
        <v>77</v>
      </c>
      <c r="G68" s="21">
        <f>E68*Q68</f>
        <v>5089842.951692177</v>
      </c>
      <c r="H68" s="8">
        <v>1</v>
      </c>
      <c r="I68" s="5">
        <v>435059</v>
      </c>
      <c r="J68" s="5">
        <v>77</v>
      </c>
      <c r="K68" s="21">
        <f>I68*Q68</f>
        <v>5089842.951692177</v>
      </c>
      <c r="L68" s="38">
        <v>1.8292069351513243</v>
      </c>
      <c r="M68" s="38">
        <v>0.15635314243545034</v>
      </c>
      <c r="N68" s="39">
        <v>795812.94</v>
      </c>
      <c r="O68" s="21">
        <v>2414</v>
      </c>
      <c r="P68" s="21" t="s">
        <v>207</v>
      </c>
      <c r="Q68" s="13">
        <v>11.699201606430799</v>
      </c>
    </row>
    <row r="69" spans="1:17" ht="15.75" thickBot="1" x14ac:dyDescent="0.3">
      <c r="A69" s="5" t="s">
        <v>63</v>
      </c>
      <c r="B69" s="5" t="s">
        <v>69</v>
      </c>
      <c r="C69" s="6" t="s">
        <v>75</v>
      </c>
      <c r="D69" s="8">
        <v>0.81540801099468596</v>
      </c>
      <c r="E69" s="5">
        <v>200539</v>
      </c>
      <c r="F69" s="5">
        <v>11</v>
      </c>
      <c r="G69" s="21">
        <v>1403773</v>
      </c>
      <c r="H69" s="8">
        <v>0.94999975067193898</v>
      </c>
      <c r="I69" s="5">
        <v>190512</v>
      </c>
      <c r="J69" s="5">
        <v>10</v>
      </c>
      <c r="K69" s="21">
        <v>1333584</v>
      </c>
      <c r="L69" s="38">
        <v>11.145124716553289</v>
      </c>
      <c r="M69" s="38">
        <v>1.5921606737933269</v>
      </c>
      <c r="N69" s="39">
        <v>2123280</v>
      </c>
      <c r="O69" s="21">
        <v>4</v>
      </c>
      <c r="P69" s="21" t="s">
        <v>208</v>
      </c>
      <c r="Q69" s="13">
        <v>7</v>
      </c>
    </row>
    <row r="70" spans="1:17" ht="15.75" thickBot="1" x14ac:dyDescent="0.3">
      <c r="A70" s="5" t="s">
        <v>63</v>
      </c>
      <c r="B70" s="5" t="s">
        <v>69</v>
      </c>
      <c r="C70" s="6" t="s">
        <v>76</v>
      </c>
      <c r="D70" s="8">
        <v>0.98927875191162296</v>
      </c>
      <c r="E70" s="5">
        <v>1836504</v>
      </c>
      <c r="F70" s="5">
        <v>695</v>
      </c>
      <c r="G70" s="21">
        <v>20125197.534570102</v>
      </c>
      <c r="H70" s="8">
        <v>0.95999954260921805</v>
      </c>
      <c r="I70" s="5">
        <v>1763043</v>
      </c>
      <c r="J70" s="5">
        <v>667</v>
      </c>
      <c r="K70" s="21">
        <v>19320180.4281075</v>
      </c>
      <c r="L70" s="38">
        <v>0.30279368115241662</v>
      </c>
      <c r="M70" s="38">
        <v>2.7631122907287049E-2</v>
      </c>
      <c r="N70" s="39">
        <v>533838.28</v>
      </c>
      <c r="O70" s="21">
        <v>7960</v>
      </c>
      <c r="P70" s="21" t="s">
        <v>207</v>
      </c>
      <c r="Q70" s="13">
        <v>10.958428369647001</v>
      </c>
    </row>
    <row r="71" spans="1:17" ht="15.75" thickBot="1" x14ac:dyDescent="0.3">
      <c r="A71" s="5" t="s">
        <v>63</v>
      </c>
      <c r="B71" s="5" t="s">
        <v>69</v>
      </c>
      <c r="C71" s="6" t="s">
        <v>77</v>
      </c>
      <c r="D71" s="8">
        <v>0.88094163312050699</v>
      </c>
      <c r="E71" s="5">
        <v>16650521</v>
      </c>
      <c r="F71" s="5">
        <v>1807</v>
      </c>
      <c r="G71" s="21">
        <v>207499190.82311299</v>
      </c>
      <c r="H71" s="8">
        <v>0.65000002102036303</v>
      </c>
      <c r="I71" s="5">
        <v>10822839</v>
      </c>
      <c r="J71" s="5">
        <v>1175</v>
      </c>
      <c r="K71" s="21">
        <v>134874478.396732</v>
      </c>
      <c r="L71" s="38">
        <v>0.64169443394276815</v>
      </c>
      <c r="M71" s="38">
        <v>5.1491991875069157E-2</v>
      </c>
      <c r="N71" s="39">
        <v>6944955.5457587149</v>
      </c>
      <c r="O71" s="21">
        <v>701</v>
      </c>
      <c r="P71" s="21" t="s">
        <v>208</v>
      </c>
      <c r="Q71" s="13">
        <v>12.462023910429799</v>
      </c>
    </row>
    <row r="72" spans="1:17" x14ac:dyDescent="0.25">
      <c r="A72" s="3" t="s">
        <v>63</v>
      </c>
      <c r="B72" s="3" t="s">
        <v>69</v>
      </c>
      <c r="C72" s="3" t="s">
        <v>21</v>
      </c>
      <c r="D72" s="9">
        <v>0.93472934470858304</v>
      </c>
      <c r="E72" s="18">
        <v>39763348</v>
      </c>
      <c r="F72" s="18">
        <v>5476</v>
      </c>
      <c r="G72" s="18">
        <f>SUM(G64:G71)</f>
        <v>504058169.70378423</v>
      </c>
      <c r="H72" s="9">
        <v>0.83043648638439604</v>
      </c>
      <c r="I72" s="18">
        <v>33020935</v>
      </c>
      <c r="J72" s="18">
        <v>4771</v>
      </c>
      <c r="K72" s="18">
        <f>SUM(K64:K71)</f>
        <v>417095161.32470155</v>
      </c>
      <c r="L72" s="34">
        <v>0.46222627978281045</v>
      </c>
      <c r="M72" s="34">
        <v>3.659391274529291E-2</v>
      </c>
      <c r="N72" s="35">
        <v>15263143.939999998</v>
      </c>
      <c r="O72" s="18"/>
      <c r="P72" s="18"/>
      <c r="Q72" s="14">
        <v>12.675025843507999</v>
      </c>
    </row>
    <row r="73" spans="1:17" x14ac:dyDescent="0.25">
      <c r="A73" s="2" t="s">
        <v>63</v>
      </c>
      <c r="B73" s="2"/>
      <c r="C73" s="2" t="s">
        <v>40</v>
      </c>
      <c r="D73" s="10">
        <v>0.93413905755928395</v>
      </c>
      <c r="E73" s="19">
        <v>42224552</v>
      </c>
      <c r="F73" s="19">
        <v>5965</v>
      </c>
      <c r="G73" s="19">
        <f>G63+G72</f>
        <v>536983319.5940367</v>
      </c>
      <c r="H73" s="10">
        <v>1.6806401640448401</v>
      </c>
      <c r="I73" s="19">
        <v>35482139</v>
      </c>
      <c r="J73" s="19">
        <v>5260</v>
      </c>
      <c r="K73" s="19">
        <f>K63+K72</f>
        <v>450020311.21495402</v>
      </c>
      <c r="L73" s="36">
        <v>0.57683041431070425</v>
      </c>
      <c r="M73" s="36">
        <v>4.5480562610036877E-2</v>
      </c>
      <c r="N73" s="37">
        <v>20467176.939999998</v>
      </c>
      <c r="O73" s="19"/>
      <c r="P73" s="19"/>
      <c r="Q73" s="15">
        <v>12.715981294831799</v>
      </c>
    </row>
    <row r="74" spans="1:17" x14ac:dyDescent="0.25">
      <c r="A74" s="2"/>
      <c r="B74" s="2" t="s">
        <v>78</v>
      </c>
      <c r="C74" s="2" t="s">
        <v>79</v>
      </c>
      <c r="D74" s="10">
        <v>0.96710684429389904</v>
      </c>
      <c r="E74" s="19">
        <v>2283796228</v>
      </c>
      <c r="F74" s="19">
        <v>304262</v>
      </c>
      <c r="G74" s="19">
        <f>G32+G58+G73</f>
        <v>23974862502.127903</v>
      </c>
      <c r="H74" s="10">
        <v>0.72057537656989201</v>
      </c>
      <c r="I74" s="19">
        <v>2368289705</v>
      </c>
      <c r="J74" s="19">
        <v>228660</v>
      </c>
      <c r="K74" s="19">
        <f>K32+K58+K73</f>
        <v>18310326829.65797</v>
      </c>
      <c r="L74" s="36">
        <v>0.14718631080610778</v>
      </c>
      <c r="M74" s="36">
        <v>1.9037334933553814E-2</v>
      </c>
      <c r="N74" s="37">
        <v>348579824.59903532</v>
      </c>
      <c r="O74" s="19"/>
      <c r="P74" s="19"/>
      <c r="Q74" s="15">
        <v>10.497811585897709</v>
      </c>
    </row>
    <row r="75" spans="1:17" ht="15.75" thickBot="1" x14ac:dyDescent="0.3">
      <c r="A75" s="21" t="s">
        <v>266</v>
      </c>
    </row>
    <row r="76" spans="1:17" ht="15.75" thickBot="1" x14ac:dyDescent="0.3">
      <c r="A76" s="21" t="s">
        <v>267</v>
      </c>
      <c r="H76" s="20"/>
      <c r="L76" s="20"/>
      <c r="M76" s="20"/>
      <c r="N76" s="20"/>
    </row>
    <row r="77" spans="1:17" ht="15.75" thickBot="1" x14ac:dyDescent="0.3">
      <c r="A77" s="21" t="s">
        <v>268</v>
      </c>
    </row>
  </sheetData>
  <autoFilter ref="A2:Q74" xr:uid="{63344217-C4D4-4148-A6FE-48FA8EC673C0}"/>
  <mergeCells count="4">
    <mergeCell ref="I1:K1"/>
    <mergeCell ref="L1:N1"/>
    <mergeCell ref="O1:P1"/>
    <mergeCell ref="D1:G1"/>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FABC0-EE65-43EB-A752-787BFE5835BA}">
  <dimension ref="A1:I12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15.7109375" customWidth="1"/>
    <col min="2" max="3" width="20.7109375" customWidth="1"/>
    <col min="4" max="4" width="15.7109375" style="16" customWidth="1"/>
    <col min="5" max="6" width="17.28515625" customWidth="1"/>
    <col min="7" max="7" width="8.7109375" style="11" customWidth="1"/>
    <col min="8" max="8" width="11.7109375" style="11" customWidth="1"/>
    <col min="9" max="9" width="36.7109375" customWidth="1"/>
  </cols>
  <sheetData>
    <row r="1" spans="1:9" ht="36.75" thickBot="1" x14ac:dyDescent="0.3">
      <c r="A1" s="22" t="s">
        <v>1</v>
      </c>
      <c r="B1" s="22" t="s">
        <v>91</v>
      </c>
      <c r="C1" s="22" t="s">
        <v>92</v>
      </c>
      <c r="D1" s="29" t="s">
        <v>93</v>
      </c>
      <c r="E1" s="22" t="s">
        <v>94</v>
      </c>
      <c r="F1" s="22" t="s">
        <v>95</v>
      </c>
      <c r="G1" s="25" t="s">
        <v>270</v>
      </c>
      <c r="H1" s="25" t="s">
        <v>96</v>
      </c>
      <c r="I1" s="22" t="s">
        <v>271</v>
      </c>
    </row>
    <row r="2" spans="1:9" ht="15.75" thickTop="1" x14ac:dyDescent="0.25">
      <c r="A2" t="s">
        <v>10</v>
      </c>
      <c r="B2" t="s">
        <v>97</v>
      </c>
      <c r="C2" t="s">
        <v>98</v>
      </c>
      <c r="D2" s="27">
        <v>14.247953171871499</v>
      </c>
      <c r="E2" s="28">
        <v>270141414.35346597</v>
      </c>
      <c r="F2" s="28">
        <v>3848962221.4913301</v>
      </c>
      <c r="G2" s="26">
        <v>0.25173634199815798</v>
      </c>
      <c r="H2" s="26">
        <v>0.25173634199815798</v>
      </c>
      <c r="I2" t="s">
        <v>99</v>
      </c>
    </row>
    <row r="3" spans="1:9" x14ac:dyDescent="0.25">
      <c r="A3" t="s">
        <v>10</v>
      </c>
      <c r="B3" t="s">
        <v>100</v>
      </c>
      <c r="C3" t="s">
        <v>98</v>
      </c>
      <c r="D3" s="27">
        <v>11.1230919651717</v>
      </c>
      <c r="E3" s="28">
        <v>339259218.58146602</v>
      </c>
      <c r="F3" s="28">
        <v>3773611488.31392</v>
      </c>
      <c r="G3" s="26">
        <v>0.24680812580755901</v>
      </c>
      <c r="H3" s="26">
        <v>0.49854446780571698</v>
      </c>
      <c r="I3" t="s">
        <v>101</v>
      </c>
    </row>
    <row r="4" spans="1:9" x14ac:dyDescent="0.25">
      <c r="A4" t="s">
        <v>10</v>
      </c>
      <c r="B4" t="s">
        <v>102</v>
      </c>
      <c r="C4" t="s">
        <v>98</v>
      </c>
      <c r="D4" s="27">
        <v>10.5969602145446</v>
      </c>
      <c r="E4" s="28">
        <v>258139245.19256699</v>
      </c>
      <c r="F4" s="28">
        <v>2735491311.1182199</v>
      </c>
      <c r="G4" s="26">
        <v>0.17891123284702701</v>
      </c>
      <c r="H4" s="26">
        <v>0.67745570065274496</v>
      </c>
      <c r="I4" t="s">
        <v>103</v>
      </c>
    </row>
    <row r="5" spans="1:9" x14ac:dyDescent="0.25">
      <c r="A5" t="s">
        <v>10</v>
      </c>
      <c r="B5" t="s">
        <v>104</v>
      </c>
      <c r="C5" t="s">
        <v>105</v>
      </c>
      <c r="D5" s="27">
        <v>17.0065546656331</v>
      </c>
      <c r="E5" s="28">
        <v>67862601.734676704</v>
      </c>
      <c r="F5" s="28">
        <v>1154109046.1528699</v>
      </c>
      <c r="G5" s="26">
        <v>7.5482993291873898E-2</v>
      </c>
      <c r="H5" s="26">
        <v>0.75293869394461899</v>
      </c>
      <c r="I5" t="s">
        <v>106</v>
      </c>
    </row>
    <row r="6" spans="1:9" x14ac:dyDescent="0.25">
      <c r="A6" t="s">
        <v>10</v>
      </c>
      <c r="B6" t="s">
        <v>107</v>
      </c>
      <c r="C6" t="s">
        <v>105</v>
      </c>
      <c r="D6" s="27">
        <v>10.568902956770399</v>
      </c>
      <c r="E6" s="28">
        <v>107023676.122256</v>
      </c>
      <c r="F6" s="28">
        <v>1131122847.0129499</v>
      </c>
      <c r="G6" s="26">
        <v>7.3979610989077099E-2</v>
      </c>
      <c r="H6" s="26">
        <v>0.826918304933696</v>
      </c>
      <c r="I6" t="s">
        <v>108</v>
      </c>
    </row>
    <row r="7" spans="1:9" x14ac:dyDescent="0.25">
      <c r="A7" t="s">
        <v>10</v>
      </c>
      <c r="B7" t="s">
        <v>109</v>
      </c>
      <c r="C7" t="s">
        <v>110</v>
      </c>
      <c r="D7" s="27">
        <v>14.244701390697101</v>
      </c>
      <c r="E7" s="28">
        <v>30835876.896099102</v>
      </c>
      <c r="F7" s="28">
        <v>439247858.50522703</v>
      </c>
      <c r="G7" s="26">
        <v>2.8728431916847201E-2</v>
      </c>
      <c r="H7" s="26">
        <v>0.85564673685054304</v>
      </c>
      <c r="I7" t="s">
        <v>111</v>
      </c>
    </row>
    <row r="8" spans="1:9" x14ac:dyDescent="0.25">
      <c r="A8" t="s">
        <v>10</v>
      </c>
      <c r="B8" t="s">
        <v>107</v>
      </c>
      <c r="C8" t="s">
        <v>110</v>
      </c>
      <c r="D8" s="27">
        <v>15.910118421405199</v>
      </c>
      <c r="E8" s="28">
        <v>25423057.9491514</v>
      </c>
      <c r="F8" s="28">
        <v>404483862.60524702</v>
      </c>
      <c r="G8" s="26">
        <v>2.6454738215143599E-2</v>
      </c>
      <c r="H8" s="26">
        <v>0.88210147506568604</v>
      </c>
      <c r="I8" t="s">
        <v>112</v>
      </c>
    </row>
    <row r="9" spans="1:9" x14ac:dyDescent="0.25">
      <c r="A9" t="s">
        <v>10</v>
      </c>
      <c r="B9" t="s">
        <v>113</v>
      </c>
      <c r="C9" t="s">
        <v>105</v>
      </c>
      <c r="D9" s="27">
        <v>14.9936547068808</v>
      </c>
      <c r="E9" s="28">
        <v>17315788.390941799</v>
      </c>
      <c r="F9" s="28">
        <v>259626952.11119699</v>
      </c>
      <c r="G9" s="26">
        <v>1.6980561368898101E-2</v>
      </c>
      <c r="H9" s="26">
        <v>0.89908203643458395</v>
      </c>
      <c r="I9" t="s">
        <v>114</v>
      </c>
    </row>
    <row r="10" spans="1:9" x14ac:dyDescent="0.25">
      <c r="A10" t="s">
        <v>10</v>
      </c>
      <c r="B10" t="s">
        <v>107</v>
      </c>
      <c r="C10" t="s">
        <v>115</v>
      </c>
      <c r="D10" s="27">
        <v>11.893117381942499</v>
      </c>
      <c r="E10" s="28">
        <v>16657281.252538599</v>
      </c>
      <c r="F10" s="28">
        <v>198107001.200472</v>
      </c>
      <c r="G10" s="26">
        <v>1.2956929410210901E-2</v>
      </c>
      <c r="H10" s="26">
        <v>0.91203896584479505</v>
      </c>
      <c r="I10" t="s">
        <v>116</v>
      </c>
    </row>
    <row r="11" spans="1:9" x14ac:dyDescent="0.25">
      <c r="A11" t="s">
        <v>10</v>
      </c>
      <c r="B11" t="s">
        <v>117</v>
      </c>
      <c r="C11" t="s">
        <v>105</v>
      </c>
      <c r="D11" s="27">
        <v>12.4407441429865</v>
      </c>
      <c r="E11" s="28">
        <v>12649622.5361889</v>
      </c>
      <c r="F11" s="28">
        <v>157370717.47808099</v>
      </c>
      <c r="G11" s="26">
        <v>1.0292626031597699E-2</v>
      </c>
      <c r="H11" s="26">
        <v>0.92233159187639302</v>
      </c>
      <c r="I11" t="s">
        <v>114</v>
      </c>
    </row>
    <row r="12" spans="1:9" x14ac:dyDescent="0.25">
      <c r="A12" t="s">
        <v>10</v>
      </c>
      <c r="B12" t="s">
        <v>118</v>
      </c>
      <c r="C12" t="s">
        <v>115</v>
      </c>
      <c r="D12" s="27">
        <v>15.0008180575123</v>
      </c>
      <c r="E12" s="28">
        <v>9124006.9624380097</v>
      </c>
      <c r="F12" s="28">
        <v>136867568.39900801</v>
      </c>
      <c r="G12" s="26">
        <v>8.9516443717130596E-3</v>
      </c>
      <c r="H12" s="26">
        <v>0.93128323624810605</v>
      </c>
      <c r="I12" t="s">
        <v>119</v>
      </c>
    </row>
    <row r="13" spans="1:9" x14ac:dyDescent="0.25">
      <c r="A13" t="s">
        <v>10</v>
      </c>
      <c r="B13" t="s">
        <v>120</v>
      </c>
      <c r="C13" t="s">
        <v>98</v>
      </c>
      <c r="D13" s="27">
        <v>14.9345874338589</v>
      </c>
      <c r="E13" s="28">
        <v>9139268.2010978498</v>
      </c>
      <c r="F13" s="28">
        <v>136491200.03078201</v>
      </c>
      <c r="G13" s="26">
        <v>8.9270284906498298E-3</v>
      </c>
      <c r="H13" s="26">
        <v>0.94021026473875602</v>
      </c>
      <c r="I13" t="s">
        <v>121</v>
      </c>
    </row>
    <row r="14" spans="1:9" x14ac:dyDescent="0.25">
      <c r="A14" t="s">
        <v>10</v>
      </c>
      <c r="B14" t="s">
        <v>122</v>
      </c>
      <c r="C14" t="s">
        <v>115</v>
      </c>
      <c r="D14" s="27">
        <v>12</v>
      </c>
      <c r="E14" s="28">
        <v>11182884</v>
      </c>
      <c r="F14" s="28">
        <v>134194608</v>
      </c>
      <c r="G14" s="26">
        <v>8.7768228914202398E-3</v>
      </c>
      <c r="H14" s="26">
        <v>0.94898708763017603</v>
      </c>
      <c r="I14" t="s">
        <v>54</v>
      </c>
    </row>
    <row r="15" spans="1:9" x14ac:dyDescent="0.25">
      <c r="A15" t="s">
        <v>10</v>
      </c>
      <c r="B15" t="s">
        <v>123</v>
      </c>
      <c r="C15" t="s">
        <v>110</v>
      </c>
      <c r="D15" s="27">
        <v>3.9007157960558501</v>
      </c>
      <c r="E15" s="28">
        <v>23546835.3483578</v>
      </c>
      <c r="F15" s="28">
        <v>91849512.590465605</v>
      </c>
      <c r="G15" s="26">
        <v>6.00729728775533E-3</v>
      </c>
      <c r="H15" s="26">
        <v>0.95499438491793198</v>
      </c>
      <c r="I15" t="s">
        <v>124</v>
      </c>
    </row>
    <row r="16" spans="1:9" x14ac:dyDescent="0.25">
      <c r="A16" t="s">
        <v>10</v>
      </c>
      <c r="B16" t="s">
        <v>125</v>
      </c>
      <c r="C16" t="s">
        <v>98</v>
      </c>
      <c r="D16" s="27">
        <v>8</v>
      </c>
      <c r="E16" s="28">
        <v>11170603.9237698</v>
      </c>
      <c r="F16" s="28">
        <v>89364831.3901584</v>
      </c>
      <c r="G16" s="26">
        <v>5.8447899622990299E-3</v>
      </c>
      <c r="H16" s="26">
        <v>0.96083917488023096</v>
      </c>
      <c r="I16" t="s">
        <v>126</v>
      </c>
    </row>
    <row r="17" spans="1:9" x14ac:dyDescent="0.25">
      <c r="A17" t="s">
        <v>10</v>
      </c>
      <c r="B17" t="s">
        <v>127</v>
      </c>
      <c r="C17" t="s">
        <v>128</v>
      </c>
      <c r="D17" s="27">
        <v>13.469190074665301</v>
      </c>
      <c r="E17" s="28">
        <v>6176895.0809783898</v>
      </c>
      <c r="F17" s="28">
        <v>83197773.916963205</v>
      </c>
      <c r="G17" s="26">
        <v>5.4414416310199897E-3</v>
      </c>
      <c r="H17" s="26">
        <v>0.96628061651125097</v>
      </c>
      <c r="I17" t="s">
        <v>129</v>
      </c>
    </row>
    <row r="18" spans="1:9" x14ac:dyDescent="0.25">
      <c r="A18" t="s">
        <v>10</v>
      </c>
      <c r="B18" t="s">
        <v>130</v>
      </c>
      <c r="C18" t="s">
        <v>128</v>
      </c>
      <c r="D18" s="27">
        <v>9.7353887737889995</v>
      </c>
      <c r="E18" s="28">
        <v>8088028.0435351403</v>
      </c>
      <c r="F18" s="28">
        <v>78740097.417122602</v>
      </c>
      <c r="G18" s="26">
        <v>5.1498931274739602E-3</v>
      </c>
      <c r="H18" s="26">
        <v>0.97143050963872402</v>
      </c>
      <c r="I18" t="s">
        <v>15</v>
      </c>
    </row>
    <row r="19" spans="1:9" x14ac:dyDescent="0.25">
      <c r="A19" t="s">
        <v>10</v>
      </c>
      <c r="B19" t="s">
        <v>131</v>
      </c>
      <c r="C19" t="s">
        <v>98</v>
      </c>
      <c r="D19" s="27">
        <v>9.6152489637819691</v>
      </c>
      <c r="E19" s="28">
        <v>7422211.0220131399</v>
      </c>
      <c r="F19" s="28">
        <v>71366406.8383829</v>
      </c>
      <c r="G19" s="26">
        <v>4.66762653546802E-3</v>
      </c>
      <c r="H19" s="26">
        <v>0.97609813617419205</v>
      </c>
      <c r="I19" t="s">
        <v>132</v>
      </c>
    </row>
    <row r="20" spans="1:9" x14ac:dyDescent="0.25">
      <c r="A20" t="s">
        <v>10</v>
      </c>
      <c r="B20" t="s">
        <v>133</v>
      </c>
      <c r="C20" t="s">
        <v>98</v>
      </c>
      <c r="D20" s="27">
        <v>11.022014259812501</v>
      </c>
      <c r="E20" s="28">
        <v>5652158.2018403597</v>
      </c>
      <c r="F20" s="28">
        <v>62298168.299400397</v>
      </c>
      <c r="G20" s="26">
        <v>4.0745302495591197E-3</v>
      </c>
      <c r="H20" s="26">
        <v>0.980172666423752</v>
      </c>
      <c r="I20" t="s">
        <v>134</v>
      </c>
    </row>
    <row r="21" spans="1:9" x14ac:dyDescent="0.25">
      <c r="A21" t="s">
        <v>10</v>
      </c>
      <c r="B21" t="s">
        <v>135</v>
      </c>
      <c r="C21" t="s">
        <v>115</v>
      </c>
      <c r="D21" s="27">
        <v>15</v>
      </c>
      <c r="E21" s="28">
        <v>3695221</v>
      </c>
      <c r="F21" s="28">
        <v>55428315</v>
      </c>
      <c r="G21" s="26">
        <v>3.6252164760960598E-3</v>
      </c>
      <c r="H21" s="26">
        <v>0.98379788289984804</v>
      </c>
      <c r="I21" t="s">
        <v>54</v>
      </c>
    </row>
    <row r="22" spans="1:9" x14ac:dyDescent="0.25">
      <c r="A22" t="s">
        <v>10</v>
      </c>
      <c r="B22" t="s">
        <v>136</v>
      </c>
      <c r="C22" t="s">
        <v>110</v>
      </c>
      <c r="D22" s="27">
        <v>20</v>
      </c>
      <c r="E22" s="28">
        <v>2126394.66327562</v>
      </c>
      <c r="F22" s="28">
        <v>42527893.265512399</v>
      </c>
      <c r="G22" s="26">
        <v>2.7814812584468799E-3</v>
      </c>
      <c r="H22" s="26">
        <v>0.98657936415829495</v>
      </c>
      <c r="I22" t="s">
        <v>137</v>
      </c>
    </row>
    <row r="23" spans="1:9" x14ac:dyDescent="0.25">
      <c r="A23" t="s">
        <v>10</v>
      </c>
      <c r="B23" t="s">
        <v>138</v>
      </c>
      <c r="C23" t="s">
        <v>110</v>
      </c>
      <c r="D23" s="27">
        <v>2.4238065238947302</v>
      </c>
      <c r="E23" s="28">
        <v>11577906.1698523</v>
      </c>
      <c r="F23" s="28">
        <v>28062604.507529099</v>
      </c>
      <c r="G23" s="26">
        <v>1.835397959019E-3</v>
      </c>
      <c r="H23" s="26">
        <v>0.98841476211731405</v>
      </c>
      <c r="I23" t="s">
        <v>139</v>
      </c>
    </row>
    <row r="24" spans="1:9" x14ac:dyDescent="0.25">
      <c r="A24" t="s">
        <v>10</v>
      </c>
      <c r="B24" t="s">
        <v>140</v>
      </c>
      <c r="C24" t="s">
        <v>128</v>
      </c>
      <c r="D24" s="27">
        <v>2.2049692086514998</v>
      </c>
      <c r="E24" s="28">
        <v>12199993.435363799</v>
      </c>
      <c r="F24" s="28">
        <v>26900609.870727599</v>
      </c>
      <c r="G24" s="26">
        <v>1.7593992189803001E-3</v>
      </c>
      <c r="H24" s="26">
        <v>0.99017416133629399</v>
      </c>
      <c r="I24" t="s">
        <v>141</v>
      </c>
    </row>
    <row r="25" spans="1:9" x14ac:dyDescent="0.25">
      <c r="A25" t="s">
        <v>10</v>
      </c>
      <c r="B25" t="s">
        <v>142</v>
      </c>
      <c r="C25" t="s">
        <v>128</v>
      </c>
      <c r="D25" s="27">
        <v>13</v>
      </c>
      <c r="E25" s="28">
        <v>1072019.61979521</v>
      </c>
      <c r="F25" s="28">
        <v>13936255.057337699</v>
      </c>
      <c r="G25" s="26">
        <v>9.1148254189104899E-4</v>
      </c>
      <c r="H25" s="26">
        <v>0.99108564387818499</v>
      </c>
      <c r="I25" t="s">
        <v>15</v>
      </c>
    </row>
    <row r="26" spans="1:9" x14ac:dyDescent="0.25">
      <c r="A26" t="s">
        <v>10</v>
      </c>
      <c r="B26" t="s">
        <v>143</v>
      </c>
      <c r="C26" t="s">
        <v>144</v>
      </c>
      <c r="D26" s="27">
        <v>20</v>
      </c>
      <c r="E26" s="28">
        <v>681453.316865945</v>
      </c>
      <c r="F26" s="28">
        <v>13629066.337318899</v>
      </c>
      <c r="G26" s="26">
        <v>8.9139126527397797E-4</v>
      </c>
      <c r="H26" s="26">
        <v>0.99197703514345903</v>
      </c>
      <c r="I26" t="s">
        <v>14</v>
      </c>
    </row>
    <row r="27" spans="1:9" x14ac:dyDescent="0.25">
      <c r="A27" t="s">
        <v>10</v>
      </c>
      <c r="B27" t="s">
        <v>145</v>
      </c>
      <c r="C27" t="s">
        <v>110</v>
      </c>
      <c r="D27" s="27">
        <v>15</v>
      </c>
      <c r="E27" s="28">
        <v>707297</v>
      </c>
      <c r="F27" s="28">
        <v>10609455</v>
      </c>
      <c r="G27" s="26">
        <v>6.9389753356925395E-4</v>
      </c>
      <c r="H27" s="26">
        <v>0.992670932677028</v>
      </c>
      <c r="I27" t="s">
        <v>146</v>
      </c>
    </row>
    <row r="28" spans="1:9" x14ac:dyDescent="0.25">
      <c r="A28" t="s">
        <v>10</v>
      </c>
      <c r="B28" t="s">
        <v>147</v>
      </c>
      <c r="C28" t="s">
        <v>148</v>
      </c>
      <c r="D28" s="27">
        <v>5</v>
      </c>
      <c r="E28" s="28">
        <v>2020622</v>
      </c>
      <c r="F28" s="28">
        <v>10103110</v>
      </c>
      <c r="G28" s="26">
        <v>6.6078070083513897E-4</v>
      </c>
      <c r="H28" s="26">
        <v>0.99333171337786297</v>
      </c>
      <c r="I28" t="s">
        <v>47</v>
      </c>
    </row>
    <row r="29" spans="1:9" x14ac:dyDescent="0.25">
      <c r="A29" t="s">
        <v>10</v>
      </c>
      <c r="B29" t="s">
        <v>149</v>
      </c>
      <c r="C29" t="s">
        <v>98</v>
      </c>
      <c r="D29" s="27">
        <v>11</v>
      </c>
      <c r="E29" s="28">
        <v>909296</v>
      </c>
      <c r="F29" s="28">
        <v>10002256</v>
      </c>
      <c r="G29" s="26">
        <v>6.5418447682074905E-4</v>
      </c>
      <c r="H29" s="26">
        <v>0.99398589785468405</v>
      </c>
      <c r="I29" t="s">
        <v>150</v>
      </c>
    </row>
    <row r="30" spans="1:9" x14ac:dyDescent="0.25">
      <c r="A30" t="s">
        <v>10</v>
      </c>
      <c r="B30" t="s">
        <v>151</v>
      </c>
      <c r="C30" t="s">
        <v>128</v>
      </c>
      <c r="D30" s="27">
        <v>15</v>
      </c>
      <c r="E30" s="28">
        <v>604789.96746245003</v>
      </c>
      <c r="F30" s="28">
        <v>9071849.5119367503</v>
      </c>
      <c r="G30" s="26">
        <v>5.9333245687401997E-4</v>
      </c>
      <c r="H30" s="26">
        <v>0.99457923031155804</v>
      </c>
      <c r="I30" t="s">
        <v>15</v>
      </c>
    </row>
    <row r="31" spans="1:9" x14ac:dyDescent="0.25">
      <c r="A31" t="s">
        <v>10</v>
      </c>
      <c r="B31" t="s">
        <v>152</v>
      </c>
      <c r="C31" t="s">
        <v>105</v>
      </c>
      <c r="D31" s="27">
        <v>20</v>
      </c>
      <c r="E31" s="28">
        <v>453231</v>
      </c>
      <c r="F31" s="28">
        <v>9064620</v>
      </c>
      <c r="G31" s="26">
        <v>5.9285962009759604E-4</v>
      </c>
      <c r="H31" s="26">
        <v>0.99517208993165596</v>
      </c>
      <c r="I31" t="s">
        <v>16</v>
      </c>
    </row>
    <row r="32" spans="1:9" x14ac:dyDescent="0.25">
      <c r="A32" t="s">
        <v>10</v>
      </c>
      <c r="B32" t="s">
        <v>153</v>
      </c>
      <c r="C32" t="s">
        <v>128</v>
      </c>
      <c r="D32" s="27">
        <v>10</v>
      </c>
      <c r="E32" s="28">
        <v>687418.85149022494</v>
      </c>
      <c r="F32" s="28">
        <v>6874188.5149022499</v>
      </c>
      <c r="G32" s="26">
        <v>4.4959731256513798E-4</v>
      </c>
      <c r="H32" s="26">
        <v>0.99562168724422095</v>
      </c>
      <c r="I32" t="s">
        <v>15</v>
      </c>
    </row>
    <row r="33" spans="1:9" x14ac:dyDescent="0.25">
      <c r="A33" t="s">
        <v>10</v>
      </c>
      <c r="B33" t="s">
        <v>154</v>
      </c>
      <c r="C33" t="s">
        <v>128</v>
      </c>
      <c r="D33" s="27">
        <v>10</v>
      </c>
      <c r="E33" s="28">
        <v>645240.966952394</v>
      </c>
      <c r="F33" s="28">
        <v>6452409.6695239404</v>
      </c>
      <c r="G33" s="26">
        <v>4.2201141861302702E-4</v>
      </c>
      <c r="H33" s="26">
        <v>0.99604369866283404</v>
      </c>
      <c r="I33" t="s">
        <v>15</v>
      </c>
    </row>
    <row r="34" spans="1:9" x14ac:dyDescent="0.25">
      <c r="A34" t="s">
        <v>10</v>
      </c>
      <c r="B34" t="s">
        <v>155</v>
      </c>
      <c r="C34" t="s">
        <v>115</v>
      </c>
      <c r="D34" s="27">
        <v>8</v>
      </c>
      <c r="E34" s="28">
        <v>743237</v>
      </c>
      <c r="F34" s="28">
        <v>5945896</v>
      </c>
      <c r="G34" s="26">
        <v>3.8888355426921502E-4</v>
      </c>
      <c r="H34" s="26">
        <v>0.99643258221710296</v>
      </c>
      <c r="I34" t="s">
        <v>156</v>
      </c>
    </row>
    <row r="35" spans="1:9" x14ac:dyDescent="0.25">
      <c r="A35" t="s">
        <v>10</v>
      </c>
      <c r="B35" t="s">
        <v>157</v>
      </c>
      <c r="C35" t="s">
        <v>158</v>
      </c>
      <c r="D35" s="27">
        <v>5</v>
      </c>
      <c r="E35" s="28">
        <v>1131703.7590641</v>
      </c>
      <c r="F35" s="28">
        <v>5658518.7953205099</v>
      </c>
      <c r="G35" s="26">
        <v>3.70088023911517E-4</v>
      </c>
      <c r="H35" s="26">
        <v>0.99680267024101499</v>
      </c>
      <c r="I35" t="s">
        <v>159</v>
      </c>
    </row>
    <row r="36" spans="1:9" x14ac:dyDescent="0.25">
      <c r="A36" t="s">
        <v>10</v>
      </c>
      <c r="B36" t="s">
        <v>160</v>
      </c>
      <c r="C36" t="s">
        <v>128</v>
      </c>
      <c r="D36" s="27">
        <v>10</v>
      </c>
      <c r="E36" s="28">
        <v>553769</v>
      </c>
      <c r="F36" s="28">
        <v>5537690</v>
      </c>
      <c r="G36" s="26">
        <v>3.6218537452405701E-4</v>
      </c>
      <c r="H36" s="26">
        <v>0.99716485561553903</v>
      </c>
      <c r="I36" t="s">
        <v>54</v>
      </c>
    </row>
    <row r="37" spans="1:9" x14ac:dyDescent="0.25">
      <c r="A37" t="s">
        <v>10</v>
      </c>
      <c r="B37" t="s">
        <v>161</v>
      </c>
      <c r="C37" t="s">
        <v>115</v>
      </c>
      <c r="D37" s="27">
        <v>6</v>
      </c>
      <c r="E37" s="28">
        <v>910578</v>
      </c>
      <c r="F37" s="28">
        <v>5463468</v>
      </c>
      <c r="G37" s="26">
        <v>3.5733098165123003E-4</v>
      </c>
      <c r="H37" s="26">
        <v>0.99752218659719005</v>
      </c>
      <c r="I37" t="s">
        <v>156</v>
      </c>
    </row>
    <row r="38" spans="1:9" x14ac:dyDescent="0.25">
      <c r="A38" t="s">
        <v>10</v>
      </c>
      <c r="B38" t="s">
        <v>162</v>
      </c>
      <c r="C38" t="s">
        <v>128</v>
      </c>
      <c r="D38" s="27">
        <v>15</v>
      </c>
      <c r="E38" s="28">
        <v>305952</v>
      </c>
      <c r="F38" s="28">
        <v>4589280</v>
      </c>
      <c r="G38" s="26">
        <v>3.0015585841673399E-4</v>
      </c>
      <c r="H38" s="26">
        <v>0.99782234245560697</v>
      </c>
      <c r="I38" t="s">
        <v>54</v>
      </c>
    </row>
    <row r="39" spans="1:9" x14ac:dyDescent="0.25">
      <c r="A39" t="s">
        <v>10</v>
      </c>
      <c r="B39" t="s">
        <v>163</v>
      </c>
      <c r="C39" t="s">
        <v>115</v>
      </c>
      <c r="D39" s="27">
        <v>15</v>
      </c>
      <c r="E39" s="28">
        <v>263637</v>
      </c>
      <c r="F39" s="28">
        <v>3954555</v>
      </c>
      <c r="G39" s="26">
        <v>2.5864249962547202E-4</v>
      </c>
      <c r="H39" s="26">
        <v>0.99808098495523201</v>
      </c>
      <c r="I39" t="s">
        <v>156</v>
      </c>
    </row>
    <row r="40" spans="1:9" x14ac:dyDescent="0.25">
      <c r="A40" t="s">
        <v>10</v>
      </c>
      <c r="B40" t="s">
        <v>164</v>
      </c>
      <c r="C40" t="s">
        <v>158</v>
      </c>
      <c r="D40" s="27">
        <v>9</v>
      </c>
      <c r="E40" s="28">
        <v>415865.37997084501</v>
      </c>
      <c r="F40" s="28">
        <v>3742788.41973761</v>
      </c>
      <c r="G40" s="26">
        <v>2.4479218330512701E-4</v>
      </c>
      <c r="H40" s="26">
        <v>0.99832577713853698</v>
      </c>
      <c r="I40" t="s">
        <v>165</v>
      </c>
    </row>
    <row r="41" spans="1:9" x14ac:dyDescent="0.25">
      <c r="A41" t="s">
        <v>10</v>
      </c>
      <c r="B41" t="s">
        <v>166</v>
      </c>
      <c r="C41" t="s">
        <v>167</v>
      </c>
      <c r="D41" s="27">
        <v>12</v>
      </c>
      <c r="E41" s="28">
        <v>303442.36141379998</v>
      </c>
      <c r="F41" s="28">
        <v>3641308.3369656</v>
      </c>
      <c r="G41" s="26">
        <v>2.3815501116556799E-4</v>
      </c>
      <c r="H41" s="26">
        <v>0.99856393214970296</v>
      </c>
      <c r="I41" t="s">
        <v>74</v>
      </c>
    </row>
    <row r="42" spans="1:9" x14ac:dyDescent="0.25">
      <c r="A42" t="s">
        <v>10</v>
      </c>
      <c r="B42" t="s">
        <v>168</v>
      </c>
      <c r="C42" t="s">
        <v>144</v>
      </c>
      <c r="D42" s="27">
        <v>4</v>
      </c>
      <c r="E42" s="28">
        <v>720721.49</v>
      </c>
      <c r="F42" s="28">
        <v>2882885.96</v>
      </c>
      <c r="G42" s="26">
        <v>1.8855138715470599E-4</v>
      </c>
      <c r="H42" s="26">
        <v>0.99875248353685697</v>
      </c>
      <c r="I42" t="s">
        <v>169</v>
      </c>
    </row>
    <row r="43" spans="1:9" x14ac:dyDescent="0.25">
      <c r="A43" t="s">
        <v>10</v>
      </c>
      <c r="B43" t="s">
        <v>170</v>
      </c>
      <c r="C43" t="s">
        <v>158</v>
      </c>
      <c r="D43" s="27">
        <v>9</v>
      </c>
      <c r="E43" s="28">
        <v>289901.46473143698</v>
      </c>
      <c r="F43" s="28">
        <v>2609113.18258294</v>
      </c>
      <c r="G43" s="26">
        <v>1.70645636575802E-4</v>
      </c>
      <c r="H43" s="26">
        <v>0.99892312917343296</v>
      </c>
      <c r="I43" t="s">
        <v>171</v>
      </c>
    </row>
    <row r="44" spans="1:9" x14ac:dyDescent="0.25">
      <c r="A44" t="s">
        <v>10</v>
      </c>
      <c r="B44" t="s">
        <v>172</v>
      </c>
      <c r="C44" t="s">
        <v>173</v>
      </c>
      <c r="D44" s="27">
        <v>5</v>
      </c>
      <c r="E44" s="28">
        <v>512292.0564</v>
      </c>
      <c r="F44" s="28">
        <v>2561460.2820000001</v>
      </c>
      <c r="G44" s="26">
        <v>1.6752896091414701E-4</v>
      </c>
      <c r="H44" s="26">
        <v>0.99909065813434705</v>
      </c>
      <c r="I44" t="s">
        <v>174</v>
      </c>
    </row>
    <row r="45" spans="1:9" x14ac:dyDescent="0.25">
      <c r="A45" t="s">
        <v>10</v>
      </c>
      <c r="B45" t="s">
        <v>175</v>
      </c>
      <c r="C45" t="s">
        <v>173</v>
      </c>
      <c r="D45" s="27">
        <v>15</v>
      </c>
      <c r="E45" s="28">
        <v>161496</v>
      </c>
      <c r="F45" s="28">
        <v>2422440</v>
      </c>
      <c r="G45" s="26">
        <v>1.5843652112380001E-4</v>
      </c>
      <c r="H45" s="26">
        <v>0.99924909465547096</v>
      </c>
      <c r="I45" t="s">
        <v>54</v>
      </c>
    </row>
    <row r="46" spans="1:9" x14ac:dyDescent="0.25">
      <c r="A46" t="s">
        <v>10</v>
      </c>
      <c r="B46" t="s">
        <v>13</v>
      </c>
      <c r="C46" t="s">
        <v>105</v>
      </c>
      <c r="D46" s="27">
        <v>13</v>
      </c>
      <c r="E46" s="28">
        <v>182775</v>
      </c>
      <c r="F46" s="28">
        <v>2376075</v>
      </c>
      <c r="G46" s="26">
        <v>1.5540407891598301E-4</v>
      </c>
      <c r="H46" s="26">
        <v>0.99940449873438697</v>
      </c>
      <c r="I46" t="s">
        <v>43</v>
      </c>
    </row>
    <row r="47" spans="1:9" x14ac:dyDescent="0.25">
      <c r="A47" t="s">
        <v>10</v>
      </c>
      <c r="B47" t="s">
        <v>176</v>
      </c>
      <c r="C47" t="s">
        <v>98</v>
      </c>
      <c r="D47" s="27">
        <v>15</v>
      </c>
      <c r="E47" s="28">
        <v>139388</v>
      </c>
      <c r="F47" s="28">
        <v>2090820</v>
      </c>
      <c r="G47" s="26">
        <v>1.3674734858079601E-4</v>
      </c>
      <c r="H47" s="26">
        <v>0.99954124608296802</v>
      </c>
      <c r="I47" t="s">
        <v>156</v>
      </c>
    </row>
    <row r="48" spans="1:9" x14ac:dyDescent="0.25">
      <c r="A48" t="s">
        <v>10</v>
      </c>
      <c r="B48" t="s">
        <v>177</v>
      </c>
      <c r="C48" t="s">
        <v>98</v>
      </c>
      <c r="D48" s="27">
        <v>3.0005722826681498</v>
      </c>
      <c r="E48" s="28">
        <v>630849.08925388998</v>
      </c>
      <c r="F48" s="28">
        <v>1892908.29176167</v>
      </c>
      <c r="G48" s="26">
        <v>1.2380319205145001E-4</v>
      </c>
      <c r="H48" s="26">
        <v>0.99966504927501898</v>
      </c>
      <c r="I48" t="s">
        <v>178</v>
      </c>
    </row>
    <row r="49" spans="1:9" x14ac:dyDescent="0.25">
      <c r="A49" t="s">
        <v>10</v>
      </c>
      <c r="B49" t="s">
        <v>179</v>
      </c>
      <c r="C49" t="s">
        <v>105</v>
      </c>
      <c r="D49" s="27">
        <v>10</v>
      </c>
      <c r="E49" s="28">
        <v>111500</v>
      </c>
      <c r="F49" s="28">
        <v>1115000</v>
      </c>
      <c r="G49" s="26">
        <v>7.29251172590598E-5</v>
      </c>
      <c r="H49" s="26">
        <v>0.99973797439227896</v>
      </c>
      <c r="I49" t="s">
        <v>43</v>
      </c>
    </row>
    <row r="50" spans="1:9" x14ac:dyDescent="0.25">
      <c r="A50" t="s">
        <v>10</v>
      </c>
      <c r="B50" t="s">
        <v>180</v>
      </c>
      <c r="C50" t="s">
        <v>115</v>
      </c>
      <c r="D50" s="27">
        <v>16</v>
      </c>
      <c r="E50" s="28">
        <v>39923</v>
      </c>
      <c r="F50" s="28">
        <v>638768</v>
      </c>
      <c r="G50" s="26">
        <v>4.1777785920479903E-5</v>
      </c>
      <c r="H50" s="26">
        <v>0.99977975217819903</v>
      </c>
      <c r="I50" t="s">
        <v>54</v>
      </c>
    </row>
    <row r="51" spans="1:9" x14ac:dyDescent="0.25">
      <c r="A51" t="s">
        <v>10</v>
      </c>
      <c r="B51" t="s">
        <v>181</v>
      </c>
      <c r="C51" t="s">
        <v>110</v>
      </c>
      <c r="D51" s="27">
        <v>5</v>
      </c>
      <c r="E51" s="28">
        <v>91013</v>
      </c>
      <c r="F51" s="28">
        <v>455065</v>
      </c>
      <c r="G51" s="26">
        <v>2.97629313771247E-5</v>
      </c>
      <c r="H51" s="26">
        <v>0.99980951510957605</v>
      </c>
      <c r="I51" t="s">
        <v>11</v>
      </c>
    </row>
    <row r="52" spans="1:9" x14ac:dyDescent="0.25">
      <c r="A52" t="s">
        <v>10</v>
      </c>
      <c r="B52" t="s">
        <v>182</v>
      </c>
      <c r="C52" t="s">
        <v>173</v>
      </c>
      <c r="D52" s="27">
        <v>5</v>
      </c>
      <c r="E52" s="28">
        <v>81050</v>
      </c>
      <c r="F52" s="28">
        <v>405250</v>
      </c>
      <c r="G52" s="26">
        <v>2.65048464298063E-5</v>
      </c>
      <c r="H52" s="26">
        <v>0.99983601995600602</v>
      </c>
      <c r="I52" t="s">
        <v>54</v>
      </c>
    </row>
    <row r="53" spans="1:9" x14ac:dyDescent="0.25">
      <c r="A53" t="s">
        <v>10</v>
      </c>
      <c r="B53" t="s">
        <v>175</v>
      </c>
      <c r="C53" t="s">
        <v>110</v>
      </c>
      <c r="D53" s="27">
        <v>10</v>
      </c>
      <c r="E53" s="28">
        <v>36584.586021297597</v>
      </c>
      <c r="F53" s="28">
        <v>365845.860212976</v>
      </c>
      <c r="G53" s="26">
        <v>2.3927670183652799E-5</v>
      </c>
      <c r="H53" s="26">
        <v>0.99985994762619002</v>
      </c>
      <c r="I53" t="s">
        <v>183</v>
      </c>
    </row>
    <row r="54" spans="1:9" x14ac:dyDescent="0.25">
      <c r="A54" t="s">
        <v>10</v>
      </c>
      <c r="B54" t="s">
        <v>184</v>
      </c>
      <c r="C54" t="s">
        <v>173</v>
      </c>
      <c r="D54" s="27">
        <v>12</v>
      </c>
      <c r="E54" s="28">
        <v>26639.4679798291</v>
      </c>
      <c r="F54" s="28">
        <v>319673.61575794901</v>
      </c>
      <c r="G54" s="26">
        <v>2.0907834900247599E-5</v>
      </c>
      <c r="H54" s="26">
        <v>0.99988085546108996</v>
      </c>
      <c r="I54" t="s">
        <v>119</v>
      </c>
    </row>
    <row r="55" spans="1:9" x14ac:dyDescent="0.25">
      <c r="A55" t="s">
        <v>10</v>
      </c>
      <c r="B55" t="s">
        <v>185</v>
      </c>
      <c r="C55" t="s">
        <v>167</v>
      </c>
      <c r="D55" s="27">
        <v>17.5</v>
      </c>
      <c r="E55" s="28">
        <v>16211.209724816301</v>
      </c>
      <c r="F55" s="28">
        <v>283696.17018428497</v>
      </c>
      <c r="G55" s="26">
        <v>1.8554777109089899E-5</v>
      </c>
      <c r="H55" s="26">
        <v>0.99989941023819895</v>
      </c>
      <c r="I55" t="s">
        <v>77</v>
      </c>
    </row>
    <row r="56" spans="1:9" x14ac:dyDescent="0.25">
      <c r="A56" t="s">
        <v>10</v>
      </c>
      <c r="B56" t="s">
        <v>186</v>
      </c>
      <c r="C56" t="s">
        <v>110</v>
      </c>
      <c r="D56" s="27">
        <v>3.954237</v>
      </c>
      <c r="E56" s="28">
        <v>61246</v>
      </c>
      <c r="F56" s="28">
        <v>242181.19930199999</v>
      </c>
      <c r="G56" s="26">
        <v>1.5839544714832399E-5</v>
      </c>
      <c r="H56" s="26">
        <v>0.99991524978291402</v>
      </c>
      <c r="I56" t="s">
        <v>11</v>
      </c>
    </row>
    <row r="57" spans="1:9" x14ac:dyDescent="0.25">
      <c r="A57" t="s">
        <v>10</v>
      </c>
      <c r="B57" t="s">
        <v>187</v>
      </c>
      <c r="C57" t="s">
        <v>105</v>
      </c>
      <c r="D57" s="27">
        <v>3</v>
      </c>
      <c r="E57" s="28">
        <v>76360</v>
      </c>
      <c r="F57" s="28">
        <v>229080</v>
      </c>
      <c r="G57" s="26">
        <v>1.4982677902874801E-5</v>
      </c>
      <c r="H57" s="26">
        <v>0.99993023246081703</v>
      </c>
      <c r="I57" t="s">
        <v>43</v>
      </c>
    </row>
    <row r="58" spans="1:9" x14ac:dyDescent="0.25">
      <c r="A58" t="s">
        <v>10</v>
      </c>
      <c r="B58" t="s">
        <v>188</v>
      </c>
      <c r="C58" t="s">
        <v>115</v>
      </c>
      <c r="D58" s="27">
        <v>12</v>
      </c>
      <c r="E58" s="28">
        <v>17065.182295000799</v>
      </c>
      <c r="F58" s="28">
        <v>204782.18754001</v>
      </c>
      <c r="G58" s="26">
        <v>1.33935112456699E-5</v>
      </c>
      <c r="H58" s="26">
        <v>0.99994362597206199</v>
      </c>
      <c r="I58" t="s">
        <v>189</v>
      </c>
    </row>
    <row r="59" spans="1:9" x14ac:dyDescent="0.25">
      <c r="A59" t="s">
        <v>10</v>
      </c>
      <c r="B59" t="s">
        <v>190</v>
      </c>
      <c r="C59" t="s">
        <v>110</v>
      </c>
      <c r="D59" s="27">
        <v>7</v>
      </c>
      <c r="E59" s="28">
        <v>24399</v>
      </c>
      <c r="F59" s="28">
        <v>170793</v>
      </c>
      <c r="G59" s="26">
        <v>1.11704928717727E-5</v>
      </c>
      <c r="H59" s="26">
        <v>0.99995479646493401</v>
      </c>
      <c r="I59" t="s">
        <v>191</v>
      </c>
    </row>
    <row r="60" spans="1:9" x14ac:dyDescent="0.25">
      <c r="A60" t="s">
        <v>10</v>
      </c>
      <c r="B60" t="s">
        <v>192</v>
      </c>
      <c r="C60" t="s">
        <v>128</v>
      </c>
      <c r="D60" s="27">
        <v>5</v>
      </c>
      <c r="E60" s="28">
        <v>20740</v>
      </c>
      <c r="F60" s="28">
        <v>103700</v>
      </c>
      <c r="G60" s="26">
        <v>6.7823629235556103E-6</v>
      </c>
      <c r="H60" s="26">
        <v>0.99996157882785797</v>
      </c>
      <c r="I60" t="s">
        <v>54</v>
      </c>
    </row>
    <row r="61" spans="1:9" x14ac:dyDescent="0.25">
      <c r="A61" t="s">
        <v>10</v>
      </c>
      <c r="B61" t="s">
        <v>193</v>
      </c>
      <c r="C61" t="s">
        <v>110</v>
      </c>
      <c r="D61" s="27">
        <v>11.7021416496897</v>
      </c>
      <c r="E61" s="28">
        <v>8680.0997697197508</v>
      </c>
      <c r="F61" s="28">
        <v>101575.757038699</v>
      </c>
      <c r="G61" s="26">
        <v>6.6434295898878102E-6</v>
      </c>
      <c r="H61" s="26">
        <v>0.99996822225744697</v>
      </c>
      <c r="I61" t="s">
        <v>194</v>
      </c>
    </row>
    <row r="62" spans="1:9" x14ac:dyDescent="0.25">
      <c r="A62" t="s">
        <v>10</v>
      </c>
      <c r="B62" t="s">
        <v>195</v>
      </c>
      <c r="C62" t="s">
        <v>196</v>
      </c>
      <c r="D62" s="27">
        <v>15</v>
      </c>
      <c r="E62" s="28">
        <v>6401</v>
      </c>
      <c r="F62" s="28">
        <v>96015</v>
      </c>
      <c r="G62" s="26">
        <v>6.2797355458552702E-6</v>
      </c>
      <c r="H62" s="26">
        <v>0.99997450199299298</v>
      </c>
      <c r="I62" t="s">
        <v>54</v>
      </c>
    </row>
    <row r="63" spans="1:9" x14ac:dyDescent="0.25">
      <c r="A63" t="s">
        <v>10</v>
      </c>
      <c r="B63" t="s">
        <v>197</v>
      </c>
      <c r="C63" t="s">
        <v>115</v>
      </c>
      <c r="D63" s="27">
        <v>12</v>
      </c>
      <c r="E63" s="28">
        <v>7024</v>
      </c>
      <c r="F63" s="28">
        <v>84288</v>
      </c>
      <c r="G63" s="26">
        <v>5.5127464426292704E-6</v>
      </c>
      <c r="H63" s="26">
        <v>0.99998001473943599</v>
      </c>
      <c r="I63" t="s">
        <v>54</v>
      </c>
    </row>
    <row r="64" spans="1:9" x14ac:dyDescent="0.25">
      <c r="A64" t="s">
        <v>10</v>
      </c>
      <c r="B64" t="s">
        <v>198</v>
      </c>
      <c r="C64" t="s">
        <v>115</v>
      </c>
      <c r="D64" s="27">
        <v>5</v>
      </c>
      <c r="E64" s="28">
        <v>15720</v>
      </c>
      <c r="F64" s="28">
        <v>78600</v>
      </c>
      <c r="G64" s="26">
        <v>5.1407302390691499E-6</v>
      </c>
      <c r="H64" s="26">
        <v>0.99998515546967504</v>
      </c>
      <c r="I64" t="s">
        <v>54</v>
      </c>
    </row>
    <row r="65" spans="1:9" x14ac:dyDescent="0.25">
      <c r="A65" t="s">
        <v>10</v>
      </c>
      <c r="B65" t="s">
        <v>199</v>
      </c>
      <c r="C65" t="s">
        <v>128</v>
      </c>
      <c r="D65" s="27">
        <v>10</v>
      </c>
      <c r="E65" s="28">
        <v>6071</v>
      </c>
      <c r="F65" s="28">
        <v>60710</v>
      </c>
      <c r="G65" s="26">
        <v>3.9706581782937397E-6</v>
      </c>
      <c r="H65" s="26">
        <v>0.99998912612785296</v>
      </c>
      <c r="I65" t="s">
        <v>54</v>
      </c>
    </row>
    <row r="66" spans="1:9" x14ac:dyDescent="0.25">
      <c r="A66" t="s">
        <v>10</v>
      </c>
      <c r="B66" t="s">
        <v>200</v>
      </c>
      <c r="C66" t="s">
        <v>158</v>
      </c>
      <c r="D66" s="27">
        <v>5</v>
      </c>
      <c r="E66" s="28">
        <v>11968</v>
      </c>
      <c r="F66" s="28">
        <v>59840</v>
      </c>
      <c r="G66" s="26">
        <v>3.9137569657238898E-6</v>
      </c>
      <c r="H66" s="26">
        <v>0.99999303988481902</v>
      </c>
      <c r="I66" t="s">
        <v>54</v>
      </c>
    </row>
    <row r="67" spans="1:9" x14ac:dyDescent="0.25">
      <c r="A67" t="s">
        <v>10</v>
      </c>
      <c r="B67" t="s">
        <v>201</v>
      </c>
      <c r="C67" t="s">
        <v>158</v>
      </c>
      <c r="D67" s="27">
        <v>10</v>
      </c>
      <c r="E67" s="28">
        <v>3549.2770975593498</v>
      </c>
      <c r="F67" s="28">
        <v>35492.770975593499</v>
      </c>
      <c r="G67" s="26">
        <v>2.3213582827301399E-6</v>
      </c>
      <c r="H67" s="26">
        <v>0.99999536124310195</v>
      </c>
      <c r="I67" t="s">
        <v>202</v>
      </c>
    </row>
    <row r="68" spans="1:9" x14ac:dyDescent="0.25">
      <c r="A68" t="s">
        <v>10</v>
      </c>
      <c r="B68" t="s">
        <v>203</v>
      </c>
      <c r="C68" t="s">
        <v>98</v>
      </c>
      <c r="D68" s="27">
        <v>15</v>
      </c>
      <c r="E68" s="28">
        <v>2206</v>
      </c>
      <c r="F68" s="28">
        <v>33090</v>
      </c>
      <c r="G68" s="26">
        <v>2.1642081884325501E-6</v>
      </c>
      <c r="H68" s="26">
        <v>0.99999752545128995</v>
      </c>
      <c r="I68" t="s">
        <v>54</v>
      </c>
    </row>
    <row r="69" spans="1:9" x14ac:dyDescent="0.25">
      <c r="A69" t="s">
        <v>10</v>
      </c>
      <c r="B69" t="s">
        <v>204</v>
      </c>
      <c r="C69" t="s">
        <v>173</v>
      </c>
      <c r="D69" s="27">
        <v>10</v>
      </c>
      <c r="E69" s="28">
        <v>3233</v>
      </c>
      <c r="F69" s="28">
        <v>32330</v>
      </c>
      <c r="G69" s="26">
        <v>2.1145013820496899E-6</v>
      </c>
      <c r="H69" s="26">
        <v>0.99999963995267205</v>
      </c>
      <c r="I69" t="s">
        <v>54</v>
      </c>
    </row>
    <row r="70" spans="1:9" x14ac:dyDescent="0.25">
      <c r="A70" t="s">
        <v>10</v>
      </c>
      <c r="B70" t="s">
        <v>205</v>
      </c>
      <c r="C70" t="s">
        <v>196</v>
      </c>
      <c r="D70" s="27">
        <v>15</v>
      </c>
      <c r="E70" s="28">
        <v>367</v>
      </c>
      <c r="F70" s="28">
        <v>5505</v>
      </c>
      <c r="G70" s="26">
        <v>3.6004732781266802E-7</v>
      </c>
      <c r="H70" s="26">
        <v>1</v>
      </c>
      <c r="I70" t="s">
        <v>54</v>
      </c>
    </row>
    <row r="71" spans="1:9" x14ac:dyDescent="0.25">
      <c r="A71" t="s">
        <v>25</v>
      </c>
      <c r="B71" t="s">
        <v>102</v>
      </c>
      <c r="C71" t="s">
        <v>98</v>
      </c>
      <c r="D71" s="16">
        <v>9.3367153084688095</v>
      </c>
      <c r="E71" s="20">
        <v>623426837.02957296</v>
      </c>
      <c r="F71" s="20">
        <v>5820758893.0043097</v>
      </c>
      <c r="G71" s="11">
        <v>0.64992941463630505</v>
      </c>
      <c r="H71" s="11">
        <v>0.64992941463630505</v>
      </c>
      <c r="I71" t="s">
        <v>215</v>
      </c>
    </row>
    <row r="72" spans="1:9" x14ac:dyDescent="0.25">
      <c r="A72" t="s">
        <v>25</v>
      </c>
      <c r="B72" t="s">
        <v>97</v>
      </c>
      <c r="C72" t="s">
        <v>98</v>
      </c>
      <c r="D72" s="16">
        <v>10.218705491805901</v>
      </c>
      <c r="E72" s="20">
        <v>97864329.197192296</v>
      </c>
      <c r="F72" s="20">
        <v>1000046758.21925</v>
      </c>
      <c r="G72" s="11">
        <v>0.111662382195477</v>
      </c>
      <c r="H72" s="11">
        <v>0.76159179683178302</v>
      </c>
      <c r="I72" t="s">
        <v>216</v>
      </c>
    </row>
    <row r="73" spans="1:9" x14ac:dyDescent="0.25">
      <c r="A73" t="s">
        <v>25</v>
      </c>
      <c r="B73" t="s">
        <v>107</v>
      </c>
      <c r="C73" t="s">
        <v>115</v>
      </c>
      <c r="D73" s="16">
        <v>8</v>
      </c>
      <c r="E73" s="20">
        <v>58357108.336000003</v>
      </c>
      <c r="F73" s="20">
        <v>466856866.68800002</v>
      </c>
      <c r="G73" s="11">
        <v>5.2127912470338301E-2</v>
      </c>
      <c r="H73" s="11">
        <v>0.81371970930212101</v>
      </c>
      <c r="I73" t="s">
        <v>28</v>
      </c>
    </row>
    <row r="74" spans="1:9" x14ac:dyDescent="0.25">
      <c r="A74" t="s">
        <v>25</v>
      </c>
      <c r="B74" t="s">
        <v>177</v>
      </c>
      <c r="C74" t="s">
        <v>98</v>
      </c>
      <c r="D74" s="16">
        <v>3.8837050043624002</v>
      </c>
      <c r="E74" s="20">
        <v>83163441.774923906</v>
      </c>
      <c r="F74" s="20">
        <v>322982275.00127298</v>
      </c>
      <c r="G74" s="11">
        <v>3.6063283978617799E-2</v>
      </c>
      <c r="H74" s="11">
        <v>0.84978299328073903</v>
      </c>
      <c r="I74" t="s">
        <v>217</v>
      </c>
    </row>
    <row r="75" spans="1:9" x14ac:dyDescent="0.25">
      <c r="A75" t="s">
        <v>25</v>
      </c>
      <c r="B75" t="s">
        <v>218</v>
      </c>
      <c r="C75" t="s">
        <v>98</v>
      </c>
      <c r="D75" s="16">
        <v>4.2380809823149699</v>
      </c>
      <c r="E75" s="20">
        <v>76003962.475704297</v>
      </c>
      <c r="F75" s="20">
        <v>322110947.94886303</v>
      </c>
      <c r="G75" s="11">
        <v>3.5965994073377097E-2</v>
      </c>
      <c r="H75" s="11">
        <v>0.885748987354116</v>
      </c>
      <c r="I75" t="s">
        <v>219</v>
      </c>
    </row>
    <row r="76" spans="1:9" x14ac:dyDescent="0.25">
      <c r="A76" t="s">
        <v>25</v>
      </c>
      <c r="B76" t="s">
        <v>220</v>
      </c>
      <c r="C76" t="s">
        <v>110</v>
      </c>
      <c r="D76" s="16">
        <v>10</v>
      </c>
      <c r="E76" s="20">
        <v>27518845.914050799</v>
      </c>
      <c r="F76" s="20">
        <v>275188459.140508</v>
      </c>
      <c r="G76" s="11">
        <v>3.0726762171649501E-2</v>
      </c>
      <c r="H76" s="11">
        <v>0.91647574952576505</v>
      </c>
      <c r="I76" t="s">
        <v>221</v>
      </c>
    </row>
    <row r="77" spans="1:9" x14ac:dyDescent="0.25">
      <c r="A77" t="s">
        <v>25</v>
      </c>
      <c r="B77" t="s">
        <v>107</v>
      </c>
      <c r="C77" t="s">
        <v>110</v>
      </c>
      <c r="D77" s="16">
        <v>19.995802999620999</v>
      </c>
      <c r="E77" s="20">
        <v>9581905.2600077707</v>
      </c>
      <c r="F77" s="20">
        <v>191597889.940148</v>
      </c>
      <c r="G77" s="11">
        <v>2.1393276502830599E-2</v>
      </c>
      <c r="H77" s="11">
        <v>0.93786902602859601</v>
      </c>
      <c r="I77" t="s">
        <v>222</v>
      </c>
    </row>
    <row r="78" spans="1:9" x14ac:dyDescent="0.25">
      <c r="A78" t="s">
        <v>25</v>
      </c>
      <c r="B78" t="s">
        <v>193</v>
      </c>
      <c r="C78" t="s">
        <v>110</v>
      </c>
      <c r="D78" s="16">
        <v>17.998126378045601</v>
      </c>
      <c r="E78" s="20">
        <v>6576153.3445659196</v>
      </c>
      <c r="F78" s="20">
        <v>118358438.976905</v>
      </c>
      <c r="G78" s="11">
        <v>1.32155673127053E-2</v>
      </c>
      <c r="H78" s="11">
        <v>0.95108459334130102</v>
      </c>
      <c r="I78" t="s">
        <v>223</v>
      </c>
    </row>
    <row r="79" spans="1:9" x14ac:dyDescent="0.25">
      <c r="A79" t="s">
        <v>25</v>
      </c>
      <c r="B79" t="s">
        <v>224</v>
      </c>
      <c r="C79" t="s">
        <v>167</v>
      </c>
      <c r="D79" s="16">
        <v>8.0351405400118008</v>
      </c>
      <c r="E79" s="20">
        <v>7397268.2238999996</v>
      </c>
      <c r="F79" s="20">
        <v>59438089.791199997</v>
      </c>
      <c r="G79" s="11">
        <v>6.6366883795037496E-3</v>
      </c>
      <c r="H79" s="11">
        <v>0.95772128172080495</v>
      </c>
      <c r="I79" t="s">
        <v>225</v>
      </c>
    </row>
    <row r="80" spans="1:9" x14ac:dyDescent="0.25">
      <c r="A80" t="s">
        <v>25</v>
      </c>
      <c r="B80" t="s">
        <v>226</v>
      </c>
      <c r="C80" t="s">
        <v>167</v>
      </c>
      <c r="D80" s="16">
        <v>9</v>
      </c>
      <c r="E80" s="20">
        <v>4900277</v>
      </c>
      <c r="F80" s="20">
        <v>44102493</v>
      </c>
      <c r="G80" s="11">
        <v>4.9243591748734097E-3</v>
      </c>
      <c r="H80" s="11">
        <v>0.96264564089567894</v>
      </c>
      <c r="I80" t="s">
        <v>26</v>
      </c>
    </row>
    <row r="81" spans="1:9" x14ac:dyDescent="0.25">
      <c r="A81" t="s">
        <v>25</v>
      </c>
      <c r="B81" t="s">
        <v>227</v>
      </c>
      <c r="C81" t="s">
        <v>110</v>
      </c>
      <c r="D81" s="16">
        <v>18</v>
      </c>
      <c r="E81" s="20">
        <v>1900953</v>
      </c>
      <c r="F81" s="20">
        <v>34217154</v>
      </c>
      <c r="G81" s="11">
        <v>3.82059028359137E-3</v>
      </c>
      <c r="H81" s="11">
        <v>0.96646623117927</v>
      </c>
      <c r="I81" t="s">
        <v>29</v>
      </c>
    </row>
    <row r="82" spans="1:9" x14ac:dyDescent="0.25">
      <c r="A82" t="s">
        <v>25</v>
      </c>
      <c r="B82" t="s">
        <v>166</v>
      </c>
      <c r="C82" t="s">
        <v>167</v>
      </c>
      <c r="D82" s="16">
        <v>12</v>
      </c>
      <c r="E82" s="20">
        <v>2667416.80663</v>
      </c>
      <c r="F82" s="20">
        <v>32009001.679559998</v>
      </c>
      <c r="G82" s="11">
        <v>3.5740342637609998E-3</v>
      </c>
      <c r="H82" s="11">
        <v>0.97004026544303101</v>
      </c>
      <c r="I82" t="s">
        <v>228</v>
      </c>
    </row>
    <row r="83" spans="1:9" x14ac:dyDescent="0.25">
      <c r="A83" t="s">
        <v>25</v>
      </c>
      <c r="B83" t="s">
        <v>229</v>
      </c>
      <c r="C83" t="s">
        <v>167</v>
      </c>
      <c r="D83" s="16">
        <v>14</v>
      </c>
      <c r="E83" s="20">
        <v>2276612.2000003601</v>
      </c>
      <c r="F83" s="20">
        <v>31872570.800005</v>
      </c>
      <c r="G83" s="11">
        <v>3.5588007790354902E-3</v>
      </c>
      <c r="H83" s="11">
        <v>0.97359906622206605</v>
      </c>
      <c r="I83" t="s">
        <v>26</v>
      </c>
    </row>
    <row r="84" spans="1:9" x14ac:dyDescent="0.25">
      <c r="A84" t="s">
        <v>25</v>
      </c>
      <c r="B84" t="s">
        <v>168</v>
      </c>
      <c r="C84" t="s">
        <v>144</v>
      </c>
      <c r="D84" s="16">
        <v>4</v>
      </c>
      <c r="E84" s="20">
        <v>7717206.5099999998</v>
      </c>
      <c r="F84" s="20">
        <v>30868826.039999999</v>
      </c>
      <c r="G84" s="11">
        <v>3.4467254884581102E-3</v>
      </c>
      <c r="H84" s="11">
        <v>0.97704579171052397</v>
      </c>
      <c r="I84" t="s">
        <v>230</v>
      </c>
    </row>
    <row r="85" spans="1:9" x14ac:dyDescent="0.25">
      <c r="A85" t="s">
        <v>25</v>
      </c>
      <c r="B85" t="s">
        <v>231</v>
      </c>
      <c r="C85" t="s">
        <v>167</v>
      </c>
      <c r="D85" s="16">
        <v>9</v>
      </c>
      <c r="E85" s="20">
        <v>2918720</v>
      </c>
      <c r="F85" s="20">
        <v>26268480</v>
      </c>
      <c r="G85" s="11">
        <v>2.9330639086089499E-3</v>
      </c>
      <c r="H85" s="11">
        <v>0.979978855619133</v>
      </c>
      <c r="I85" t="s">
        <v>26</v>
      </c>
    </row>
    <row r="86" spans="1:9" x14ac:dyDescent="0.25">
      <c r="A86" t="s">
        <v>25</v>
      </c>
      <c r="B86" t="s">
        <v>104</v>
      </c>
      <c r="C86" t="s">
        <v>105</v>
      </c>
      <c r="D86" s="16">
        <v>18</v>
      </c>
      <c r="E86" s="20">
        <v>1450190.7931647201</v>
      </c>
      <c r="F86" s="20">
        <v>26103434.276965</v>
      </c>
      <c r="G86" s="11">
        <v>2.9146353716892602E-3</v>
      </c>
      <c r="H86" s="11">
        <v>0.98289349099082302</v>
      </c>
      <c r="I86" t="s">
        <v>232</v>
      </c>
    </row>
    <row r="87" spans="1:9" x14ac:dyDescent="0.25">
      <c r="A87" t="s">
        <v>25</v>
      </c>
      <c r="B87" t="s">
        <v>201</v>
      </c>
      <c r="C87" t="s">
        <v>158</v>
      </c>
      <c r="D87" s="16">
        <v>10</v>
      </c>
      <c r="E87" s="20">
        <v>2458177.4349951302</v>
      </c>
      <c r="F87" s="20">
        <v>24581774.349951301</v>
      </c>
      <c r="G87" s="11">
        <v>2.7447311437666499E-3</v>
      </c>
      <c r="H87" s="11">
        <v>0.98563822213458896</v>
      </c>
      <c r="I87" t="s">
        <v>233</v>
      </c>
    </row>
    <row r="88" spans="1:9" x14ac:dyDescent="0.25">
      <c r="A88" t="s">
        <v>25</v>
      </c>
      <c r="B88" t="s">
        <v>234</v>
      </c>
      <c r="C88" t="s">
        <v>144</v>
      </c>
      <c r="D88" s="16">
        <v>7</v>
      </c>
      <c r="E88" s="20">
        <v>2648520</v>
      </c>
      <c r="F88" s="20">
        <v>18539640</v>
      </c>
      <c r="G88" s="11">
        <v>2.0700835740249399E-3</v>
      </c>
      <c r="H88" s="11">
        <v>0.98770830570861401</v>
      </c>
      <c r="I88" t="s">
        <v>235</v>
      </c>
    </row>
    <row r="89" spans="1:9" x14ac:dyDescent="0.25">
      <c r="A89" t="s">
        <v>25</v>
      </c>
      <c r="B89" t="s">
        <v>236</v>
      </c>
      <c r="C89" t="s">
        <v>105</v>
      </c>
      <c r="D89" s="16">
        <v>10</v>
      </c>
      <c r="E89" s="20">
        <v>1823617.3800000399</v>
      </c>
      <c r="F89" s="20">
        <v>18236173.800000399</v>
      </c>
      <c r="G89" s="11">
        <v>2.03619939958084E-3</v>
      </c>
      <c r="H89" s="11">
        <v>0.98974450510819501</v>
      </c>
      <c r="I89" t="s">
        <v>26</v>
      </c>
    </row>
    <row r="90" spans="1:9" x14ac:dyDescent="0.25">
      <c r="A90" t="s">
        <v>25</v>
      </c>
      <c r="B90" t="s">
        <v>237</v>
      </c>
      <c r="C90" t="s">
        <v>196</v>
      </c>
      <c r="D90" s="16">
        <v>15</v>
      </c>
      <c r="E90" s="20">
        <v>1053060.4933086301</v>
      </c>
      <c r="F90" s="20">
        <v>15795907.3996295</v>
      </c>
      <c r="G90" s="11">
        <v>1.76372618048635E-3</v>
      </c>
      <c r="H90" s="11">
        <v>0.99150823128868104</v>
      </c>
      <c r="I90" t="s">
        <v>238</v>
      </c>
    </row>
    <row r="91" spans="1:9" x14ac:dyDescent="0.25">
      <c r="A91" t="s">
        <v>25</v>
      </c>
      <c r="B91" t="s">
        <v>239</v>
      </c>
      <c r="C91" t="s">
        <v>196</v>
      </c>
      <c r="D91" s="16">
        <v>25</v>
      </c>
      <c r="E91" s="20">
        <v>467765.57447855599</v>
      </c>
      <c r="F91" s="20">
        <v>11694139.3619639</v>
      </c>
      <c r="G91" s="11">
        <v>1.3057344050672001E-3</v>
      </c>
      <c r="H91" s="11">
        <v>0.99281396569374902</v>
      </c>
      <c r="I91" t="s">
        <v>238</v>
      </c>
    </row>
    <row r="92" spans="1:9" x14ac:dyDescent="0.25">
      <c r="A92" t="s">
        <v>25</v>
      </c>
      <c r="B92" t="s">
        <v>123</v>
      </c>
      <c r="C92" t="s">
        <v>110</v>
      </c>
      <c r="D92" s="16">
        <v>1.80066743448615</v>
      </c>
      <c r="E92" s="20">
        <v>4558898.94656613</v>
      </c>
      <c r="F92" s="20">
        <v>8209060.8701948402</v>
      </c>
      <c r="G92" s="11">
        <v>9.1660043374959099E-4</v>
      </c>
      <c r="H92" s="11">
        <v>0.99373056612749799</v>
      </c>
      <c r="I92" t="s">
        <v>240</v>
      </c>
    </row>
    <row r="93" spans="1:9" x14ac:dyDescent="0.25">
      <c r="A93" t="s">
        <v>25</v>
      </c>
      <c r="B93" t="s">
        <v>170</v>
      </c>
      <c r="C93" t="s">
        <v>158</v>
      </c>
      <c r="D93" s="16">
        <v>9</v>
      </c>
      <c r="E93" s="20">
        <v>855822.170401535</v>
      </c>
      <c r="F93" s="20">
        <v>7702399.5336138103</v>
      </c>
      <c r="G93" s="11">
        <v>8.6002806716372802E-4</v>
      </c>
      <c r="H93" s="11">
        <v>0.994590594194662</v>
      </c>
      <c r="I93" t="s">
        <v>241</v>
      </c>
    </row>
    <row r="94" spans="1:9" x14ac:dyDescent="0.25">
      <c r="A94" t="s">
        <v>25</v>
      </c>
      <c r="B94" t="s">
        <v>242</v>
      </c>
      <c r="C94" t="s">
        <v>110</v>
      </c>
      <c r="D94" s="16">
        <v>25</v>
      </c>
      <c r="E94" s="20">
        <v>262365</v>
      </c>
      <c r="F94" s="20">
        <v>6559125</v>
      </c>
      <c r="G94" s="11">
        <v>7.3237327814759895E-4</v>
      </c>
      <c r="H94" s="11">
        <v>0.99532296747281002</v>
      </c>
      <c r="I94" t="s">
        <v>29</v>
      </c>
    </row>
    <row r="95" spans="1:9" x14ac:dyDescent="0.25">
      <c r="A95" t="s">
        <v>25</v>
      </c>
      <c r="B95" t="s">
        <v>243</v>
      </c>
      <c r="C95" t="s">
        <v>110</v>
      </c>
      <c r="D95" s="16">
        <v>18</v>
      </c>
      <c r="E95" s="20">
        <v>339563</v>
      </c>
      <c r="F95" s="20">
        <v>6112134</v>
      </c>
      <c r="G95" s="11">
        <v>6.8246353195851599E-4</v>
      </c>
      <c r="H95" s="11">
        <v>0.99600543100476802</v>
      </c>
      <c r="I95" t="s">
        <v>29</v>
      </c>
    </row>
    <row r="96" spans="1:9" x14ac:dyDescent="0.25">
      <c r="A96" t="s">
        <v>25</v>
      </c>
      <c r="B96" t="s">
        <v>190</v>
      </c>
      <c r="C96" t="s">
        <v>110</v>
      </c>
      <c r="D96" s="16">
        <v>19</v>
      </c>
      <c r="E96" s="20">
        <v>301328.60000000201</v>
      </c>
      <c r="F96" s="20">
        <v>5725243.4000000404</v>
      </c>
      <c r="G96" s="11">
        <v>6.3926442582675803E-4</v>
      </c>
      <c r="H96" s="11">
        <v>0.99664469543059497</v>
      </c>
      <c r="I96" t="s">
        <v>26</v>
      </c>
    </row>
    <row r="97" spans="1:9" x14ac:dyDescent="0.25">
      <c r="A97" t="s">
        <v>25</v>
      </c>
      <c r="B97" t="s">
        <v>244</v>
      </c>
      <c r="C97" t="s">
        <v>167</v>
      </c>
      <c r="D97" s="16">
        <v>14</v>
      </c>
      <c r="E97" s="20">
        <v>398580.61781154701</v>
      </c>
      <c r="F97" s="20">
        <v>5580128.6493616598</v>
      </c>
      <c r="G97" s="11">
        <v>6.2306132470692905E-4</v>
      </c>
      <c r="H97" s="11">
        <v>0.99726775675530199</v>
      </c>
      <c r="I97" t="s">
        <v>26</v>
      </c>
    </row>
    <row r="98" spans="1:9" x14ac:dyDescent="0.25">
      <c r="A98" t="s">
        <v>25</v>
      </c>
      <c r="B98" t="s">
        <v>245</v>
      </c>
      <c r="C98" t="s">
        <v>196</v>
      </c>
      <c r="D98" s="16">
        <v>20</v>
      </c>
      <c r="E98" s="20">
        <v>213913</v>
      </c>
      <c r="F98" s="20">
        <v>4278260</v>
      </c>
      <c r="G98" s="11">
        <v>4.7769836692664801E-4</v>
      </c>
      <c r="H98" s="11">
        <v>0.99774545512222801</v>
      </c>
      <c r="I98" t="s">
        <v>30</v>
      </c>
    </row>
    <row r="99" spans="1:9" x14ac:dyDescent="0.25">
      <c r="A99" t="s">
        <v>25</v>
      </c>
      <c r="B99" t="s">
        <v>193</v>
      </c>
      <c r="C99" t="s">
        <v>167</v>
      </c>
      <c r="D99" s="16">
        <v>4.8441969068303701</v>
      </c>
      <c r="E99" s="20">
        <v>745202.82432729495</v>
      </c>
      <c r="F99" s="20">
        <v>3609909.2165675401</v>
      </c>
      <c r="G99" s="11">
        <v>4.0307221569230698E-4</v>
      </c>
      <c r="H99" s="11">
        <v>0.99814852733792103</v>
      </c>
      <c r="I99" t="s">
        <v>246</v>
      </c>
    </row>
    <row r="100" spans="1:9" x14ac:dyDescent="0.25">
      <c r="A100" t="s">
        <v>25</v>
      </c>
      <c r="B100" t="s">
        <v>247</v>
      </c>
      <c r="C100" t="s">
        <v>196</v>
      </c>
      <c r="D100" s="16">
        <v>25</v>
      </c>
      <c r="E100" s="20">
        <v>134078.62781802801</v>
      </c>
      <c r="F100" s="20">
        <v>3351965.6954506999</v>
      </c>
      <c r="G100" s="11">
        <v>3.74270974347269E-4</v>
      </c>
      <c r="H100" s="11">
        <v>0.99852279831226798</v>
      </c>
      <c r="I100" t="s">
        <v>248</v>
      </c>
    </row>
    <row r="101" spans="1:9" x14ac:dyDescent="0.25">
      <c r="A101" t="s">
        <v>25</v>
      </c>
      <c r="B101" t="s">
        <v>249</v>
      </c>
      <c r="C101" t="s">
        <v>167</v>
      </c>
      <c r="D101" s="16">
        <v>10</v>
      </c>
      <c r="E101" s="20">
        <v>293171.649999997</v>
      </c>
      <c r="F101" s="20">
        <v>2931716.4999999702</v>
      </c>
      <c r="G101" s="11">
        <v>3.27347142142341E-4</v>
      </c>
      <c r="H101" s="11">
        <v>0.99885014545440998</v>
      </c>
      <c r="I101" t="s">
        <v>26</v>
      </c>
    </row>
    <row r="102" spans="1:9" x14ac:dyDescent="0.25">
      <c r="A102" t="s">
        <v>25</v>
      </c>
      <c r="B102" t="s">
        <v>250</v>
      </c>
      <c r="C102" t="s">
        <v>158</v>
      </c>
      <c r="D102" s="16">
        <v>13</v>
      </c>
      <c r="E102" s="20">
        <v>162230.47822970001</v>
      </c>
      <c r="F102" s="20">
        <v>2108996.2169861002</v>
      </c>
      <c r="G102" s="11">
        <v>2.35484530792598E-4</v>
      </c>
      <c r="H102" s="11">
        <v>0.99908562998520301</v>
      </c>
      <c r="I102" t="s">
        <v>26</v>
      </c>
    </row>
    <row r="103" spans="1:9" x14ac:dyDescent="0.25">
      <c r="A103" t="s">
        <v>25</v>
      </c>
      <c r="B103" t="s">
        <v>164</v>
      </c>
      <c r="C103" t="s">
        <v>158</v>
      </c>
      <c r="D103" s="16">
        <v>9</v>
      </c>
      <c r="E103" s="20">
        <v>197723.56974129099</v>
      </c>
      <c r="F103" s="20">
        <v>1779512.1276716101</v>
      </c>
      <c r="G103" s="11">
        <v>1.9869527268443101E-4</v>
      </c>
      <c r="H103" s="11">
        <v>0.99928432525788702</v>
      </c>
      <c r="I103" t="s">
        <v>233</v>
      </c>
    </row>
    <row r="104" spans="1:9" x14ac:dyDescent="0.25">
      <c r="A104" t="s">
        <v>25</v>
      </c>
      <c r="B104" t="s">
        <v>251</v>
      </c>
      <c r="C104" t="s">
        <v>110</v>
      </c>
      <c r="D104" s="16">
        <v>15</v>
      </c>
      <c r="E104" s="20">
        <v>77988.6835386163</v>
      </c>
      <c r="F104" s="20">
        <v>1169830.25307924</v>
      </c>
      <c r="G104" s="11">
        <v>1.3061992526806299E-4</v>
      </c>
      <c r="H104" s="11">
        <v>0.99941494518315499</v>
      </c>
      <c r="I104" t="s">
        <v>67</v>
      </c>
    </row>
    <row r="105" spans="1:9" x14ac:dyDescent="0.25">
      <c r="A105" t="s">
        <v>25</v>
      </c>
      <c r="B105" t="s">
        <v>252</v>
      </c>
      <c r="C105" t="s">
        <v>196</v>
      </c>
      <c r="D105" s="16">
        <v>25</v>
      </c>
      <c r="E105" s="20">
        <v>40057.193406488899</v>
      </c>
      <c r="F105" s="20">
        <v>1001429.8351622201</v>
      </c>
      <c r="G105" s="11">
        <v>1.11816812640797E-4</v>
      </c>
      <c r="H105" s="11">
        <v>0.99952676199579604</v>
      </c>
      <c r="I105" t="s">
        <v>66</v>
      </c>
    </row>
    <row r="106" spans="1:9" x14ac:dyDescent="0.25">
      <c r="A106" t="s">
        <v>25</v>
      </c>
      <c r="B106" t="s">
        <v>120</v>
      </c>
      <c r="C106" t="s">
        <v>98</v>
      </c>
      <c r="D106" s="16">
        <v>15</v>
      </c>
      <c r="E106" s="20">
        <v>66107.169476292795</v>
      </c>
      <c r="F106" s="20">
        <v>991607.54214439203</v>
      </c>
      <c r="G106" s="11">
        <v>1.10720083284916E-4</v>
      </c>
      <c r="H106" s="11">
        <v>0.99963748207908099</v>
      </c>
      <c r="I106" t="s">
        <v>67</v>
      </c>
    </row>
    <row r="107" spans="1:9" x14ac:dyDescent="0.25">
      <c r="A107" t="s">
        <v>25</v>
      </c>
      <c r="B107" t="s">
        <v>131</v>
      </c>
      <c r="C107" t="s">
        <v>98</v>
      </c>
      <c r="D107" s="16">
        <v>16</v>
      </c>
      <c r="E107" s="20">
        <v>46588.484880000004</v>
      </c>
      <c r="F107" s="20">
        <v>745415.75808000006</v>
      </c>
      <c r="G107" s="11">
        <v>8.3231007539561697E-5</v>
      </c>
      <c r="H107" s="11">
        <v>0.99972071308662103</v>
      </c>
      <c r="I107" t="s">
        <v>67</v>
      </c>
    </row>
    <row r="108" spans="1:9" x14ac:dyDescent="0.25">
      <c r="A108" t="s">
        <v>25</v>
      </c>
      <c r="B108" t="s">
        <v>100</v>
      </c>
      <c r="C108" t="s">
        <v>98</v>
      </c>
      <c r="D108" s="16">
        <v>13.830928256293699</v>
      </c>
      <c r="E108" s="20">
        <v>31894.804746360001</v>
      </c>
      <c r="F108" s="20">
        <v>441134.75619540003</v>
      </c>
      <c r="G108" s="11">
        <v>4.9255854629949399E-5</v>
      </c>
      <c r="H108" s="11">
        <v>0.99976996894125103</v>
      </c>
      <c r="I108" t="s">
        <v>253</v>
      </c>
    </row>
    <row r="109" spans="1:9" x14ac:dyDescent="0.25">
      <c r="A109" t="s">
        <v>25</v>
      </c>
      <c r="B109" t="s">
        <v>250</v>
      </c>
      <c r="C109" t="s">
        <v>110</v>
      </c>
      <c r="D109" s="16">
        <v>13</v>
      </c>
      <c r="E109" s="20">
        <v>31784</v>
      </c>
      <c r="F109" s="20">
        <v>413192</v>
      </c>
      <c r="G109" s="11">
        <v>4.6135845794120801E-5</v>
      </c>
      <c r="H109" s="11">
        <v>0.99981610478704497</v>
      </c>
      <c r="I109" t="s">
        <v>29</v>
      </c>
    </row>
    <row r="110" spans="1:9" x14ac:dyDescent="0.25">
      <c r="A110" t="s">
        <v>25</v>
      </c>
      <c r="B110" t="s">
        <v>254</v>
      </c>
      <c r="C110" t="s">
        <v>110</v>
      </c>
      <c r="D110" s="16">
        <v>20</v>
      </c>
      <c r="E110" s="20">
        <v>15620</v>
      </c>
      <c r="F110" s="20">
        <v>312400</v>
      </c>
      <c r="G110" s="11">
        <v>3.4881697191822097E-5</v>
      </c>
      <c r="H110" s="11">
        <v>0.99985098648423698</v>
      </c>
      <c r="I110" t="s">
        <v>67</v>
      </c>
    </row>
    <row r="111" spans="1:9" x14ac:dyDescent="0.25">
      <c r="A111" t="s">
        <v>25</v>
      </c>
      <c r="B111" t="s">
        <v>255</v>
      </c>
      <c r="C111" t="s">
        <v>158</v>
      </c>
      <c r="D111" s="16">
        <v>15</v>
      </c>
      <c r="E111" s="20">
        <v>18683.758484571401</v>
      </c>
      <c r="F111" s="20">
        <v>280256.377268571</v>
      </c>
      <c r="G111" s="11">
        <v>3.1292631523557499E-5</v>
      </c>
      <c r="H111" s="11">
        <v>0.99988227911576</v>
      </c>
      <c r="I111" t="s">
        <v>235</v>
      </c>
    </row>
    <row r="112" spans="1:9" x14ac:dyDescent="0.25">
      <c r="A112" t="s">
        <v>25</v>
      </c>
      <c r="B112" t="s">
        <v>256</v>
      </c>
      <c r="C112" t="s">
        <v>158</v>
      </c>
      <c r="D112" s="16">
        <v>2</v>
      </c>
      <c r="E112" s="20">
        <v>96054.746844841502</v>
      </c>
      <c r="F112" s="20">
        <v>192109.493689683</v>
      </c>
      <c r="G112" s="11">
        <v>2.1450400725216999E-5</v>
      </c>
      <c r="H112" s="11">
        <v>0.99990372951648498</v>
      </c>
      <c r="I112" t="s">
        <v>27</v>
      </c>
    </row>
    <row r="113" spans="1:9" x14ac:dyDescent="0.25">
      <c r="A113" t="s">
        <v>25</v>
      </c>
      <c r="B113" t="s">
        <v>257</v>
      </c>
      <c r="C113" t="s">
        <v>196</v>
      </c>
      <c r="D113" s="16">
        <v>25</v>
      </c>
      <c r="E113" s="20">
        <v>7249</v>
      </c>
      <c r="F113" s="20">
        <v>181225</v>
      </c>
      <c r="G113" s="11">
        <v>2.0235069057579901E-5</v>
      </c>
      <c r="H113" s="11">
        <v>0.999923964585543</v>
      </c>
      <c r="I113" t="s">
        <v>30</v>
      </c>
    </row>
    <row r="114" spans="1:9" x14ac:dyDescent="0.25">
      <c r="A114" t="s">
        <v>25</v>
      </c>
      <c r="B114" t="s">
        <v>258</v>
      </c>
      <c r="C114" t="s">
        <v>196</v>
      </c>
      <c r="D114" s="16">
        <v>25</v>
      </c>
      <c r="E114" s="20">
        <v>6920.1824146359704</v>
      </c>
      <c r="F114" s="20">
        <v>173004.560365899</v>
      </c>
      <c r="G114" s="11">
        <v>1.9317198103353402E-5</v>
      </c>
      <c r="H114" s="11">
        <v>0.999943281783646</v>
      </c>
      <c r="I114" t="s">
        <v>68</v>
      </c>
    </row>
    <row r="115" spans="1:9" x14ac:dyDescent="0.25">
      <c r="A115" t="s">
        <v>25</v>
      </c>
      <c r="B115" t="s">
        <v>259</v>
      </c>
      <c r="C115" t="s">
        <v>110</v>
      </c>
      <c r="D115" s="16">
        <v>2</v>
      </c>
      <c r="E115" s="20">
        <v>80806.334997459999</v>
      </c>
      <c r="F115" s="20">
        <v>161612.66999492</v>
      </c>
      <c r="G115" s="11">
        <v>1.8045211962627E-5</v>
      </c>
      <c r="H115" s="11">
        <v>0.99996132699560902</v>
      </c>
      <c r="I115" t="s">
        <v>31</v>
      </c>
    </row>
    <row r="116" spans="1:9" x14ac:dyDescent="0.25">
      <c r="A116" t="s">
        <v>25</v>
      </c>
      <c r="B116" t="s">
        <v>125</v>
      </c>
      <c r="C116" t="s">
        <v>98</v>
      </c>
      <c r="D116" s="16">
        <v>8</v>
      </c>
      <c r="E116" s="20">
        <v>19103.791679999998</v>
      </c>
      <c r="F116" s="20">
        <v>152830.33343999999</v>
      </c>
      <c r="G116" s="11">
        <v>1.7064601193275499E-5</v>
      </c>
      <c r="H116" s="11">
        <v>0.99997839159680202</v>
      </c>
      <c r="I116" t="s">
        <v>67</v>
      </c>
    </row>
    <row r="117" spans="1:9" x14ac:dyDescent="0.25">
      <c r="A117" t="s">
        <v>25</v>
      </c>
      <c r="B117" t="s">
        <v>260</v>
      </c>
      <c r="C117" t="s">
        <v>158</v>
      </c>
      <c r="D117" s="16">
        <v>2</v>
      </c>
      <c r="E117" s="20">
        <v>42949.000491823703</v>
      </c>
      <c r="F117" s="20">
        <v>85898.000983647406</v>
      </c>
      <c r="G117" s="11">
        <v>9.5911269516466897E-6</v>
      </c>
      <c r="H117" s="11">
        <v>0.999987982723754</v>
      </c>
      <c r="I117" t="s">
        <v>27</v>
      </c>
    </row>
    <row r="118" spans="1:9" x14ac:dyDescent="0.25">
      <c r="A118" t="s">
        <v>25</v>
      </c>
      <c r="B118" t="s">
        <v>261</v>
      </c>
      <c r="C118" t="s">
        <v>196</v>
      </c>
      <c r="D118" s="16">
        <v>25</v>
      </c>
      <c r="E118" s="20">
        <v>2348.76909086656</v>
      </c>
      <c r="F118" s="20">
        <v>58719.227271664</v>
      </c>
      <c r="G118" s="11">
        <v>6.5564222312034703E-6</v>
      </c>
      <c r="H118" s="11">
        <v>0.99999453914598502</v>
      </c>
      <c r="I118" t="s">
        <v>68</v>
      </c>
    </row>
    <row r="119" spans="1:9" x14ac:dyDescent="0.25">
      <c r="A119" t="s">
        <v>25</v>
      </c>
      <c r="B119" t="s">
        <v>262</v>
      </c>
      <c r="C119" t="s">
        <v>196</v>
      </c>
      <c r="D119" s="16">
        <v>25</v>
      </c>
      <c r="E119" s="20">
        <v>1499.57333617021</v>
      </c>
      <c r="F119" s="20">
        <v>37489.333404255303</v>
      </c>
      <c r="G119" s="11">
        <v>4.1859525471526601E-6</v>
      </c>
      <c r="H119" s="11">
        <v>0.99999872509853205</v>
      </c>
      <c r="I119" t="s">
        <v>65</v>
      </c>
    </row>
    <row r="120" spans="1:9" x14ac:dyDescent="0.25">
      <c r="A120" t="s">
        <v>25</v>
      </c>
      <c r="B120" t="s">
        <v>263</v>
      </c>
      <c r="C120" t="s">
        <v>158</v>
      </c>
      <c r="D120" s="16">
        <v>2</v>
      </c>
      <c r="E120" s="20">
        <v>5709</v>
      </c>
      <c r="F120" s="20">
        <v>11418</v>
      </c>
      <c r="G120" s="11">
        <v>1.2749014677856099E-6</v>
      </c>
      <c r="H120" s="11">
        <v>1</v>
      </c>
      <c r="I120" t="s">
        <v>61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PY9 Ex Post Summary Results</vt:lpstr>
      <vt:lpstr>PY9 High Impact Measures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Ampong</dc:creator>
  <cp:lastModifiedBy>Celia Johnson</cp:lastModifiedBy>
  <dcterms:created xsi:type="dcterms:W3CDTF">2014-03-07T16:08:25Z</dcterms:created>
  <dcterms:modified xsi:type="dcterms:W3CDTF">2018-11-30T19:55:46Z</dcterms:modified>
</cp:coreProperties>
</file>