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877E682F-A67D-4FE4-8722-0FD36EAD9854}" xr6:coauthVersionLast="47" xr6:coauthVersionMax="47" xr10:uidLastSave="{00000000-0000-0000-0000-000000000000}"/>
  <bookViews>
    <workbookView xWindow="28680" yWindow="1620" windowWidth="29040" windowHeight="15720" tabRatio="472" xr2:uid="{00000000-000D-0000-FFFF-FFFF00000000}"/>
  </bookViews>
  <sheets>
    <sheet name="2027 Reco for PGL NSG" sheetId="4" r:id="rId1"/>
  </sheets>
  <definedNames>
    <definedName name="_xlnm._FilterDatabase" localSheetId="0" hidden="1">#REF!</definedName>
    <definedName name="_ftn1" localSheetId="0">'2027 Reco for PGL NSG'!#REF!</definedName>
    <definedName name="_ftn2" localSheetId="0">'2027 Reco for PGL NSG'!#REF!</definedName>
    <definedName name="_Hlk190106167" localSheetId="0">'2027 Reco for PGL NSG'!$O$18</definedName>
    <definedName name="_Hlk190106195" localSheetId="0">'2027 Reco for PGL NSG'!#REF!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2B6E4EF6_96B9_49F1_8098_0BE492220933_.wvu.FilterData" localSheetId="0" hidden="1">#REF!</definedName>
    <definedName name="Z_2B6E4EF6_96B9_49F1_8098_0BE492220933_.wvu.PrintArea" localSheetId="0" hidden="1">#REF!</definedName>
    <definedName name="Z_2B6E4EF6_96B9_49F1_8098_0BE492220933_.wvu.PrintTitles" localSheetId="0" hidden="1">'2027 Reco for PGL NSG'!$1:$1</definedName>
    <definedName name="Z_4D52E747_666B_4CDE_863B_36E56635A25A_.wvu.Cols" localSheetId="0" hidden="1">'2027 Reco for PGL NSG'!#REF!,#REF!</definedName>
    <definedName name="Z_4D52E747_666B_4CDE_863B_36E56635A25A_.wvu.FilterData" localSheetId="0" hidden="1">#REF!</definedName>
    <definedName name="Z_4D52E747_666B_4CDE_863B_36E56635A25A_.wvu.PrintArea" localSheetId="0" hidden="1">#REF!</definedName>
    <definedName name="Z_4D52E747_666B_4CDE_863B_36E56635A25A_.wvu.PrintTitles" localSheetId="0" hidden="1">'2027 Reco for PGL NSG'!$1:$1</definedName>
    <definedName name="Z_805FBDA3_710D_41FE_8A39_14AB017B8A53_.wvu.Cols" localSheetId="0" hidden="1">'2027 Reco for PGL NSG'!#REF!,#REF!,'2027 Reco for PGL NSG'!#REF!,'2027 Reco for PGL NSG'!#REF!</definedName>
    <definedName name="Z_805FBDA3_710D_41FE_8A39_14AB017B8A53_.wvu.FilterData" localSheetId="0" hidden="1">#REF!</definedName>
    <definedName name="Z_805FBDA3_710D_41FE_8A39_14AB017B8A53_.wvu.PrintArea" localSheetId="0" hidden="1">#REF!</definedName>
    <definedName name="Z_805FBDA3_710D_41FE_8A39_14AB017B8A53_.wvu.PrintTitles" localSheetId="0" hidden="1">'2027 Reco for PGL NSG'!$1:$1</definedName>
    <definedName name="Z_887E491D_5A2E_4A19_BD7A_D004DA8EF62C_.wvu.Cols" localSheetId="0" hidden="1">'2027 Reco for PGL NSG'!#REF!,#REF!</definedName>
    <definedName name="Z_887E491D_5A2E_4A19_BD7A_D004DA8EF62C_.wvu.FilterData" localSheetId="0" hidden="1">#REF!</definedName>
    <definedName name="Z_887E491D_5A2E_4A19_BD7A_D004DA8EF62C_.wvu.PrintArea" localSheetId="0" hidden="1">#REF!</definedName>
    <definedName name="Z_887E491D_5A2E_4A19_BD7A_D004DA8EF62C_.wvu.PrintTitles" localSheetId="0" hidden="1">'2027 Reco for PGL NSG'!$1:$1</definedName>
    <definedName name="Z_898BBBC5_6F9C_48A1_B142_5BE466493B7E_.wvu.Cols" localSheetId="0" hidden="1">'2027 Reco for PGL NSG'!#REF!,#REF!</definedName>
    <definedName name="Z_898BBBC5_6F9C_48A1_B142_5BE466493B7E_.wvu.FilterData" localSheetId="0" hidden="1">#REF!</definedName>
    <definedName name="Z_898BBBC5_6F9C_48A1_B142_5BE466493B7E_.wvu.PrintArea" localSheetId="0" hidden="1">#REF!</definedName>
    <definedName name="Z_898BBBC5_6F9C_48A1_B142_5BE466493B7E_.wvu.PrintTitles" localSheetId="0" hidden="1">'2027 Reco for PGL NSG'!$1:$1</definedName>
    <definedName name="Z_F242261F_B682_4843_9A89_AD8B77699989_.wvu.Cols" localSheetId="0" hidden="1">'2027 Reco for PGL NSG'!#REF!,#REF!</definedName>
    <definedName name="Z_F242261F_B682_4843_9A89_AD8B77699989_.wvu.FilterData" localSheetId="0" hidden="1">#REF!</definedName>
    <definedName name="Z_F242261F_B682_4843_9A89_AD8B77699989_.wvu.PrintArea" localSheetId="0" hidden="1">#REF!</definedName>
    <definedName name="Z_F242261F_B682_4843_9A89_AD8B77699989_.wvu.PrintTitles" localSheetId="0" hidden="1">'2027 Reco for PGL NSG'!$1:$1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 i="4" l="1"/>
  <c r="N20" i="4"/>
  <c r="N19" i="4"/>
  <c r="N17" i="4"/>
  <c r="N16" i="4"/>
  <c r="N15" i="4"/>
  <c r="N14" i="4"/>
  <c r="N13" i="4"/>
  <c r="N12" i="4"/>
  <c r="N10" i="4"/>
  <c r="N9" i="4"/>
  <c r="N8" i="4"/>
  <c r="N6" i="4"/>
  <c r="N5" i="4"/>
  <c r="N3" i="4"/>
  <c r="M19" i="4" l="1"/>
  <c r="M17" i="4" l="1"/>
  <c r="M16" i="4"/>
  <c r="M15" i="4"/>
  <c r="M13" i="4"/>
  <c r="M14" i="4"/>
  <c r="M12" i="4" l="1"/>
  <c r="M9" i="4" l="1"/>
  <c r="M8" i="4"/>
  <c r="M5" i="4"/>
  <c r="M3" i="4" l="1"/>
  <c r="M6" i="4" l="1"/>
  <c r="M10" i="4"/>
  <c r="M20" i="4"/>
  <c r="M22" i="4"/>
</calcChain>
</file>

<file path=xl/sharedStrings.xml><?xml version="1.0" encoding="utf-8"?>
<sst xmlns="http://schemas.openxmlformats.org/spreadsheetml/2006/main" count="213" uniqueCount="81">
  <si>
    <t>Sector</t>
  </si>
  <si>
    <t>IE</t>
  </si>
  <si>
    <t>Program Name</t>
  </si>
  <si>
    <t>Program Component</t>
  </si>
  <si>
    <t>Measure Name</t>
  </si>
  <si>
    <t>Former Program Names</t>
  </si>
  <si>
    <t>New NTG Study to Provide a 2027 NTG Recommendation
(Yes or No)</t>
  </si>
  <si>
    <t>2027 NTG Value the same as 2026 NTG Value
(Yes or No)</t>
  </si>
  <si>
    <t>2027 Recommended Free Ridership</t>
  </si>
  <si>
    <t>2027 NTG Recommendation - Calculated</t>
  </si>
  <si>
    <t xml:space="preserve">2026 NTG </t>
  </si>
  <si>
    <t>2027 Free Ridership Source</t>
  </si>
  <si>
    <t>2027 Spillover Source</t>
  </si>
  <si>
    <t>2027 Recommendations Notes</t>
  </si>
  <si>
    <t>SAG Consensus Notes</t>
  </si>
  <si>
    <t>Consensus Achieved
(MM-DD-YYYY)</t>
  </si>
  <si>
    <t>Business</t>
  </si>
  <si>
    <t>No</t>
  </si>
  <si>
    <t>Prescriptive Rebates</t>
  </si>
  <si>
    <t>Commercial Food Service</t>
  </si>
  <si>
    <t>All</t>
  </si>
  <si>
    <t>Yes</t>
  </si>
  <si>
    <t xml:space="preserve"> </t>
  </si>
  <si>
    <t>TRM's default NTG value.</t>
  </si>
  <si>
    <t>Business and Public</t>
  </si>
  <si>
    <t>All Other</t>
  </si>
  <si>
    <t>Surveys with 2023 participants and 2024 participating trade allies (both of the PGL NSG Prescriptive Rebates program).</t>
  </si>
  <si>
    <t>Custom Rebates</t>
  </si>
  <si>
    <t>New Construction</t>
  </si>
  <si>
    <t>Surveys with 2023 participants.</t>
  </si>
  <si>
    <t>NTG is the average of previous 4 program years of research CY2018 (0.45); CY2019 (0.39); CY2020 (NA); CY2021 (0.39); CY2022(NA), and CY2023 (0.49).</t>
  </si>
  <si>
    <t>Rebates</t>
  </si>
  <si>
    <t>Surveys with 2022 participants.</t>
  </si>
  <si>
    <t>Public Sector</t>
  </si>
  <si>
    <t>Strategic Energy Management</t>
  </si>
  <si>
    <t>For equipment measures that are identified through SEM but are channeled through other programs, use the NTG of the program processing the equipment incentive.</t>
  </si>
  <si>
    <t>Gas Optimization</t>
  </si>
  <si>
    <t>Secondary research conducted in 2025.</t>
  </si>
  <si>
    <t>Research sourced Guidehouse's PGL NSG Retro-commissioning Offering survey results with 2022-3 participants and trade allies.</t>
  </si>
  <si>
    <t>Retro-Commissioning</t>
  </si>
  <si>
    <t>Surveys with 2023 participants and 2022-3 trade allies.</t>
  </si>
  <si>
    <t>Surveys with 2022 participants and 2022-3 trade allies.</t>
  </si>
  <si>
    <t xml:space="preserve">All </t>
  </si>
  <si>
    <t xml:space="preserve">Sector-Level Non-Participant Spillover:  no multiplier on net C&amp;I sector therms. 
Surveys in 2023 with non-participants statewide found no Sector-Level NPSO.  </t>
  </si>
  <si>
    <t>Small/Mid-Size Business</t>
  </si>
  <si>
    <t>Surveys with 2023-4 participants and participating trade allies.</t>
  </si>
  <si>
    <t>Surveys with 2023 participants and 2024 participating trade allies.</t>
  </si>
  <si>
    <t>Residential</t>
  </si>
  <si>
    <t>Market Rate Single Family</t>
  </si>
  <si>
    <t>Home Energy Rebates</t>
  </si>
  <si>
    <t>Advanced Thermostats</t>
  </si>
  <si>
    <t>Surveys with 2022-3 participants.</t>
  </si>
  <si>
    <t>All Other Measures</t>
  </si>
  <si>
    <t>Surveys with 2023-4 participants and participating trade allies. NPSO sourced from previous Guidehouse research.</t>
  </si>
  <si>
    <t>Smart Thermostats (Online Marketplace)</t>
  </si>
  <si>
    <t>Home Energy Assessments</t>
  </si>
  <si>
    <t xml:space="preserve">Home Energy Assessments </t>
  </si>
  <si>
    <t>Faucet Aerators and Showerheads</t>
  </si>
  <si>
    <t>IL TRM specifies that FR for residential aerators and showerheads be set to zero when estimating gross savings using a default baseline average flow rate that includes the effect of existing low flow fixtures.</t>
  </si>
  <si>
    <t>Surveys with 2021-3 participants.</t>
  </si>
  <si>
    <t>Epic Savers Kit</t>
  </si>
  <si>
    <t>Secondary research conducted in 2025. Participant free ridership and spillover value are sourced from Wisconsin's 2020 Focus on Energy kits and Guidehouse's 2023 free ridership research of advanced thermostats in PGL NSG's Online Marketplace program. FR, PSO, and NTG are calculated using the savings weighted average of measure level values. One of these values is advanced thermostat which uses the formula NTG = 1 - FR/2 + NPSO. For this reason, the NTG at the kit level does not equal 1 - FR + PSO + NPSO. See Guidehouse document, PGL NSG Epic Savers Kit NTG Memo 2025-08-26 Final.</t>
  </si>
  <si>
    <t>Market Rate Multi- Family</t>
  </si>
  <si>
    <t>Direct Install</t>
  </si>
  <si>
    <t>Surveys with 2022-4 participants and participating trade allies.</t>
  </si>
  <si>
    <t>All Non-IE Residential</t>
  </si>
  <si>
    <t>Income Qualified</t>
  </si>
  <si>
    <t>Policy Manual statement on Income Eligible programs.</t>
  </si>
  <si>
    <t>Portfolio</t>
  </si>
  <si>
    <t>Pilot Programs and Research Projects</t>
  </si>
  <si>
    <t>Surveys with 2023-4 participants of the Nicor Gas Business Energy Efficiency Rebates program (due to no responses from PGL NSG Prescriptive Rebates program partricipants) and participating trade allies of the PGL NSG Prescriptive Rebates program.</t>
  </si>
  <si>
    <t>Opinion Dynamics (now ESource) surveys with 2023 participants.</t>
  </si>
  <si>
    <t>Surveys with 2019-20 participants and 2018-9 participating trade allies.</t>
  </si>
  <si>
    <t>Sector-Level Non-Participant Spillover:  1.083 multiplier on net residential sector therms. 
Surveys in 2023 with non-participants. 
The value provided here is presented in a memo from Guidehouse: PGL NSG Residential NPSO Research Results Memo 2023-08-25.</t>
  </si>
  <si>
    <t>2027 Recommended Participant Spillover*</t>
  </si>
  <si>
    <t>2027 Recommended Non-participant Spillover*</t>
  </si>
  <si>
    <t>2027 Recommended Active TA Spillover*</t>
  </si>
  <si>
    <t>See "2027 Recommendation Notes"</t>
  </si>
  <si>
    <t>*</t>
  </si>
  <si>
    <t>Note that for spillover rates, "0.00" signifies that Guidehouse conducted research and found either zero spillover or a spillover rate less than 0.01.  A blank values indicates no spillover research was conducted.</t>
  </si>
  <si>
    <t xml:space="preserve">The savings adjustment factor for advanced thermostats is based on a consumption data analysis using matching to non-participants. The values are therefore between net and gross with respect to free ridership, net of participant spillover, and gross of non-participant spillover. Thus Guidehouse recommends the following formula for advanced thermostats: NTG = 1 - FR/2 + NPSO. For more detail, see Table 5-3 in Volume 4 of the IL-TRM.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</si>
</sst>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 x14ac:knownFonts="1">
    <font>
      <sz val="11"/>
      <name val="Calibri"/>
      <family val="2"/>
    </font>
    <font>
      <sz val="8"/>
      <name val="Calibri"/>
      <family val="2"/>
    </font>
    <font>
      <sz val="12"/>
      <name val="Calibri"/>
      <family val="2"/>
    </font>
    <font>
      <sz val="12"/>
      <name val="Calibri"/>
      <family val="2"/>
      <scheme val="minor"/>
    </font>
    <font>
      <sz val="11"/>
      <name val="Calibri"/>
      <family val="2"/>
    </font>
  </fonts>
  <fills count="6">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6" tint="-0.249977111117893"/>
        <bgColor indexed="64"/>
      </patternFill>
    </fill>
    <fill>
      <patternFill patternType="solid">
        <fgColor theme="0" tint="-0.249977111117893"/>
        <bgColor indexed="64"/>
      </patternFill>
    </fill>
  </fills>
  <borders count="4">
    <border>
      <left/>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3">
    <xf numFmtId="0" fontId="0" fillId="0" borderId="0">
      <alignment horizontal="left" vertical="center"/>
    </xf>
    <xf numFmtId="43" fontId="4" fillId="0" borderId="0" applyFont="0" applyFill="0" applyBorder="0" applyAlignment="0" applyProtection="0"/>
    <xf numFmtId="9" fontId="4" fillId="0" borderId="0" applyFont="0" applyFill="0" applyBorder="0" applyAlignment="0" applyProtection="0"/>
  </cellStyleXfs>
  <cellXfs count="22">
    <xf numFmtId="0" fontId="0" fillId="0" borderId="0" xfId="0">
      <alignment horizontal="left" vertical="center"/>
    </xf>
    <xf numFmtId="0" fontId="2" fillId="0" borderId="0" xfId="0" applyFont="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horizontal="right" vertical="center" wrapText="1"/>
      <protection locked="0"/>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right" vertical="center" wrapText="1"/>
      <protection locked="0"/>
    </xf>
    <xf numFmtId="0" fontId="2" fillId="2" borderId="1" xfId="0" applyFont="1" applyFill="1" applyBorder="1" applyAlignment="1">
      <alignment horizontal="right" vertical="center" wrapText="1"/>
    </xf>
    <xf numFmtId="0" fontId="2" fillId="4" borderId="2"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2" fillId="3" borderId="0" xfId="0" applyFont="1" applyFill="1" applyAlignment="1" applyProtection="1">
      <alignment horizontal="center" vertical="center" wrapText="1"/>
      <protection locked="0"/>
    </xf>
    <xf numFmtId="2" fontId="2" fillId="0" borderId="0" xfId="2" applyNumberFormat="1" applyFont="1" applyFill="1" applyBorder="1" applyAlignment="1">
      <alignment horizontal="left" vertical="center" wrapText="1"/>
    </xf>
    <xf numFmtId="0" fontId="3" fillId="0" borderId="0" xfId="0" applyFont="1" applyAlignment="1" applyProtection="1">
      <alignment horizontal="left" vertical="center" wrapText="1"/>
      <protection locked="0"/>
    </xf>
    <xf numFmtId="0" fontId="3" fillId="0" borderId="0" xfId="0" applyFont="1" applyAlignment="1" applyProtection="1">
      <alignment horizontal="right" vertical="center" wrapText="1" indent="1"/>
      <protection locked="0"/>
    </xf>
    <xf numFmtId="2" fontId="3" fillId="0" borderId="0" xfId="0" applyNumberFormat="1" applyFont="1" applyAlignment="1" applyProtection="1">
      <alignment horizontal="right" vertical="center" wrapText="1" indent="1"/>
      <protection locked="0"/>
    </xf>
    <xf numFmtId="14" fontId="2" fillId="3" borderId="0" xfId="0" applyNumberFormat="1" applyFont="1" applyFill="1" applyAlignment="1" applyProtection="1">
      <alignment horizontal="center" vertical="center" wrapText="1"/>
      <protection locked="0"/>
    </xf>
    <xf numFmtId="43" fontId="3" fillId="0" borderId="0" xfId="1" applyFont="1" applyBorder="1" applyAlignment="1" applyProtection="1">
      <alignment horizontal="right" vertical="center" wrapText="1" indent="1"/>
      <protection locked="0"/>
    </xf>
    <xf numFmtId="14" fontId="3" fillId="5" borderId="0" xfId="0" applyNumberFormat="1" applyFont="1" applyFill="1" applyAlignment="1" applyProtection="1">
      <alignment horizontal="center" vertical="center" wrapText="1"/>
      <protection locked="0"/>
    </xf>
    <xf numFmtId="39" fontId="3" fillId="0" borderId="0" xfId="1" applyNumberFormat="1" applyFont="1" applyBorder="1" applyAlignment="1" applyProtection="1">
      <alignment horizontal="right" vertical="center" wrapText="1" indent="1"/>
      <protection locked="0"/>
    </xf>
    <xf numFmtId="0" fontId="3" fillId="0" borderId="0" xfId="0" applyFont="1" applyAlignment="1">
      <alignment horizontal="left" vertical="center" wrapText="1"/>
    </xf>
    <xf numFmtId="2" fontId="3" fillId="0" borderId="0" xfId="0" applyNumberFormat="1" applyFont="1" applyAlignment="1">
      <alignment horizontal="right" vertical="center" wrapText="1" indent="1"/>
    </xf>
    <xf numFmtId="0" fontId="3" fillId="0" borderId="3" xfId="0" applyFont="1" applyBorder="1" applyAlignment="1" applyProtection="1">
      <alignment horizontal="right" vertical="center" wrapText="1"/>
      <protection locked="0"/>
    </xf>
    <xf numFmtId="0" fontId="3" fillId="0" borderId="3" xfId="0" applyFont="1" applyBorder="1" applyProtection="1">
      <alignment horizontal="left" vertical="center"/>
      <protection locked="0"/>
    </xf>
  </cellXfs>
  <cellStyles count="3">
    <cellStyle name="Comma" xfId="1" builtinId="3"/>
    <cellStyle name="Normal" xfId="0" builtinId="0" customBuiltin="1"/>
    <cellStyle name="Percent" xfId="2" builtinId="5"/>
  </cellStyles>
  <dxfs count="23">
    <dxf>
      <font>
        <b val="0"/>
        <strike val="0"/>
        <outline val="0"/>
        <shadow val="0"/>
        <u val="none"/>
        <vertAlign val="baseline"/>
        <sz val="12"/>
        <color auto="1"/>
        <name val="Calibri"/>
        <family val="2"/>
      </font>
      <alignment horizontal="left" vertical="center" textRotation="0" wrapText="1" indent="0" justifyLastLine="0" shrinkToFit="0" readingOrder="0"/>
      <protection locked="0" hidden="0"/>
    </dxf>
    <dxf>
      <font>
        <b val="0"/>
        <strike val="0"/>
        <outline val="0"/>
        <shadow val="0"/>
        <u val="none"/>
        <vertAlign val="baseline"/>
        <sz val="12"/>
        <color auto="1"/>
        <name val="Calibri"/>
        <family val="2"/>
        <scheme val="none"/>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0" tint="-0.249977111117893"/>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right" vertical="center" textRotation="0" wrapText="1" indent="1" justifyLastLine="0" shrinkToFit="0" readingOrder="0"/>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protection locked="0" hidden="0"/>
    </dxf>
    <dxf>
      <font>
        <b val="0"/>
        <i val="0"/>
        <strike val="0"/>
        <condense val="0"/>
        <extend val="0"/>
        <outline val="0"/>
        <shadow val="0"/>
        <u val="none"/>
        <vertAlign val="baseline"/>
        <sz val="12"/>
        <color auto="1"/>
        <name val="Calibri"/>
        <family val="2"/>
        <scheme val="minor"/>
      </font>
      <numFmt numFmtId="2" formatCode="0.00"/>
      <alignment horizontal="right" vertical="center" textRotation="0" wrapText="1" indent="1"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right" vertical="center" textRotation="0" wrapText="1" indent="1"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right" vertical="center" textRotation="0" wrapText="1" indent="1"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protection locked="0" hidden="0"/>
    </dxf>
    <dxf>
      <border outline="0">
        <right style="thin">
          <color theme="0" tint="-0.14996795556505021"/>
        </right>
        <top style="thin">
          <color theme="0" tint="-0.14996795556505021"/>
        </top>
        <bottom style="thin">
          <color theme="0" tint="-0.14996795556505021"/>
        </bottom>
      </border>
    </dxf>
    <dxf>
      <border outline="0">
        <bottom style="thin">
          <color theme="0" tint="-0.14996795556505021"/>
        </bottom>
      </border>
    </dxf>
  </dxfs>
  <tableStyles count="0" defaultTableStyle="TableStyleMedium9" defaultPivotStyle="PivotStyleLight16"/>
  <colors>
    <mruColors>
      <color rgb="FFE21B0C"/>
      <color rgb="FFFC1818"/>
      <color rgb="FFFFFF99"/>
      <color rgb="FFFD5151"/>
      <color rgb="FFF8AAAA"/>
      <color rgb="FFFEA7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CF5DAC-1D71-4537-85D3-8A5AFEBD5B0B}" name="Table1" displayName="Table1" ref="A1:S24" totalsRowShown="0" headerRowDxfId="1" dataDxfId="0" headerRowBorderDxfId="22" tableBorderDxfId="21">
  <autoFilter ref="A1:S24" xr:uid="{08CF5DAC-1D71-4537-85D3-8A5AFEBD5B0B}"/>
  <sortState xmlns:xlrd2="http://schemas.microsoft.com/office/spreadsheetml/2017/richdata2" ref="A2:S24">
    <sortCondition ref="R1:R24"/>
  </sortState>
  <tableColumns count="19">
    <tableColumn id="1" xr3:uid="{364586FB-BF5C-44E7-A9ED-6A5E89613B76}" name="Sector" dataDxfId="20"/>
    <tableColumn id="2" xr3:uid="{9907D808-142C-45C1-A3FB-9B6B67B41956}" name="IE" dataDxfId="19"/>
    <tableColumn id="3" xr3:uid="{771FC03D-9A77-4482-A4D4-595AA4E84BD3}" name="Program Name" dataDxfId="18"/>
    <tableColumn id="4" xr3:uid="{C26E39BC-BBDE-497B-9B9F-21A6EDE6B245}" name="Program Component" dataDxfId="17"/>
    <tableColumn id="5" xr3:uid="{E7B0D1F3-D8A4-4DA1-986F-C8761D7AB7CA}" name="Measure Name" dataDxfId="16"/>
    <tableColumn id="6" xr3:uid="{941604B7-9176-49F5-BBD3-7217D75BD2EF}" name="Former Program Names" dataDxfId="15"/>
    <tableColumn id="7" xr3:uid="{93BED6CE-17EE-4B86-B149-495B28422B78}" name="New NTG Study to Provide a 2027 NTG Recommendation_x000a_(Yes or No)" dataDxfId="14"/>
    <tableColumn id="8" xr3:uid="{1D4E25EE-4116-406F-8C46-89BD98CE7AC0}" name="2027 NTG Value the same as 2026 NTG Value_x000a_(Yes or No)" dataDxfId="13"/>
    <tableColumn id="9" xr3:uid="{B2ECC7C9-EAA6-4EE7-AA85-0560F575DF71}" name="2027 Recommended Free Ridership" dataDxfId="12"/>
    <tableColumn id="10" xr3:uid="{9DCA068E-0561-4FCC-A76B-614515507F2F}" name="2027 Recommended Participant Spillover*" dataDxfId="11"/>
    <tableColumn id="11" xr3:uid="{4ADDE8F4-5A19-474B-B042-9B0936759821}" name="2027 Recommended Non-participant Spillover*" dataDxfId="10"/>
    <tableColumn id="12" xr3:uid="{DD5C0B2C-BA62-4C9C-8A9C-3A958588E7D1}" name="2027 Recommended Active TA Spillover*" dataDxfId="9"/>
    <tableColumn id="13" xr3:uid="{16FE4A8D-25F7-47B9-9264-40C878DFB279}" name="2027 NTG Recommendation - Calculated" dataDxfId="8">
      <calculatedColumnFormula>1-(Table1[[#This Row],[2027 Recommended Free Ridership]]*0.5)+Table1[[#This Row],[2027 Recommended Participant Spillover*]]+Table1[[#This Row],[2027 Recommended Non-participant Spillover*]]+Table1[[#This Row],[2027 Recommended Active TA Spillover*]]</calculatedColumnFormula>
    </tableColumn>
    <tableColumn id="14" xr3:uid="{F2FF14F7-E3BF-4FC0-A6FA-68DA0281ABA3}" name="2026 NTG " dataDxfId="7"/>
    <tableColumn id="15" xr3:uid="{C61275E9-9D06-49F6-9736-3BA5CFEE39BA}" name="2027 Free Ridership Source" dataDxfId="6"/>
    <tableColumn id="16" xr3:uid="{F8596496-EEA8-41FA-9570-0E63BE47A517}" name="2027 Spillover Source" dataDxfId="5"/>
    <tableColumn id="18" xr3:uid="{5CCBCE3C-A8A3-4FBA-9B2E-F137C68B09C4}" name="2027 Recommendations Notes" dataDxfId="4"/>
    <tableColumn id="17" xr3:uid="{49AC3D1E-56A7-4AE0-8827-093562CD1991}" name="SAG Consensus Notes" dataDxfId="3"/>
    <tableColumn id="24" xr3:uid="{730CA989-210A-47CD-8984-950902A1EAF4}" name="Consensus Achieved_x000a_(MM-DD-YYYY)" dataDxfId="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419A0-B140-4856-9A7B-D65CAF7DEDCE}">
  <sheetPr codeName="Sheet2">
    <outlinePr summaryBelow="0"/>
    <pageSetUpPr fitToPage="1"/>
  </sheetPr>
  <dimension ref="A1:S24"/>
  <sheetViews>
    <sheetView tabSelected="1" zoomScale="55" zoomScaleNormal="55" workbookViewId="0">
      <selection activeCell="H3" sqref="H3"/>
    </sheetView>
  </sheetViews>
  <sheetFormatPr defaultColWidth="15.5703125" defaultRowHeight="15.75" x14ac:dyDescent="0.25"/>
  <cols>
    <col min="1" max="1" width="16.28515625" style="1" customWidth="1"/>
    <col min="2" max="2" width="6.85546875" style="1" customWidth="1"/>
    <col min="3" max="3" width="22.5703125" style="1" customWidth="1"/>
    <col min="4" max="4" width="17.85546875" style="1" customWidth="1"/>
    <col min="5" max="5" width="24" style="1" customWidth="1"/>
    <col min="6" max="6" width="37.140625" style="1" hidden="1" customWidth="1"/>
    <col min="7" max="14" width="18.7109375" style="3" customWidth="1"/>
    <col min="15" max="15" width="43.28515625" style="1" customWidth="1"/>
    <col min="16" max="16" width="45.42578125" style="1" customWidth="1"/>
    <col min="17" max="17" width="53.5703125" style="1" customWidth="1"/>
    <col min="18" max="18" width="21.7109375" style="1" customWidth="1"/>
    <col min="19" max="19" width="20.5703125" style="2" customWidth="1"/>
    <col min="20" max="16384" width="15.5703125" style="1"/>
  </cols>
  <sheetData>
    <row r="1" spans="1:19" s="2" customFormat="1" ht="100.5" customHeight="1" x14ac:dyDescent="0.25">
      <c r="A1" s="4" t="s">
        <v>0</v>
      </c>
      <c r="B1" s="4" t="s">
        <v>1</v>
      </c>
      <c r="C1" s="4" t="s">
        <v>2</v>
      </c>
      <c r="D1" s="4" t="s">
        <v>3</v>
      </c>
      <c r="E1" s="4" t="s">
        <v>4</v>
      </c>
      <c r="F1" s="4" t="s">
        <v>5</v>
      </c>
      <c r="G1" s="5" t="s">
        <v>6</v>
      </c>
      <c r="H1" s="5" t="s">
        <v>7</v>
      </c>
      <c r="I1" s="5" t="s">
        <v>8</v>
      </c>
      <c r="J1" s="5" t="s">
        <v>74</v>
      </c>
      <c r="K1" s="5" t="s">
        <v>75</v>
      </c>
      <c r="L1" s="5" t="s">
        <v>76</v>
      </c>
      <c r="M1" s="5" t="s">
        <v>9</v>
      </c>
      <c r="N1" s="6" t="s">
        <v>10</v>
      </c>
      <c r="O1" s="4" t="s">
        <v>11</v>
      </c>
      <c r="P1" s="4" t="s">
        <v>12</v>
      </c>
      <c r="Q1" s="7" t="s">
        <v>13</v>
      </c>
      <c r="R1" s="8" t="s">
        <v>14</v>
      </c>
      <c r="S1" s="9" t="s">
        <v>15</v>
      </c>
    </row>
    <row r="2" spans="1:19" s="11" customFormat="1" ht="31.5" x14ac:dyDescent="0.25">
      <c r="A2" s="11" t="s">
        <v>16</v>
      </c>
      <c r="B2" s="11" t="s">
        <v>17</v>
      </c>
      <c r="C2" s="11" t="s">
        <v>18</v>
      </c>
      <c r="D2" s="11" t="s">
        <v>19</v>
      </c>
      <c r="E2" s="1" t="s">
        <v>20</v>
      </c>
      <c r="G2" s="12" t="s">
        <v>17</v>
      </c>
      <c r="H2" s="12" t="s">
        <v>21</v>
      </c>
      <c r="I2" s="12"/>
      <c r="J2" s="13" t="s">
        <v>22</v>
      </c>
      <c r="K2" s="12"/>
      <c r="L2" s="13"/>
      <c r="M2" s="13">
        <v>0.8</v>
      </c>
      <c r="N2" s="13">
        <v>0.8</v>
      </c>
      <c r="Q2" s="11" t="s">
        <v>23</v>
      </c>
      <c r="S2" s="14"/>
    </row>
    <row r="3" spans="1:19" s="11" customFormat="1" ht="45.75" customHeight="1" x14ac:dyDescent="0.25">
      <c r="A3" s="11" t="s">
        <v>24</v>
      </c>
      <c r="B3" s="11" t="s">
        <v>17</v>
      </c>
      <c r="C3" s="11" t="s">
        <v>18</v>
      </c>
      <c r="D3" s="11" t="s">
        <v>25</v>
      </c>
      <c r="E3" s="1" t="s">
        <v>20</v>
      </c>
      <c r="G3" s="12" t="s">
        <v>17</v>
      </c>
      <c r="H3" s="12" t="s">
        <v>21</v>
      </c>
      <c r="I3" s="12">
        <v>0.11</v>
      </c>
      <c r="J3" s="13">
        <v>0.05</v>
      </c>
      <c r="K3" s="12"/>
      <c r="L3" s="13"/>
      <c r="M3" s="13">
        <f>1-(Table1[[#This Row],[2027 Recommended Free Ridership]])+Table1[[#This Row],[2027 Recommended Participant Spillover*]]+Table1[[#This Row],[2027 Recommended Non-participant Spillover*]]+Table1[[#This Row],[2027 Recommended Active TA Spillover*]]</f>
        <v>0.94000000000000006</v>
      </c>
      <c r="N3" s="13">
        <f>1-(Table1[[#This Row],[2027 Recommended Free Ridership]])+Table1[[#This Row],[2027 Recommended Participant Spillover*]]+Table1[[#This Row],[2027 Recommended Non-participant Spillover*]]+Table1[[#This Row],[2027 Recommended Active TA Spillover*]]</f>
        <v>0.94000000000000006</v>
      </c>
      <c r="O3" s="11" t="s">
        <v>70</v>
      </c>
      <c r="P3" s="11" t="s">
        <v>26</v>
      </c>
      <c r="S3" s="14"/>
    </row>
    <row r="4" spans="1:19" s="11" customFormat="1" ht="47.25" x14ac:dyDescent="0.25">
      <c r="A4" s="11" t="s">
        <v>24</v>
      </c>
      <c r="B4" s="11" t="s">
        <v>17</v>
      </c>
      <c r="C4" s="11" t="s">
        <v>27</v>
      </c>
      <c r="D4" s="11" t="s">
        <v>28</v>
      </c>
      <c r="E4" s="1" t="s">
        <v>20</v>
      </c>
      <c r="G4" s="12" t="s">
        <v>17</v>
      </c>
      <c r="H4" s="12" t="s">
        <v>21</v>
      </c>
      <c r="I4" s="12">
        <v>0.51</v>
      </c>
      <c r="J4" s="13">
        <v>0</v>
      </c>
      <c r="K4" s="13">
        <v>0</v>
      </c>
      <c r="L4" s="13"/>
      <c r="M4" s="13">
        <v>0.43</v>
      </c>
      <c r="N4" s="13">
        <v>0.43</v>
      </c>
      <c r="O4" s="11" t="s">
        <v>71</v>
      </c>
      <c r="Q4" s="11" t="s">
        <v>30</v>
      </c>
      <c r="S4" s="14"/>
    </row>
    <row r="5" spans="1:19" s="11" customFormat="1" ht="45.75" customHeight="1" x14ac:dyDescent="0.25">
      <c r="A5" s="11" t="s">
        <v>16</v>
      </c>
      <c r="B5" s="11" t="s">
        <v>17</v>
      </c>
      <c r="C5" s="11" t="s">
        <v>27</v>
      </c>
      <c r="D5" s="11" t="s">
        <v>31</v>
      </c>
      <c r="E5" s="1" t="s">
        <v>20</v>
      </c>
      <c r="G5" s="12" t="s">
        <v>17</v>
      </c>
      <c r="H5" s="12" t="s">
        <v>21</v>
      </c>
      <c r="I5" s="12">
        <v>7.0000000000000007E-2</v>
      </c>
      <c r="J5" s="13">
        <v>0</v>
      </c>
      <c r="K5" s="12"/>
      <c r="L5" s="13"/>
      <c r="M5" s="13">
        <f>1-(Table1[[#This Row],[2027 Recommended Free Ridership]])+Table1[[#This Row],[2027 Recommended Participant Spillover*]]+Table1[[#This Row],[2027 Recommended Non-participant Spillover*]]+Table1[[#This Row],[2027 Recommended Active TA Spillover*]]</f>
        <v>0.92999999999999994</v>
      </c>
      <c r="N5" s="13">
        <f>1-(Table1[[#This Row],[2027 Recommended Free Ridership]])+Table1[[#This Row],[2027 Recommended Participant Spillover*]]+Table1[[#This Row],[2027 Recommended Non-participant Spillover*]]+Table1[[#This Row],[2027 Recommended Active TA Spillover*]]</f>
        <v>0.92999999999999994</v>
      </c>
      <c r="O5" s="11" t="s">
        <v>29</v>
      </c>
      <c r="P5" s="11" t="s">
        <v>32</v>
      </c>
      <c r="S5" s="14"/>
    </row>
    <row r="6" spans="1:19" s="11" customFormat="1" ht="45.75" customHeight="1" x14ac:dyDescent="0.25">
      <c r="A6" s="11" t="s">
        <v>33</v>
      </c>
      <c r="B6" s="11" t="s">
        <v>17</v>
      </c>
      <c r="C6" s="11" t="s">
        <v>27</v>
      </c>
      <c r="D6" s="11" t="s">
        <v>31</v>
      </c>
      <c r="E6" s="1" t="s">
        <v>20</v>
      </c>
      <c r="G6" s="12" t="s">
        <v>17</v>
      </c>
      <c r="H6" s="12" t="s">
        <v>21</v>
      </c>
      <c r="I6" s="12">
        <v>0.15</v>
      </c>
      <c r="J6" s="13">
        <v>0</v>
      </c>
      <c r="K6" s="13">
        <v>0</v>
      </c>
      <c r="L6" s="13">
        <v>7.0000000000000007E-2</v>
      </c>
      <c r="M6" s="13">
        <f>1-(Table1[[#This Row],[2027 Recommended Free Ridership]])+Table1[[#This Row],[2027 Recommended Participant Spillover*]]+Table1[[#This Row],[2027 Recommended Non-participant Spillover*]]+Table1[[#This Row],[2027 Recommended Active TA Spillover*]]</f>
        <v>0.91999999999999993</v>
      </c>
      <c r="N6" s="13">
        <f>1-(Table1[[#This Row],[2027 Recommended Free Ridership]])+Table1[[#This Row],[2027 Recommended Participant Spillover*]]+Table1[[#This Row],[2027 Recommended Non-participant Spillover*]]+Table1[[#This Row],[2027 Recommended Active TA Spillover*]]</f>
        <v>0.91999999999999993</v>
      </c>
      <c r="O6" s="11" t="s">
        <v>72</v>
      </c>
      <c r="P6" s="11" t="s">
        <v>72</v>
      </c>
      <c r="S6" s="14"/>
    </row>
    <row r="7" spans="1:19" s="11" customFormat="1" ht="63" x14ac:dyDescent="0.25">
      <c r="A7" s="11" t="s">
        <v>24</v>
      </c>
      <c r="B7" s="11" t="s">
        <v>17</v>
      </c>
      <c r="C7" s="11" t="s">
        <v>27</v>
      </c>
      <c r="D7" s="11" t="s">
        <v>34</v>
      </c>
      <c r="E7" s="1" t="s">
        <v>20</v>
      </c>
      <c r="G7" s="12" t="s">
        <v>17</v>
      </c>
      <c r="H7" s="12" t="s">
        <v>21</v>
      </c>
      <c r="I7" s="12"/>
      <c r="J7" s="13"/>
      <c r="K7" s="13"/>
      <c r="L7" s="13"/>
      <c r="M7" s="13">
        <v>0.97</v>
      </c>
      <c r="N7" s="13">
        <v>0.97</v>
      </c>
      <c r="Q7" s="10" t="s">
        <v>35</v>
      </c>
      <c r="S7" s="14"/>
    </row>
    <row r="8" spans="1:19" s="11" customFormat="1" ht="47.25" x14ac:dyDescent="0.25">
      <c r="A8" s="11" t="s">
        <v>24</v>
      </c>
      <c r="B8" s="11" t="s">
        <v>17</v>
      </c>
      <c r="C8" s="11" t="s">
        <v>36</v>
      </c>
      <c r="D8" s="11" t="s">
        <v>20</v>
      </c>
      <c r="E8" s="1" t="s">
        <v>20</v>
      </c>
      <c r="G8" s="12" t="s">
        <v>17</v>
      </c>
      <c r="H8" s="12" t="s">
        <v>21</v>
      </c>
      <c r="I8" s="12">
        <v>0.14000000000000001</v>
      </c>
      <c r="J8" s="13">
        <v>0</v>
      </c>
      <c r="K8" s="13"/>
      <c r="L8" s="13"/>
      <c r="M8" s="13">
        <f>1-(Table1[[#This Row],[2027 Recommended Free Ridership]])+Table1[[#This Row],[2027 Recommended Participant Spillover*]]+Table1[[#This Row],[2027 Recommended Non-participant Spillover*]]+Table1[[#This Row],[2027 Recommended Active TA Spillover*]]</f>
        <v>0.86</v>
      </c>
      <c r="N8" s="13">
        <f>1-(Table1[[#This Row],[2027 Recommended Free Ridership]])+Table1[[#This Row],[2027 Recommended Participant Spillover*]]+Table1[[#This Row],[2027 Recommended Non-participant Spillover*]]+Table1[[#This Row],[2027 Recommended Active TA Spillover*]]</f>
        <v>0.86</v>
      </c>
      <c r="O8" s="11" t="s">
        <v>37</v>
      </c>
      <c r="P8" s="11" t="s">
        <v>37</v>
      </c>
      <c r="Q8" s="10" t="s">
        <v>38</v>
      </c>
      <c r="S8" s="14"/>
    </row>
    <row r="9" spans="1:19" s="11" customFormat="1" ht="45.75" customHeight="1" x14ac:dyDescent="0.25">
      <c r="A9" s="11" t="s">
        <v>24</v>
      </c>
      <c r="B9" s="11" t="s">
        <v>17</v>
      </c>
      <c r="C9" s="11" t="s">
        <v>39</v>
      </c>
      <c r="D9" s="11" t="s">
        <v>20</v>
      </c>
      <c r="E9" s="1" t="s">
        <v>20</v>
      </c>
      <c r="G9" s="12" t="s">
        <v>17</v>
      </c>
      <c r="H9" s="12" t="s">
        <v>21</v>
      </c>
      <c r="I9" s="12">
        <v>0.14000000000000001</v>
      </c>
      <c r="J9" s="13">
        <v>0</v>
      </c>
      <c r="K9" s="13"/>
      <c r="L9" s="13"/>
      <c r="M9" s="13">
        <f>1-(Table1[[#This Row],[2027 Recommended Free Ridership]])+Table1[[#This Row],[2027 Recommended Participant Spillover*]]+Table1[[#This Row],[2027 Recommended Non-participant Spillover*]]+Table1[[#This Row],[2027 Recommended Active TA Spillover*]]</f>
        <v>0.86</v>
      </c>
      <c r="N9" s="13">
        <f>1-(Table1[[#This Row],[2027 Recommended Free Ridership]])+Table1[[#This Row],[2027 Recommended Participant Spillover*]]+Table1[[#This Row],[2027 Recommended Non-participant Spillover*]]+Table1[[#This Row],[2027 Recommended Active TA Spillover*]]</f>
        <v>0.86</v>
      </c>
      <c r="O9" s="11" t="s">
        <v>40</v>
      </c>
      <c r="P9" s="11" t="s">
        <v>41</v>
      </c>
      <c r="Q9" s="10"/>
      <c r="S9" s="14"/>
    </row>
    <row r="10" spans="1:19" s="11" customFormat="1" ht="45.75" customHeight="1" x14ac:dyDescent="0.25">
      <c r="A10" s="11" t="s">
        <v>16</v>
      </c>
      <c r="B10" s="11" t="s">
        <v>17</v>
      </c>
      <c r="C10" s="11" t="s">
        <v>44</v>
      </c>
      <c r="D10" s="11" t="s">
        <v>20</v>
      </c>
      <c r="E10" s="11" t="s">
        <v>20</v>
      </c>
      <c r="G10" s="12" t="s">
        <v>17</v>
      </c>
      <c r="H10" s="12" t="s">
        <v>21</v>
      </c>
      <c r="I10" s="13">
        <v>0.1</v>
      </c>
      <c r="J10" s="13">
        <v>0.02</v>
      </c>
      <c r="K10" s="13"/>
      <c r="L10" s="13">
        <v>0</v>
      </c>
      <c r="M10" s="15">
        <f>1-(Table1[[#This Row],[2027 Recommended Free Ridership]])+Table1[[#This Row],[2027 Recommended Participant Spillover*]]+Table1[[#This Row],[2027 Recommended Non-participant Spillover*]]+Table1[[#This Row],[2027 Recommended Active TA Spillover*]]</f>
        <v>0.92</v>
      </c>
      <c r="N10" s="15">
        <f>1-(Table1[[#This Row],[2027 Recommended Free Ridership]])+Table1[[#This Row],[2027 Recommended Participant Spillover*]]+Table1[[#This Row],[2027 Recommended Non-participant Spillover*]]+Table1[[#This Row],[2027 Recommended Active TA Spillover*]]</f>
        <v>0.92</v>
      </c>
      <c r="O10" s="11" t="s">
        <v>45</v>
      </c>
      <c r="P10" s="11" t="s">
        <v>46</v>
      </c>
      <c r="S10" s="16"/>
    </row>
    <row r="11" spans="1:19" s="11" customFormat="1" ht="63" x14ac:dyDescent="0.25">
      <c r="A11" s="11" t="s">
        <v>24</v>
      </c>
      <c r="B11" s="11" t="s">
        <v>17</v>
      </c>
      <c r="C11" s="11" t="s">
        <v>42</v>
      </c>
      <c r="D11" s="11" t="s">
        <v>20</v>
      </c>
      <c r="E11" s="1" t="s">
        <v>20</v>
      </c>
      <c r="G11" s="12" t="s">
        <v>17</v>
      </c>
      <c r="H11" s="12" t="s">
        <v>21</v>
      </c>
      <c r="I11" s="12"/>
      <c r="J11" s="13"/>
      <c r="K11" s="13"/>
      <c r="L11" s="13"/>
      <c r="M11" s="13" t="s">
        <v>77</v>
      </c>
      <c r="N11" s="13"/>
      <c r="Q11" s="10" t="s">
        <v>43</v>
      </c>
      <c r="S11" s="14"/>
    </row>
    <row r="12" spans="1:19" s="11" customFormat="1" ht="141.75" x14ac:dyDescent="0.25">
      <c r="A12" s="11" t="s">
        <v>47</v>
      </c>
      <c r="B12" s="11" t="s">
        <v>17</v>
      </c>
      <c r="C12" s="11" t="s">
        <v>48</v>
      </c>
      <c r="D12" s="11" t="s">
        <v>49</v>
      </c>
      <c r="E12" s="11" t="s">
        <v>50</v>
      </c>
      <c r="G12" s="12" t="s">
        <v>17</v>
      </c>
      <c r="H12" s="12" t="s">
        <v>21</v>
      </c>
      <c r="I12" s="12">
        <v>0.22</v>
      </c>
      <c r="J12" s="12"/>
      <c r="K12" s="12"/>
      <c r="L12" s="12"/>
      <c r="M12" s="13">
        <f>1-((Table1[[#This Row],[2027 Recommended Free Ridership]]/2))++Table1[[#This Row],[2027 Recommended Non-participant Spillover*]]</f>
        <v>0.89</v>
      </c>
      <c r="N12" s="13">
        <f>1-((Table1[[#This Row],[2027 Recommended Free Ridership]]/2))++Table1[[#This Row],[2027 Recommended Non-participant Spillover*]]</f>
        <v>0.89</v>
      </c>
      <c r="O12" s="11" t="s">
        <v>51</v>
      </c>
      <c r="Q12" s="11" t="s">
        <v>80</v>
      </c>
      <c r="S12" s="16"/>
    </row>
    <row r="13" spans="1:19" s="11" customFormat="1" ht="45.75" customHeight="1" x14ac:dyDescent="0.25">
      <c r="A13" s="11" t="s">
        <v>47</v>
      </c>
      <c r="B13" s="11" t="s">
        <v>17</v>
      </c>
      <c r="C13" s="11" t="s">
        <v>48</v>
      </c>
      <c r="D13" s="11" t="s">
        <v>49</v>
      </c>
      <c r="E13" s="11" t="s">
        <v>52</v>
      </c>
      <c r="G13" s="12" t="s">
        <v>17</v>
      </c>
      <c r="H13" s="12" t="s">
        <v>21</v>
      </c>
      <c r="I13" s="12">
        <v>0.37</v>
      </c>
      <c r="J13" s="12">
        <v>0.12</v>
      </c>
      <c r="K13" s="12">
        <v>0.11</v>
      </c>
      <c r="L13" s="12"/>
      <c r="M13" s="13">
        <f>1-(Table1[[#This Row],[2027 Recommended Free Ridership]])+Table1[[#This Row],[2027 Recommended Participant Spillover*]]+Table1[[#This Row],[2027 Recommended Non-participant Spillover*]]+Table1[[#This Row],[2027 Recommended Active TA Spillover*]]</f>
        <v>0.86</v>
      </c>
      <c r="N13" s="13">
        <f>1-(Table1[[#This Row],[2027 Recommended Free Ridership]])+Table1[[#This Row],[2027 Recommended Participant Spillover*]]+Table1[[#This Row],[2027 Recommended Non-participant Spillover*]]+Table1[[#This Row],[2027 Recommended Active TA Spillover*]]</f>
        <v>0.86</v>
      </c>
      <c r="O13" s="11" t="s">
        <v>45</v>
      </c>
      <c r="P13" s="11" t="s">
        <v>53</v>
      </c>
      <c r="S13" s="16"/>
    </row>
    <row r="14" spans="1:19" s="11" customFormat="1" ht="141.75" x14ac:dyDescent="0.25">
      <c r="A14" s="11" t="s">
        <v>47</v>
      </c>
      <c r="B14" s="11" t="s">
        <v>17</v>
      </c>
      <c r="C14" s="11" t="s">
        <v>48</v>
      </c>
      <c r="D14" s="11" t="s">
        <v>54</v>
      </c>
      <c r="E14" s="11" t="s">
        <v>50</v>
      </c>
      <c r="G14" s="12" t="s">
        <v>17</v>
      </c>
      <c r="H14" s="12" t="s">
        <v>21</v>
      </c>
      <c r="I14" s="13">
        <v>0.1</v>
      </c>
      <c r="J14" s="12"/>
      <c r="K14" s="12"/>
      <c r="L14" s="12"/>
      <c r="M14" s="13">
        <f>1-((Table1[[#This Row],[2027 Recommended Free Ridership]]/2))++Table1[[#This Row],[2027 Recommended Non-participant Spillover*]]</f>
        <v>0.95</v>
      </c>
      <c r="N14" s="13">
        <f>1-((Table1[[#This Row],[2027 Recommended Free Ridership]]/2))++Table1[[#This Row],[2027 Recommended Non-participant Spillover*]]</f>
        <v>0.95</v>
      </c>
      <c r="O14" s="11" t="s">
        <v>51</v>
      </c>
      <c r="Q14" s="11" t="s">
        <v>80</v>
      </c>
      <c r="S14" s="16"/>
    </row>
    <row r="15" spans="1:19" s="11" customFormat="1" ht="141.75" x14ac:dyDescent="0.25">
      <c r="A15" s="11" t="s">
        <v>47</v>
      </c>
      <c r="B15" s="11" t="s">
        <v>17</v>
      </c>
      <c r="C15" s="11" t="s">
        <v>48</v>
      </c>
      <c r="D15" s="11" t="s">
        <v>55</v>
      </c>
      <c r="E15" s="11" t="s">
        <v>50</v>
      </c>
      <c r="G15" s="12" t="s">
        <v>17</v>
      </c>
      <c r="H15" s="12" t="s">
        <v>21</v>
      </c>
      <c r="I15" s="17">
        <v>0.12</v>
      </c>
      <c r="J15" s="12"/>
      <c r="K15" s="12"/>
      <c r="L15" s="12"/>
      <c r="M15" s="13">
        <f>1-((Table1[[#This Row],[2027 Recommended Free Ridership]]/2))++Table1[[#This Row],[2027 Recommended Non-participant Spillover*]]</f>
        <v>0.94</v>
      </c>
      <c r="N15" s="13">
        <f>1-((Table1[[#This Row],[2027 Recommended Free Ridership]]/2))++Table1[[#This Row],[2027 Recommended Non-participant Spillover*]]</f>
        <v>0.94</v>
      </c>
      <c r="O15" s="11" t="s">
        <v>51</v>
      </c>
      <c r="Q15" s="11" t="s">
        <v>80</v>
      </c>
      <c r="S15" s="16"/>
    </row>
    <row r="16" spans="1:19" s="11" customFormat="1" ht="45.75" customHeight="1" x14ac:dyDescent="0.25">
      <c r="A16" s="11" t="s">
        <v>47</v>
      </c>
      <c r="B16" s="11" t="s">
        <v>17</v>
      </c>
      <c r="C16" s="11" t="s">
        <v>48</v>
      </c>
      <c r="D16" s="11" t="s">
        <v>56</v>
      </c>
      <c r="E16" s="11" t="s">
        <v>57</v>
      </c>
      <c r="G16" s="12" t="s">
        <v>17</v>
      </c>
      <c r="H16" s="12" t="s">
        <v>21</v>
      </c>
      <c r="I16" s="17">
        <v>0</v>
      </c>
      <c r="J16" s="12">
        <v>0.09</v>
      </c>
      <c r="K16" s="12"/>
      <c r="L16" s="12"/>
      <c r="M16" s="13">
        <f>1-(Table1[[#This Row],[2027 Recommended Free Ridership]])+Table1[[#This Row],[2027 Recommended Participant Spillover*]]+Table1[[#This Row],[2027 Recommended Non-participant Spillover*]]+Table1[[#This Row],[2027 Recommended Active TA Spillover*]]</f>
        <v>1.0900000000000001</v>
      </c>
      <c r="N16" s="13">
        <f>1-(Table1[[#This Row],[2027 Recommended Free Ridership]])+Table1[[#This Row],[2027 Recommended Participant Spillover*]]+Table1[[#This Row],[2027 Recommended Non-participant Spillover*]]+Table1[[#This Row],[2027 Recommended Active TA Spillover*]]</f>
        <v>1.0900000000000001</v>
      </c>
      <c r="O16" s="11" t="s">
        <v>58</v>
      </c>
      <c r="P16" s="11" t="s">
        <v>59</v>
      </c>
      <c r="S16" s="16"/>
    </row>
    <row r="17" spans="1:19" s="11" customFormat="1" ht="45.75" customHeight="1" x14ac:dyDescent="0.25">
      <c r="A17" s="11" t="s">
        <v>47</v>
      </c>
      <c r="B17" s="11" t="s">
        <v>17</v>
      </c>
      <c r="C17" s="11" t="s">
        <v>48</v>
      </c>
      <c r="D17" s="11" t="s">
        <v>55</v>
      </c>
      <c r="E17" s="11" t="s">
        <v>52</v>
      </c>
      <c r="G17" s="12" t="s">
        <v>17</v>
      </c>
      <c r="H17" s="12" t="s">
        <v>21</v>
      </c>
      <c r="I17" s="17">
        <v>0.1</v>
      </c>
      <c r="J17" s="12">
        <v>0.09</v>
      </c>
      <c r="K17" s="12"/>
      <c r="L17" s="12"/>
      <c r="M17" s="13">
        <f>1-(Table1[[#This Row],[2027 Recommended Free Ridership]])+Table1[[#This Row],[2027 Recommended Participant Spillover*]]+Table1[[#This Row],[2027 Recommended Non-participant Spillover*]]+Table1[[#This Row],[2027 Recommended Active TA Spillover*]]</f>
        <v>0.99</v>
      </c>
      <c r="N17" s="13">
        <f>1-(Table1[[#This Row],[2027 Recommended Free Ridership]])+Table1[[#This Row],[2027 Recommended Participant Spillover*]]+Table1[[#This Row],[2027 Recommended Non-participant Spillover*]]+Table1[[#This Row],[2027 Recommended Active TA Spillover*]]</f>
        <v>0.99</v>
      </c>
      <c r="O17" s="11" t="s">
        <v>59</v>
      </c>
      <c r="P17" s="11" t="s">
        <v>59</v>
      </c>
      <c r="S17" s="16"/>
    </row>
    <row r="18" spans="1:19" s="11" customFormat="1" ht="204.75" x14ac:dyDescent="0.25">
      <c r="A18" s="11" t="s">
        <v>47</v>
      </c>
      <c r="B18" s="11" t="s">
        <v>17</v>
      </c>
      <c r="C18" s="11" t="s">
        <v>48</v>
      </c>
      <c r="D18" s="11" t="s">
        <v>60</v>
      </c>
      <c r="E18" s="11" t="s">
        <v>20</v>
      </c>
      <c r="G18" s="12" t="s">
        <v>17</v>
      </c>
      <c r="H18" s="12" t="s">
        <v>21</v>
      </c>
      <c r="I18" s="17">
        <v>0.11</v>
      </c>
      <c r="J18" s="12">
        <v>0.01</v>
      </c>
      <c r="K18" s="12"/>
      <c r="L18" s="12"/>
      <c r="M18" s="13">
        <v>0.94</v>
      </c>
      <c r="N18" s="13">
        <v>0.94</v>
      </c>
      <c r="Q18" s="11" t="s">
        <v>61</v>
      </c>
      <c r="S18" s="16"/>
    </row>
    <row r="19" spans="1:19" s="11" customFormat="1" ht="45.75" customHeight="1" x14ac:dyDescent="0.25">
      <c r="A19" s="11" t="s">
        <v>47</v>
      </c>
      <c r="B19" s="11" t="s">
        <v>17</v>
      </c>
      <c r="C19" s="11" t="s">
        <v>62</v>
      </c>
      <c r="D19" s="11" t="s">
        <v>63</v>
      </c>
      <c r="E19" s="11" t="s">
        <v>57</v>
      </c>
      <c r="G19" s="12" t="s">
        <v>17</v>
      </c>
      <c r="H19" s="12" t="s">
        <v>21</v>
      </c>
      <c r="I19" s="13">
        <v>0</v>
      </c>
      <c r="J19" s="13">
        <v>0.04</v>
      </c>
      <c r="K19" s="13"/>
      <c r="L19" s="12"/>
      <c r="M19" s="13">
        <f>1-(Table1[[#This Row],[2027 Recommended Free Ridership]])+Table1[[#This Row],[2027 Recommended Participant Spillover*]]+Table1[[#This Row],[2027 Recommended Non-participant Spillover*]]+Table1[[#This Row],[2027 Recommended Active TA Spillover*]]</f>
        <v>1.04</v>
      </c>
      <c r="N19" s="13">
        <f>1-(Table1[[#This Row],[2027 Recommended Free Ridership]])+Table1[[#This Row],[2027 Recommended Participant Spillover*]]+Table1[[#This Row],[2027 Recommended Non-participant Spillover*]]+Table1[[#This Row],[2027 Recommended Active TA Spillover*]]</f>
        <v>1.04</v>
      </c>
      <c r="O19" s="11" t="s">
        <v>58</v>
      </c>
      <c r="P19" s="11" t="s">
        <v>64</v>
      </c>
      <c r="S19" s="16"/>
    </row>
    <row r="20" spans="1:19" s="11" customFormat="1" ht="45.75" customHeight="1" x14ac:dyDescent="0.25">
      <c r="A20" s="11" t="s">
        <v>47</v>
      </c>
      <c r="B20" s="11" t="s">
        <v>17</v>
      </c>
      <c r="C20" s="11" t="s">
        <v>62</v>
      </c>
      <c r="D20" s="11" t="s">
        <v>20</v>
      </c>
      <c r="E20" s="11" t="s">
        <v>52</v>
      </c>
      <c r="G20" s="12" t="s">
        <v>17</v>
      </c>
      <c r="H20" s="12" t="s">
        <v>21</v>
      </c>
      <c r="I20" s="12">
        <v>0.05</v>
      </c>
      <c r="J20" s="12">
        <v>0.04</v>
      </c>
      <c r="K20" s="12"/>
      <c r="L20" s="12"/>
      <c r="M20" s="13">
        <f>1-(Table1[[#This Row],[2027 Recommended Free Ridership]])+Table1[[#This Row],[2027 Recommended Participant Spillover*]]+Table1[[#This Row],[2027 Recommended Non-participant Spillover*]]+Table1[[#This Row],[2027 Recommended Active TA Spillover*]]</f>
        <v>0.99</v>
      </c>
      <c r="N20" s="13">
        <f>1-(Table1[[#This Row],[2027 Recommended Free Ridership]])+Table1[[#This Row],[2027 Recommended Participant Spillover*]]+Table1[[#This Row],[2027 Recommended Non-participant Spillover*]]+Table1[[#This Row],[2027 Recommended Active TA Spillover*]]</f>
        <v>0.99</v>
      </c>
      <c r="O20" s="11" t="s">
        <v>64</v>
      </c>
      <c r="P20" s="11" t="s">
        <v>64</v>
      </c>
      <c r="S20" s="16"/>
    </row>
    <row r="21" spans="1:19" s="11" customFormat="1" ht="94.5" x14ac:dyDescent="0.25">
      <c r="A21" s="11" t="s">
        <v>47</v>
      </c>
      <c r="B21" s="11" t="s">
        <v>17</v>
      </c>
      <c r="C21" s="11" t="s">
        <v>65</v>
      </c>
      <c r="D21" s="11" t="s">
        <v>20</v>
      </c>
      <c r="E21" s="11" t="s">
        <v>20</v>
      </c>
      <c r="G21" s="12"/>
      <c r="H21" s="12"/>
      <c r="I21" s="13"/>
      <c r="J21" s="13"/>
      <c r="K21" s="13"/>
      <c r="L21" s="13"/>
      <c r="M21" s="12" t="s">
        <v>77</v>
      </c>
      <c r="N21" s="12"/>
      <c r="Q21" s="11" t="s">
        <v>73</v>
      </c>
      <c r="S21" s="16"/>
    </row>
    <row r="22" spans="1:19" s="11" customFormat="1" ht="31.5" x14ac:dyDescent="0.25">
      <c r="A22" s="11" t="s">
        <v>66</v>
      </c>
      <c r="B22" s="11" t="s">
        <v>21</v>
      </c>
      <c r="C22" s="11" t="s">
        <v>20</v>
      </c>
      <c r="D22" s="11" t="s">
        <v>20</v>
      </c>
      <c r="E22" s="11" t="s">
        <v>20</v>
      </c>
      <c r="G22" s="12" t="s">
        <v>17</v>
      </c>
      <c r="H22" s="12" t="s">
        <v>21</v>
      </c>
      <c r="I22" s="12"/>
      <c r="J22" s="12"/>
      <c r="K22" s="12"/>
      <c r="L22" s="12"/>
      <c r="M22" s="13">
        <f>1-(Table1[[#This Row],[2027 Recommended Free Ridership]])+Table1[[#This Row],[2027 Recommended Participant Spillover*]]+Table1[[#This Row],[2027 Recommended Non-participant Spillover*]]+Table1[[#This Row],[2027 Recommended Active TA Spillover*]]</f>
        <v>1</v>
      </c>
      <c r="N22" s="13">
        <f>1-(Table1[[#This Row],[2027 Recommended Free Ridership]])+Table1[[#This Row],[2027 Recommended Participant Spillover*]]+Table1[[#This Row],[2027 Recommended Non-participant Spillover*]]+Table1[[#This Row],[2027 Recommended Active TA Spillover*]]</f>
        <v>1</v>
      </c>
      <c r="O22" s="18"/>
      <c r="P22" s="18"/>
      <c r="Q22" s="11" t="s">
        <v>67</v>
      </c>
      <c r="S22" s="16"/>
    </row>
    <row r="23" spans="1:19" s="11" customFormat="1" ht="45.75" customHeight="1" x14ac:dyDescent="0.25">
      <c r="A23" s="11" t="s">
        <v>68</v>
      </c>
      <c r="B23" s="11" t="s">
        <v>17</v>
      </c>
      <c r="C23" s="11" t="s">
        <v>69</v>
      </c>
      <c r="D23" s="11" t="s">
        <v>20</v>
      </c>
      <c r="E23" s="11" t="s">
        <v>20</v>
      </c>
      <c r="G23" s="12" t="s">
        <v>17</v>
      </c>
      <c r="H23" s="12" t="s">
        <v>21</v>
      </c>
      <c r="I23" s="12"/>
      <c r="J23" s="12"/>
      <c r="K23" s="12"/>
      <c r="L23" s="12"/>
      <c r="M23" s="13">
        <v>0.8</v>
      </c>
      <c r="N23" s="13">
        <v>0.8</v>
      </c>
      <c r="O23" s="18"/>
      <c r="P23" s="18"/>
      <c r="S23" s="16"/>
    </row>
    <row r="24" spans="1:19" s="11" customFormat="1" x14ac:dyDescent="0.25">
      <c r="A24" s="20" t="s">
        <v>78</v>
      </c>
      <c r="B24" s="21" t="s">
        <v>79</v>
      </c>
      <c r="G24" s="12"/>
      <c r="H24" s="12"/>
      <c r="I24" s="12"/>
      <c r="J24" s="12"/>
      <c r="K24" s="12"/>
      <c r="L24" s="12"/>
      <c r="M24" s="13"/>
      <c r="N24" s="19"/>
      <c r="O24" s="18"/>
      <c r="P24" s="18"/>
      <c r="S24" s="16"/>
    </row>
  </sheetData>
  <sheetProtection formatCells="0" formatColumns="0" formatRows="0" insertRows="0" insertHyperlinks="0" deleteRows="0" selectLockedCells="1" sort="0" autoFilter="0" pivotTables="0"/>
  <protectedRanges>
    <protectedRange algorithmName="SHA-512" hashValue="wo9LXkWX0vMjbjP8VfYg/NlghQbGVfIxBvMxbaI3IxzUruDlmRdiUe1A7i7/rGkNobttsLPEk7GwfOBNdTr6ww==" saltValue="zil9NV3I7MZGl9oVNuBqOQ==" spinCount="100000" sqref="N1 N24" name="Range1"/>
  </protectedRanges>
  <phoneticPr fontId="1" type="noConversion"/>
  <pageMargins left="0.2" right="0.15" top="0.39" bottom="0.33" header="0.24" footer="0.17"/>
  <pageSetup paperSize="5" scale="33" fitToHeight="0" orientation="landscape" r:id="rId1"/>
  <headerFooter alignWithMargins="0"/>
  <tableParts count="1">
    <tablePart r:id="rId2"/>
  </tableParts>
</worksheet>
</file>

<file path=docMetadata/LabelInfo.xml><?xml version="1.0" encoding="utf-8"?>
<clbl:labelList xmlns:clbl="http://schemas.microsoft.com/office/2020/mipLabelMetadata">
  <clbl:label id="{7efd950c-944d-404f-b6bf-71cb7e06b360}" enabled="1" method="Standard" siteId="{bfa12df7-47f4-4a99-a8ad-1209e99b84f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2027 Reco for PGL NSG</vt:lpstr>
      <vt:lpstr>'2027 Reco for PGL NSG'!_Hlk190106167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2026-08-31T22:10:15Z</dcterms:created>
  <dcterms:modified xsi:type="dcterms:W3CDTF">2026-08-31T22:11:14Z</dcterms:modified>
  <cp:category/>
  <cp:contentStatus/>
</cp:coreProperties>
</file>