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https://netorgft4117119-my.sharepoint.com/personal/celia_celiajohnsonconsulting_com/Documents/IL SAG Website/SAG Website- Evaluation Documents/TRC Reports/PG-NSG TRC Reports/"/>
    </mc:Choice>
  </mc:AlternateContent>
  <xr:revisionPtr revIDLastSave="0" documentId="8_{3C7FA794-A269-4775-8D49-3E93BF5E8E48}" xr6:coauthVersionLast="45" xr6:coauthVersionMax="45" xr10:uidLastSave="{00000000-0000-0000-0000-000000000000}"/>
  <bookViews>
    <workbookView xWindow="-110" yWindow="-110" windowWidth="19420" windowHeight="10420" tabRatio="667" activeTab="3" xr2:uid="{00000000-000D-0000-FFFF-FFFF00000000}"/>
  </bookViews>
  <sheets>
    <sheet name="PGL - GPY4 Ex Post Summary" sheetId="8" r:id="rId1"/>
    <sheet name="PGL - GPY5 Ex Post Summary" sheetId="4" r:id="rId2"/>
    <sheet name="PGL - GPY6 Ex Post Summary" sheetId="10" r:id="rId3"/>
    <sheet name="PGL - GPY4-6 Ex Post Summary" sheetId="13" r:id="rId4"/>
  </sheets>
  <definedNames>
    <definedName name="_xlnm.Print_Area" localSheetId="3">'PGL - GPY4-6 Ex Post Summary'!$A$1:$M$51</definedName>
    <definedName name="_xlnm.Print_Area" localSheetId="2">'PGL - GPY6 Ex Post Summary'!$A$1:$M$50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0" i="13" l="1"/>
  <c r="I72" i="13" s="1"/>
  <c r="K14" i="13" l="1"/>
  <c r="P14" i="13"/>
  <c r="P14" i="10" l="1"/>
  <c r="Q13" i="10" l="1"/>
  <c r="Q12" i="10"/>
  <c r="R14" i="10" s="1"/>
  <c r="K14" i="10" s="1"/>
</calcChain>
</file>

<file path=xl/sharedStrings.xml><?xml version="1.0" encoding="utf-8"?>
<sst xmlns="http://schemas.openxmlformats.org/spreadsheetml/2006/main" count="418" uniqueCount="81">
  <si>
    <t>Realization Rate</t>
  </si>
  <si>
    <t>Participation</t>
  </si>
  <si>
    <t>Weighted Average Measure Life</t>
  </si>
  <si>
    <t>First Year Annual Energy Savings</t>
  </si>
  <si>
    <t>Lifetime Savings</t>
  </si>
  <si>
    <t>Net-to-Gross Ratio</t>
  </si>
  <si>
    <t>First Year Annual Savings</t>
  </si>
  <si>
    <t>First Year Cost per First Year Annual Savings</t>
  </si>
  <si>
    <t>First Year Cost per Lifetime Savings</t>
  </si>
  <si>
    <t># Units</t>
  </si>
  <si>
    <t>Units Definition</t>
  </si>
  <si>
    <t>%</t>
  </si>
  <si>
    <t>Therms</t>
  </si>
  <si>
    <t>$/Therms</t>
  </si>
  <si>
    <t>$</t>
  </si>
  <si>
    <t>Utility Program Costs</t>
  </si>
  <si>
    <t>Home Energy Jumpstart</t>
  </si>
  <si>
    <t>Home Energy Rebate</t>
  </si>
  <si>
    <t>Elementary Energy Education</t>
  </si>
  <si>
    <t>Deemed / Used</t>
  </si>
  <si>
    <t>Energy Savings (Verified Gross / Ex Ante Gross)</t>
  </si>
  <si>
    <t>Verified Gross</t>
  </si>
  <si>
    <t>Verified Net</t>
  </si>
  <si>
    <t>Actual Costs</t>
  </si>
  <si>
    <t>Home Energy Reports</t>
  </si>
  <si>
    <t>C&amp;I Prescriptive Rebate</t>
  </si>
  <si>
    <t>C&amp;I Custom Rebate</t>
  </si>
  <si>
    <t>C&amp;I Gas Optimization</t>
  </si>
  <si>
    <t>C&amp;I Retro-Commissioning</t>
  </si>
  <si>
    <t>Small Business Custom</t>
  </si>
  <si>
    <t>Small Business DI</t>
  </si>
  <si>
    <t>C&amp;I Jumpstart DI</t>
  </si>
  <si>
    <t>Small Business Incentives</t>
  </si>
  <si>
    <t>MF Custom</t>
  </si>
  <si>
    <t>MF Jumpstart DI</t>
  </si>
  <si>
    <t>MF Partner Trade Ally</t>
  </si>
  <si>
    <t>MF Prescriptive Incentives</t>
  </si>
  <si>
    <t>MF Gas Optimization</t>
  </si>
  <si>
    <t>C&amp;I NC Prescriptive</t>
  </si>
  <si>
    <t>Participants</t>
  </si>
  <si>
    <t>Projects</t>
  </si>
  <si>
    <t>Projects / Units</t>
  </si>
  <si>
    <t>Kits Distributed</t>
  </si>
  <si>
    <t>Years</t>
  </si>
  <si>
    <t>MF New Construction</t>
  </si>
  <si>
    <t>Project</t>
  </si>
  <si>
    <t>Small Business New Construction</t>
  </si>
  <si>
    <t>EEPS Residential Programs</t>
  </si>
  <si>
    <t>Total EEPS Residential</t>
  </si>
  <si>
    <t>EEPS Business Programs</t>
  </si>
  <si>
    <t>Total EEPS Business</t>
  </si>
  <si>
    <t>EEPS Portfolio Total</t>
  </si>
  <si>
    <t>Other EEPS Portfolio Costs</t>
  </si>
  <si>
    <t>C&amp;I Custom New Construction</t>
  </si>
  <si>
    <t>C&amp;I Coordinated New Construction</t>
  </si>
  <si>
    <t>Former DCEO Programs</t>
  </si>
  <si>
    <t>Former DCEO Portfolio Total</t>
  </si>
  <si>
    <t>Public Sector - Prescriptive</t>
  </si>
  <si>
    <t>Public Sector - STEP</t>
  </si>
  <si>
    <t>Public Sector - Custom</t>
  </si>
  <si>
    <t>Public Sector - New Construction</t>
  </si>
  <si>
    <t>Public Sector - Retro-Commisioning</t>
  </si>
  <si>
    <t>Income Eligible - IHWAP</t>
  </si>
  <si>
    <t>Income Eligible - SF</t>
  </si>
  <si>
    <t>Income Eligible - MF</t>
  </si>
  <si>
    <t>Income Eligible - PHA</t>
  </si>
  <si>
    <t>Participants (avg.)</t>
  </si>
  <si>
    <t>Peoples Gas GPY6 Bridge Period Ex Post Summary</t>
  </si>
  <si>
    <t>Peoples Gas GPY6 EEPS Ex Post Summary</t>
  </si>
  <si>
    <t>Peoples Gas GPY4 EEPS Ex Post Summary</t>
  </si>
  <si>
    <t>Peoples Gas GPY5 EEPS Ex Post Summary</t>
  </si>
  <si>
    <t>Peoples Gas GPY4-GPY6 EEPS Ex Post Summary</t>
  </si>
  <si>
    <t>Peoples Gas GPY6 Bridge Period Ex Post Summary Former DCEO Programs</t>
  </si>
  <si>
    <t>PGL</t>
  </si>
  <si>
    <t>Months</t>
  </si>
  <si>
    <t>Weight</t>
  </si>
  <si>
    <t>HE Reports</t>
  </si>
  <si>
    <t>EEPS GPY4-GPY6+Bridge Verified</t>
  </si>
  <si>
    <t>EEPS GPY4-GPY6+Bridge Compliance</t>
  </si>
  <si>
    <t>Ratio</t>
  </si>
  <si>
    <t>ICC Docket 17-0212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</si>
</sst>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&quot;$&quot;#,##0.000"/>
    <numFmt numFmtId="167" formatCode="&quot;$&quot;#,##0.00"/>
    <numFmt numFmtId="168" formatCode="&quot;$&quot;#,##0"/>
    <numFmt numFmtId="169" formatCode="&quot;$&quot;#,##0.0000"/>
    <numFmt numFmtId="170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9" fontId="2" fillId="0" borderId="1" xfId="3" applyFont="1" applyBorder="1"/>
    <xf numFmtId="164" fontId="2" fillId="0" borderId="1" xfId="1" applyNumberFormat="1" applyFont="1" applyBorder="1"/>
    <xf numFmtId="165" fontId="2" fillId="0" borderId="1" xfId="0" applyNumberFormat="1" applyFont="1" applyBorder="1"/>
    <xf numFmtId="0" fontId="3" fillId="3" borderId="1" xfId="0" applyFont="1" applyFill="1" applyBorder="1" applyAlignment="1">
      <alignment horizontal="center" vertical="center" wrapText="1"/>
    </xf>
    <xf numFmtId="9" fontId="2" fillId="3" borderId="1" xfId="3" applyFont="1" applyFill="1" applyBorder="1"/>
    <xf numFmtId="164" fontId="2" fillId="3" borderId="1" xfId="0" applyNumberFormat="1" applyFont="1" applyFill="1" applyBorder="1"/>
    <xf numFmtId="167" fontId="2" fillId="3" borderId="1" xfId="2" applyNumberFormat="1" applyFont="1" applyFill="1" applyBorder="1"/>
    <xf numFmtId="0" fontId="2" fillId="3" borderId="1" xfId="0" applyFont="1" applyFill="1" applyBorder="1"/>
    <xf numFmtId="165" fontId="2" fillId="3" borderId="1" xfId="0" applyNumberFormat="1" applyFont="1" applyFill="1" applyBorder="1"/>
    <xf numFmtId="9" fontId="2" fillId="2" borderId="1" xfId="3" applyFont="1" applyFill="1" applyBorder="1"/>
    <xf numFmtId="164" fontId="2" fillId="2" borderId="1" xfId="0" applyNumberFormat="1" applyFont="1" applyFill="1" applyBorder="1"/>
    <xf numFmtId="0" fontId="2" fillId="2" borderId="1" xfId="0" applyFont="1" applyFill="1" applyBorder="1"/>
    <xf numFmtId="165" fontId="2" fillId="2" borderId="1" xfId="0" applyNumberFormat="1" applyFont="1" applyFill="1" applyBorder="1"/>
    <xf numFmtId="0" fontId="2" fillId="0" borderId="0" xfId="0" applyFont="1"/>
    <xf numFmtId="0" fontId="2" fillId="0" borderId="0" xfId="0" applyFont="1" applyAlignment="1">
      <alignment horizontal="center" vertical="center"/>
    </xf>
    <xf numFmtId="167" fontId="2" fillId="2" borderId="1" xfId="2" applyNumberFormat="1" applyFont="1" applyFill="1" applyBorder="1"/>
    <xf numFmtId="168" fontId="2" fillId="3" borderId="1" xfId="2" applyNumberFormat="1" applyFont="1" applyFill="1" applyBorder="1" applyAlignment="1">
      <alignment horizontal="right"/>
    </xf>
    <xf numFmtId="168" fontId="2" fillId="2" borderId="1" xfId="2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3" fontId="2" fillId="0" borderId="0" xfId="0" applyNumberFormat="1" applyFont="1"/>
    <xf numFmtId="0" fontId="3" fillId="2" borderId="7" xfId="0" applyFont="1" applyFill="1" applyBorder="1" applyAlignment="1">
      <alignment horizontal="center" vertical="center" wrapText="1"/>
    </xf>
    <xf numFmtId="9" fontId="2" fillId="0" borderId="1" xfId="3" applyFont="1" applyFill="1" applyBorder="1"/>
    <xf numFmtId="164" fontId="2" fillId="0" borderId="1" xfId="1" applyNumberFormat="1" applyFont="1" applyFill="1" applyBorder="1"/>
    <xf numFmtId="0" fontId="2" fillId="0" borderId="1" xfId="0" applyFont="1" applyFill="1" applyBorder="1"/>
    <xf numFmtId="0" fontId="3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/>
    <xf numFmtId="165" fontId="2" fillId="0" borderId="1" xfId="0" applyNumberFormat="1" applyFont="1" applyFill="1" applyBorder="1"/>
    <xf numFmtId="0" fontId="3" fillId="2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168" fontId="2" fillId="0" borderId="1" xfId="2" applyNumberFormat="1" applyFont="1" applyFill="1" applyBorder="1" applyAlignment="1">
      <alignment horizontal="right" vertical="center"/>
    </xf>
    <xf numFmtId="166" fontId="2" fillId="0" borderId="5" xfId="2" applyNumberFormat="1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44" fontId="2" fillId="3" borderId="1" xfId="2" applyFont="1" applyFill="1" applyBorder="1"/>
    <xf numFmtId="0" fontId="2" fillId="0" borderId="0" xfId="0" applyFont="1" applyFill="1" applyBorder="1"/>
    <xf numFmtId="0" fontId="0" fillId="0" borderId="0" xfId="0" applyFill="1" applyBorder="1"/>
    <xf numFmtId="0" fontId="3" fillId="3" borderId="5" xfId="0" applyFont="1" applyFill="1" applyBorder="1" applyAlignment="1">
      <alignment horizontal="left" vertical="center" wrapText="1"/>
    </xf>
    <xf numFmtId="9" fontId="2" fillId="3" borderId="5" xfId="3" applyFont="1" applyFill="1" applyBorder="1"/>
    <xf numFmtId="164" fontId="2" fillId="3" borderId="5" xfId="0" applyNumberFormat="1" applyFont="1" applyFill="1" applyBorder="1"/>
    <xf numFmtId="167" fontId="2" fillId="3" borderId="5" xfId="2" applyNumberFormat="1" applyFont="1" applyFill="1" applyBorder="1"/>
    <xf numFmtId="168" fontId="2" fillId="3" borderId="5" xfId="2" applyNumberFormat="1" applyFont="1" applyFill="1" applyBorder="1" applyAlignment="1">
      <alignment horizontal="right"/>
    </xf>
    <xf numFmtId="0" fontId="2" fillId="3" borderId="5" xfId="0" applyFont="1" applyFill="1" applyBorder="1"/>
    <xf numFmtId="165" fontId="2" fillId="3" borderId="5" xfId="0" applyNumberFormat="1" applyFont="1" applyFill="1" applyBorder="1"/>
    <xf numFmtId="0" fontId="3" fillId="0" borderId="0" xfId="0" applyFont="1" applyFill="1" applyBorder="1" applyAlignment="1">
      <alignment horizontal="center" vertical="center"/>
    </xf>
    <xf numFmtId="9" fontId="2" fillId="0" borderId="0" xfId="3" applyFont="1" applyFill="1" applyBorder="1"/>
    <xf numFmtId="164" fontId="2" fillId="0" borderId="0" xfId="0" applyNumberFormat="1" applyFont="1" applyFill="1" applyBorder="1"/>
    <xf numFmtId="167" fontId="2" fillId="0" borderId="0" xfId="2" applyNumberFormat="1" applyFont="1" applyFill="1" applyBorder="1"/>
    <xf numFmtId="168" fontId="2" fillId="0" borderId="0" xfId="2" applyNumberFormat="1" applyFont="1" applyFill="1" applyBorder="1" applyAlignment="1">
      <alignment horizontal="right"/>
    </xf>
    <xf numFmtId="165" fontId="2" fillId="0" borderId="0" xfId="0" applyNumberFormat="1" applyFont="1" applyFill="1" applyBorder="1"/>
    <xf numFmtId="164" fontId="0" fillId="0" borderId="0" xfId="1" applyNumberFormat="1" applyFont="1"/>
    <xf numFmtId="3" fontId="0" fillId="0" borderId="0" xfId="0" applyNumberFormat="1"/>
    <xf numFmtId="0" fontId="0" fillId="0" borderId="1" xfId="0" applyBorder="1" applyAlignment="1">
      <alignment horizontal="right"/>
    </xf>
    <xf numFmtId="0" fontId="0" fillId="0" borderId="1" xfId="0" applyBorder="1"/>
    <xf numFmtId="43" fontId="0" fillId="0" borderId="1" xfId="1" applyFont="1" applyBorder="1"/>
    <xf numFmtId="164" fontId="0" fillId="0" borderId="1" xfId="1" applyNumberFormat="1" applyFont="1" applyBorder="1"/>
    <xf numFmtId="164" fontId="0" fillId="0" borderId="0" xfId="0" applyNumberFormat="1"/>
    <xf numFmtId="9" fontId="0" fillId="0" borderId="0" xfId="3" applyFont="1"/>
    <xf numFmtId="166" fontId="2" fillId="0" borderId="5" xfId="2" applyNumberFormat="1" applyFont="1" applyBorder="1" applyAlignment="1">
      <alignment vertical="center"/>
    </xf>
    <xf numFmtId="166" fontId="2" fillId="0" borderId="8" xfId="0" applyNumberFormat="1" applyFont="1" applyBorder="1" applyAlignment="1">
      <alignment vertical="center"/>
    </xf>
    <xf numFmtId="166" fontId="2" fillId="0" borderId="7" xfId="0" applyNumberFormat="1" applyFont="1" applyBorder="1" applyAlignment="1">
      <alignment vertical="center"/>
    </xf>
    <xf numFmtId="168" fontId="2" fillId="0" borderId="5" xfId="2" applyNumberFormat="1" applyFont="1" applyBorder="1" applyAlignment="1">
      <alignment horizontal="right" vertical="center"/>
    </xf>
    <xf numFmtId="168" fontId="2" fillId="0" borderId="8" xfId="0" applyNumberFormat="1" applyFont="1" applyBorder="1" applyAlignment="1">
      <alignment horizontal="right" vertical="center"/>
    </xf>
    <xf numFmtId="168" fontId="2" fillId="0" borderId="7" xfId="0" applyNumberFormat="1" applyFont="1" applyBorder="1" applyAlignment="1">
      <alignment horizontal="right" vertical="center"/>
    </xf>
    <xf numFmtId="166" fontId="2" fillId="0" borderId="5" xfId="2" applyNumberFormat="1" applyFont="1" applyBorder="1" applyAlignment="1">
      <alignment horizontal="right" vertical="center"/>
    </xf>
    <xf numFmtId="166" fontId="2" fillId="0" borderId="7" xfId="2" applyNumberFormat="1" applyFont="1" applyBorder="1" applyAlignment="1">
      <alignment horizontal="right" vertical="center"/>
    </xf>
    <xf numFmtId="168" fontId="2" fillId="0" borderId="7" xfId="2" applyNumberFormat="1" applyFont="1" applyBorder="1" applyAlignment="1">
      <alignment horizontal="right"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166" fontId="2" fillId="0" borderId="5" xfId="2" applyNumberFormat="1" applyFont="1" applyFill="1" applyBorder="1" applyAlignment="1">
      <alignment vertical="center"/>
    </xf>
    <xf numFmtId="168" fontId="2" fillId="0" borderId="5" xfId="2" applyNumberFormat="1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166" fontId="2" fillId="0" borderId="8" xfId="2" applyNumberFormat="1" applyFont="1" applyBorder="1" applyAlignment="1">
      <alignment horizontal="right" vertical="center"/>
    </xf>
    <xf numFmtId="166" fontId="2" fillId="0" borderId="7" xfId="0" applyNumberFormat="1" applyFont="1" applyBorder="1" applyAlignment="1">
      <alignment horizontal="right" vertical="center"/>
    </xf>
    <xf numFmtId="168" fontId="2" fillId="0" borderId="8" xfId="2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2" borderId="9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6" fontId="2" fillId="0" borderId="5" xfId="0" applyNumberFormat="1" applyFont="1" applyFill="1" applyBorder="1" applyAlignment="1">
      <alignment vertical="center"/>
    </xf>
    <xf numFmtId="166" fontId="2" fillId="0" borderId="8" xfId="0" applyNumberFormat="1" applyFont="1" applyFill="1" applyBorder="1" applyAlignment="1">
      <alignment vertical="center"/>
    </xf>
    <xf numFmtId="166" fontId="2" fillId="0" borderId="7" xfId="0" applyNumberFormat="1" applyFont="1" applyFill="1" applyBorder="1" applyAlignment="1">
      <alignment vertical="center"/>
    </xf>
    <xf numFmtId="169" fontId="2" fillId="0" borderId="5" xfId="0" applyNumberFormat="1" applyFont="1" applyFill="1" applyBorder="1" applyAlignment="1">
      <alignment vertical="center"/>
    </xf>
    <xf numFmtId="169" fontId="2" fillId="0" borderId="8" xfId="0" applyNumberFormat="1" applyFont="1" applyFill="1" applyBorder="1" applyAlignment="1">
      <alignment vertical="center"/>
    </xf>
    <xf numFmtId="169" fontId="2" fillId="0" borderId="7" xfId="0" applyNumberFormat="1" applyFont="1" applyFill="1" applyBorder="1" applyAlignment="1">
      <alignment vertical="center"/>
    </xf>
    <xf numFmtId="168" fontId="2" fillId="0" borderId="8" xfId="0" applyNumberFormat="1" applyFont="1" applyFill="1" applyBorder="1" applyAlignment="1">
      <alignment horizontal="right" vertical="center"/>
    </xf>
    <xf numFmtId="168" fontId="2" fillId="0" borderId="7" xfId="0" applyNumberFormat="1" applyFont="1" applyFill="1" applyBorder="1" applyAlignment="1">
      <alignment horizontal="right" vertical="center"/>
    </xf>
    <xf numFmtId="166" fontId="2" fillId="0" borderId="5" xfId="2" applyNumberFormat="1" applyFont="1" applyFill="1" applyBorder="1" applyAlignment="1">
      <alignment horizontal="right" vertical="center"/>
    </xf>
    <xf numFmtId="166" fontId="2" fillId="0" borderId="8" xfId="2" applyNumberFormat="1" applyFont="1" applyFill="1" applyBorder="1" applyAlignment="1">
      <alignment horizontal="right" vertical="center"/>
    </xf>
    <xf numFmtId="166" fontId="2" fillId="0" borderId="7" xfId="2" applyNumberFormat="1" applyFont="1" applyFill="1" applyBorder="1" applyAlignment="1">
      <alignment horizontal="right" vertical="center"/>
    </xf>
    <xf numFmtId="168" fontId="2" fillId="0" borderId="8" xfId="2" applyNumberFormat="1" applyFont="1" applyFill="1" applyBorder="1" applyAlignment="1">
      <alignment horizontal="right" vertical="center"/>
    </xf>
    <xf numFmtId="168" fontId="2" fillId="0" borderId="7" xfId="2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 wrapText="1"/>
    </xf>
    <xf numFmtId="168" fontId="2" fillId="0" borderId="1" xfId="2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170" fontId="2" fillId="0" borderId="5" xfId="2" applyNumberFormat="1" applyFont="1" applyFill="1" applyBorder="1" applyAlignment="1">
      <alignment horizontal="center" vertical="center"/>
    </xf>
    <xf numFmtId="170" fontId="2" fillId="0" borderId="7" xfId="2" applyNumberFormat="1" applyFont="1" applyFill="1" applyBorder="1" applyAlignment="1">
      <alignment horizontal="center" vertical="center"/>
    </xf>
    <xf numFmtId="44" fontId="2" fillId="0" borderId="5" xfId="2" applyFont="1" applyFill="1" applyBorder="1" applyAlignment="1">
      <alignment horizontal="right" vertical="center"/>
    </xf>
    <xf numFmtId="44" fontId="2" fillId="0" borderId="7" xfId="2" applyFont="1" applyFill="1" applyBorder="1" applyAlignment="1">
      <alignment horizontal="right" vertical="center"/>
    </xf>
    <xf numFmtId="44" fontId="2" fillId="0" borderId="8" xfId="2" applyFont="1" applyFill="1" applyBorder="1" applyAlignment="1">
      <alignment horizontal="right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57</xdr:row>
      <xdr:rowOff>0</xdr:rowOff>
    </xdr:from>
    <xdr:to>
      <xdr:col>5</xdr:col>
      <xdr:colOff>403860</xdr:colOff>
      <xdr:row>84</xdr:row>
      <xdr:rowOff>22860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51A2110-34E0-49FA-B497-07D28A54D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07440"/>
          <a:ext cx="7490460" cy="4960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F70AF-4FB1-4002-851F-2135E5148C7A}">
  <sheetPr>
    <pageSetUpPr fitToPage="1"/>
  </sheetPr>
  <dimension ref="A1:N34"/>
  <sheetViews>
    <sheetView showGridLines="0" zoomScale="90" zoomScaleNormal="90" zoomScaleSheetLayoutView="70" workbookViewId="0">
      <selection sqref="A1:M1"/>
    </sheetView>
  </sheetViews>
  <sheetFormatPr defaultRowHeight="14.5" x14ac:dyDescent="0.35"/>
  <cols>
    <col min="1" max="1" width="35.90625" customWidth="1"/>
    <col min="2" max="2" width="17.6328125" customWidth="1"/>
    <col min="3" max="3" width="15.90625" customWidth="1"/>
    <col min="4" max="4" width="15" customWidth="1"/>
    <col min="5" max="5" width="14.6328125" customWidth="1"/>
    <col min="6" max="6" width="14.90625" customWidth="1"/>
    <col min="7" max="10" width="15.6328125" customWidth="1"/>
    <col min="11" max="11" width="10.36328125" customWidth="1"/>
    <col min="12" max="12" width="17.6328125" customWidth="1"/>
    <col min="13" max="13" width="18.36328125" customWidth="1"/>
    <col min="14" max="14" width="1" customWidth="1"/>
  </cols>
  <sheetData>
    <row r="1" spans="1:14" ht="25.25" customHeight="1" x14ac:dyDescent="0.35">
      <c r="A1" s="84" t="s">
        <v>69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6"/>
      <c r="N1" s="17"/>
    </row>
    <row r="2" spans="1:14" ht="44.4" customHeight="1" x14ac:dyDescent="0.35">
      <c r="A2" s="87"/>
      <c r="B2" s="24" t="s">
        <v>0</v>
      </c>
      <c r="C2" s="90" t="s">
        <v>21</v>
      </c>
      <c r="D2" s="91"/>
      <c r="E2" s="24" t="s">
        <v>19</v>
      </c>
      <c r="F2" s="90" t="s">
        <v>22</v>
      </c>
      <c r="G2" s="92"/>
      <c r="H2" s="92"/>
      <c r="I2" s="91"/>
      <c r="J2" s="31" t="s">
        <v>23</v>
      </c>
      <c r="K2" s="93" t="s">
        <v>1</v>
      </c>
      <c r="L2" s="93"/>
      <c r="M2" s="24" t="s">
        <v>2</v>
      </c>
      <c r="N2" s="17"/>
    </row>
    <row r="3" spans="1:14" ht="50.25" customHeight="1" x14ac:dyDescent="0.35">
      <c r="A3" s="88"/>
      <c r="B3" s="32" t="s">
        <v>20</v>
      </c>
      <c r="C3" s="32" t="s">
        <v>3</v>
      </c>
      <c r="D3" s="32" t="s">
        <v>4</v>
      </c>
      <c r="E3" s="32" t="s">
        <v>5</v>
      </c>
      <c r="F3" s="32" t="s">
        <v>6</v>
      </c>
      <c r="G3" s="32" t="s">
        <v>4</v>
      </c>
      <c r="H3" s="32" t="s">
        <v>7</v>
      </c>
      <c r="I3" s="32" t="s">
        <v>8</v>
      </c>
      <c r="J3" s="32" t="s">
        <v>15</v>
      </c>
      <c r="K3" s="94" t="s">
        <v>9</v>
      </c>
      <c r="L3" s="94" t="s">
        <v>10</v>
      </c>
      <c r="M3" s="96" t="s">
        <v>43</v>
      </c>
      <c r="N3" s="17"/>
    </row>
    <row r="4" spans="1:14" s="1" customFormat="1" ht="20.399999999999999" customHeight="1" x14ac:dyDescent="0.35">
      <c r="A4" s="89"/>
      <c r="B4" s="2" t="s">
        <v>11</v>
      </c>
      <c r="C4" s="2" t="s">
        <v>12</v>
      </c>
      <c r="D4" s="2" t="s">
        <v>12</v>
      </c>
      <c r="E4" s="2" t="s">
        <v>11</v>
      </c>
      <c r="F4" s="2" t="s">
        <v>12</v>
      </c>
      <c r="G4" s="2" t="s">
        <v>12</v>
      </c>
      <c r="H4" s="2" t="s">
        <v>13</v>
      </c>
      <c r="I4" s="2" t="s">
        <v>13</v>
      </c>
      <c r="J4" s="2" t="s">
        <v>14</v>
      </c>
      <c r="K4" s="95"/>
      <c r="L4" s="95"/>
      <c r="M4" s="97"/>
      <c r="N4" s="18"/>
    </row>
    <row r="5" spans="1:14" ht="17.399999999999999" customHeight="1" x14ac:dyDescent="0.35">
      <c r="A5" s="78" t="s">
        <v>47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80"/>
      <c r="N5" s="17"/>
    </row>
    <row r="6" spans="1:14" ht="17.399999999999999" customHeight="1" x14ac:dyDescent="0.35">
      <c r="A6" s="3" t="s">
        <v>16</v>
      </c>
      <c r="B6" s="4">
        <v>1.0029029774451275</v>
      </c>
      <c r="C6" s="5">
        <v>397295</v>
      </c>
      <c r="D6" s="5">
        <v>2849385.2494721301</v>
      </c>
      <c r="E6" s="4">
        <v>0.95999949659572859</v>
      </c>
      <c r="F6" s="5">
        <v>381403</v>
      </c>
      <c r="G6" s="5">
        <v>2735408.4051005393</v>
      </c>
      <c r="H6" s="69">
        <v>3.5771125611177004</v>
      </c>
      <c r="I6" s="69">
        <v>0.26381050358357672</v>
      </c>
      <c r="J6" s="66">
        <v>3079318</v>
      </c>
      <c r="K6" s="5">
        <v>7093</v>
      </c>
      <c r="L6" s="3" t="s">
        <v>39</v>
      </c>
      <c r="M6" s="6">
        <v>7.1719635270318784</v>
      </c>
      <c r="N6" s="17"/>
    </row>
    <row r="7" spans="1:14" ht="17.399999999999999" customHeight="1" x14ac:dyDescent="0.35">
      <c r="A7" s="3" t="s">
        <v>17</v>
      </c>
      <c r="B7" s="4">
        <v>1.01</v>
      </c>
      <c r="C7" s="5">
        <v>584679</v>
      </c>
      <c r="D7" s="5">
        <v>10898863.217032405</v>
      </c>
      <c r="E7" s="4">
        <v>0.8199986659346411</v>
      </c>
      <c r="F7" s="5">
        <v>479436</v>
      </c>
      <c r="G7" s="5">
        <v>8937053.2981707025</v>
      </c>
      <c r="H7" s="70"/>
      <c r="I7" s="70"/>
      <c r="J7" s="71"/>
      <c r="K7" s="5">
        <v>2683</v>
      </c>
      <c r="L7" s="3" t="s">
        <v>41</v>
      </c>
      <c r="M7" s="6">
        <v>18.640763935479818</v>
      </c>
      <c r="N7" s="17"/>
    </row>
    <row r="8" spans="1:14" ht="17.399999999999999" customHeight="1" x14ac:dyDescent="0.35">
      <c r="A8" s="3" t="s">
        <v>34</v>
      </c>
      <c r="B8" s="4">
        <v>1</v>
      </c>
      <c r="C8" s="5">
        <v>452305.97310626454</v>
      </c>
      <c r="D8" s="5">
        <v>4213263.6420246325</v>
      </c>
      <c r="E8" s="4">
        <v>0.89999916915614553</v>
      </c>
      <c r="F8" s="5">
        <v>407075</v>
      </c>
      <c r="G8" s="5">
        <v>3791933.7772579649</v>
      </c>
      <c r="H8" s="69">
        <v>1.7667854782424046</v>
      </c>
      <c r="I8" s="69">
        <v>0.13036703084725967</v>
      </c>
      <c r="J8" s="66">
        <v>4734266</v>
      </c>
      <c r="K8" s="5">
        <v>1465</v>
      </c>
      <c r="L8" s="3" t="s">
        <v>39</v>
      </c>
      <c r="M8" s="6">
        <v>9.3150740705225452</v>
      </c>
      <c r="N8" s="17"/>
    </row>
    <row r="9" spans="1:14" ht="17.399999999999999" customHeight="1" x14ac:dyDescent="0.35">
      <c r="A9" s="3" t="s">
        <v>36</v>
      </c>
      <c r="B9" s="4">
        <v>0.97</v>
      </c>
      <c r="C9" s="5">
        <v>291224.89313848654</v>
      </c>
      <c r="D9" s="5">
        <v>4063539.7043320509</v>
      </c>
      <c r="E9" s="4">
        <v>0.84000030822801697</v>
      </c>
      <c r="F9" s="5">
        <v>244629</v>
      </c>
      <c r="G9" s="5">
        <v>3413374.6041357075</v>
      </c>
      <c r="H9" s="81"/>
      <c r="I9" s="81"/>
      <c r="J9" s="83"/>
      <c r="K9" s="5">
        <v>101</v>
      </c>
      <c r="L9" s="3" t="s">
        <v>39</v>
      </c>
      <c r="M9" s="6">
        <v>13.953270479524944</v>
      </c>
      <c r="N9" s="17"/>
    </row>
    <row r="10" spans="1:14" ht="17.399999999999999" customHeight="1" x14ac:dyDescent="0.35">
      <c r="A10" s="3" t="s">
        <v>35</v>
      </c>
      <c r="B10" s="4">
        <v>0.99</v>
      </c>
      <c r="C10" s="5">
        <v>1960764.5525701377</v>
      </c>
      <c r="D10" s="5">
        <v>28089507.753773451</v>
      </c>
      <c r="E10" s="4">
        <v>0.99000004740781533</v>
      </c>
      <c r="F10" s="5">
        <v>1941157</v>
      </c>
      <c r="G10" s="5">
        <v>27808614.00789791</v>
      </c>
      <c r="H10" s="81"/>
      <c r="I10" s="81"/>
      <c r="J10" s="83"/>
      <c r="K10" s="5">
        <v>523</v>
      </c>
      <c r="L10" s="3" t="s">
        <v>39</v>
      </c>
      <c r="M10" s="6">
        <v>14.325793332480531</v>
      </c>
      <c r="N10" s="17"/>
    </row>
    <row r="11" spans="1:14" ht="17.399999999999999" customHeight="1" x14ac:dyDescent="0.35">
      <c r="A11" s="3" t="s">
        <v>33</v>
      </c>
      <c r="B11" s="4">
        <v>1.39</v>
      </c>
      <c r="C11" s="5">
        <v>127547</v>
      </c>
      <c r="D11" s="5">
        <v>1913205</v>
      </c>
      <c r="E11" s="4">
        <v>0.680000313609885</v>
      </c>
      <c r="F11" s="5">
        <v>86732</v>
      </c>
      <c r="G11" s="5">
        <v>1300980</v>
      </c>
      <c r="H11" s="81"/>
      <c r="I11" s="81"/>
      <c r="J11" s="83"/>
      <c r="K11" s="5">
        <v>11</v>
      </c>
      <c r="L11" s="3" t="s">
        <v>40</v>
      </c>
      <c r="M11" s="6">
        <v>15</v>
      </c>
      <c r="N11" s="17"/>
    </row>
    <row r="12" spans="1:14" ht="17.399999999999999" customHeight="1" x14ac:dyDescent="0.35">
      <c r="A12" s="3" t="s">
        <v>44</v>
      </c>
      <c r="B12" s="4"/>
      <c r="C12" s="5">
        <v>0</v>
      </c>
      <c r="D12" s="5">
        <v>0</v>
      </c>
      <c r="E12" s="4"/>
      <c r="F12" s="5">
        <v>0</v>
      </c>
      <c r="G12" s="5">
        <v>0</v>
      </c>
      <c r="H12" s="81"/>
      <c r="I12" s="81"/>
      <c r="J12" s="83"/>
      <c r="K12" s="5">
        <v>0</v>
      </c>
      <c r="L12" s="3" t="s">
        <v>40</v>
      </c>
      <c r="M12" s="6"/>
      <c r="N12" s="17"/>
    </row>
    <row r="13" spans="1:14" ht="17.399999999999999" customHeight="1" x14ac:dyDescent="0.35">
      <c r="A13" s="3" t="s">
        <v>37</v>
      </c>
      <c r="B13" s="4"/>
      <c r="C13" s="5">
        <v>0</v>
      </c>
      <c r="D13" s="5">
        <v>0</v>
      </c>
      <c r="E13" s="4"/>
      <c r="F13" s="5">
        <v>0</v>
      </c>
      <c r="G13" s="5">
        <v>0</v>
      </c>
      <c r="H13" s="82"/>
      <c r="I13" s="82"/>
      <c r="J13" s="68"/>
      <c r="K13" s="5">
        <v>0</v>
      </c>
      <c r="L13" s="3" t="s">
        <v>40</v>
      </c>
      <c r="M13" s="6"/>
      <c r="N13" s="17"/>
    </row>
    <row r="14" spans="1:14" ht="17.399999999999999" customHeight="1" x14ac:dyDescent="0.35">
      <c r="A14" s="3" t="s">
        <v>24</v>
      </c>
      <c r="B14" s="4">
        <v>1.1000000000000001</v>
      </c>
      <c r="C14" s="5">
        <v>3280440</v>
      </c>
      <c r="D14" s="5">
        <v>3280440</v>
      </c>
      <c r="E14" s="4">
        <v>1</v>
      </c>
      <c r="F14" s="5">
        <v>3280440</v>
      </c>
      <c r="G14" s="5">
        <v>3280440</v>
      </c>
      <c r="H14" s="69">
        <v>0.32821452241106891</v>
      </c>
      <c r="I14" s="69">
        <v>0.29456452759576879</v>
      </c>
      <c r="J14" s="66">
        <v>1093469</v>
      </c>
      <c r="K14" s="5">
        <v>151200</v>
      </c>
      <c r="L14" s="3" t="s">
        <v>39</v>
      </c>
      <c r="M14" s="6">
        <v>1</v>
      </c>
      <c r="N14" s="17"/>
    </row>
    <row r="15" spans="1:14" ht="17.399999999999999" customHeight="1" x14ac:dyDescent="0.35">
      <c r="A15" s="3" t="s">
        <v>18</v>
      </c>
      <c r="B15" s="4">
        <v>1</v>
      </c>
      <c r="C15" s="5">
        <v>64719</v>
      </c>
      <c r="D15" s="5">
        <v>546474</v>
      </c>
      <c r="E15" s="4">
        <v>0.78999984548586966</v>
      </c>
      <c r="F15" s="5">
        <v>51128</v>
      </c>
      <c r="G15" s="5">
        <v>431714.37556204514</v>
      </c>
      <c r="H15" s="70"/>
      <c r="I15" s="70"/>
      <c r="J15" s="71"/>
      <c r="K15" s="5">
        <v>4741</v>
      </c>
      <c r="L15" s="3" t="s">
        <v>42</v>
      </c>
      <c r="M15" s="6">
        <v>8.4437954850971124</v>
      </c>
      <c r="N15" s="17"/>
    </row>
    <row r="16" spans="1:14" ht="17.399999999999999" customHeight="1" x14ac:dyDescent="0.35">
      <c r="A16" s="7" t="s">
        <v>48</v>
      </c>
      <c r="B16" s="8"/>
      <c r="C16" s="9">
        <v>7158975.4188148882</v>
      </c>
      <c r="D16" s="9">
        <v>55854678.56663467</v>
      </c>
      <c r="E16" s="8">
        <v>0.95991389800547822</v>
      </c>
      <c r="F16" s="9">
        <v>6872000</v>
      </c>
      <c r="G16" s="9">
        <v>51699518.468124866</v>
      </c>
      <c r="H16" s="10">
        <v>1.2961367869615832</v>
      </c>
      <c r="I16" s="10">
        <v>0.17228500891147772</v>
      </c>
      <c r="J16" s="20">
        <v>8907052</v>
      </c>
      <c r="K16" s="9">
        <v>167817</v>
      </c>
      <c r="L16" s="11"/>
      <c r="M16" s="12">
        <v>7.8020492178028693</v>
      </c>
      <c r="N16" s="17"/>
    </row>
    <row r="17" spans="1:14" ht="17.399999999999999" customHeight="1" x14ac:dyDescent="0.35">
      <c r="A17" s="72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17"/>
    </row>
    <row r="18" spans="1:14" ht="17.399999999999999" customHeight="1" x14ac:dyDescent="0.35">
      <c r="A18" s="73" t="s">
        <v>49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5"/>
      <c r="N18" s="17"/>
    </row>
    <row r="19" spans="1:14" ht="17.399999999999999" customHeight="1" x14ac:dyDescent="0.35">
      <c r="A19" s="3" t="s">
        <v>31</v>
      </c>
      <c r="B19" s="4">
        <v>1</v>
      </c>
      <c r="C19" s="5">
        <v>10921.441252630375</v>
      </c>
      <c r="D19" s="5">
        <v>99977.573020130934</v>
      </c>
      <c r="E19" s="4">
        <v>0.80996635841166886</v>
      </c>
      <c r="F19" s="5">
        <v>8846</v>
      </c>
      <c r="G19" s="5">
        <v>80978.470741952158</v>
      </c>
      <c r="H19" s="76">
        <v>1.5140424067630704</v>
      </c>
      <c r="I19" s="76">
        <v>0.14962241050104008</v>
      </c>
      <c r="J19" s="77">
        <v>4303122</v>
      </c>
      <c r="K19" s="5">
        <v>7</v>
      </c>
      <c r="L19" s="3" t="s">
        <v>39</v>
      </c>
      <c r="M19" s="6">
        <v>9.1542472012154832</v>
      </c>
      <c r="N19" s="17"/>
    </row>
    <row r="20" spans="1:14" ht="17.399999999999999" customHeight="1" x14ac:dyDescent="0.35">
      <c r="A20" s="3" t="s">
        <v>25</v>
      </c>
      <c r="B20" s="4">
        <v>1</v>
      </c>
      <c r="C20" s="5">
        <v>894654.4566518967</v>
      </c>
      <c r="D20" s="5">
        <v>6873068.1406333204</v>
      </c>
      <c r="E20" s="4">
        <v>0.58000046402484984</v>
      </c>
      <c r="F20" s="5">
        <v>518900</v>
      </c>
      <c r="G20" s="5">
        <v>3986382.7108417382</v>
      </c>
      <c r="H20" s="64">
        <v>0</v>
      </c>
      <c r="I20" s="64">
        <v>1.0034159512886775E-5</v>
      </c>
      <c r="J20" s="67"/>
      <c r="K20" s="5">
        <v>40</v>
      </c>
      <c r="L20" s="3" t="s">
        <v>39</v>
      </c>
      <c r="M20" s="6">
        <v>7.6823717688220041</v>
      </c>
      <c r="N20" s="17"/>
    </row>
    <row r="21" spans="1:14" ht="17.399999999999999" customHeight="1" x14ac:dyDescent="0.35">
      <c r="A21" s="3" t="s">
        <v>38</v>
      </c>
      <c r="B21" s="4"/>
      <c r="C21" s="5">
        <v>0</v>
      </c>
      <c r="D21" s="5">
        <v>0</v>
      </c>
      <c r="E21" s="4"/>
      <c r="F21" s="5">
        <v>0</v>
      </c>
      <c r="G21" s="5">
        <v>0</v>
      </c>
      <c r="H21" s="64"/>
      <c r="I21" s="64"/>
      <c r="J21" s="67"/>
      <c r="K21" s="5">
        <v>0</v>
      </c>
      <c r="L21" s="3" t="s">
        <v>39</v>
      </c>
      <c r="M21" s="6"/>
      <c r="N21" s="17"/>
    </row>
    <row r="22" spans="1:14" ht="17.399999999999999" customHeight="1" x14ac:dyDescent="0.35">
      <c r="A22" s="3" t="s">
        <v>26</v>
      </c>
      <c r="B22" s="4">
        <v>0.99560528129914838</v>
      </c>
      <c r="C22" s="5">
        <v>1929491.4442607397</v>
      </c>
      <c r="D22" s="5">
        <v>28942371.663911097</v>
      </c>
      <c r="E22" s="4">
        <v>0.67999990562419776</v>
      </c>
      <c r="F22" s="5">
        <v>1312054</v>
      </c>
      <c r="G22" s="5">
        <v>19680810</v>
      </c>
      <c r="H22" s="64"/>
      <c r="I22" s="64"/>
      <c r="J22" s="67"/>
      <c r="K22" s="5">
        <v>29</v>
      </c>
      <c r="L22" s="3" t="s">
        <v>40</v>
      </c>
      <c r="M22" s="6">
        <v>15</v>
      </c>
      <c r="N22" s="17"/>
    </row>
    <row r="23" spans="1:14" ht="17.399999999999999" customHeight="1" x14ac:dyDescent="0.35">
      <c r="A23" s="27" t="s">
        <v>53</v>
      </c>
      <c r="B23" s="4"/>
      <c r="C23" s="5">
        <v>0</v>
      </c>
      <c r="D23" s="5">
        <v>0</v>
      </c>
      <c r="E23" s="4"/>
      <c r="F23" s="5">
        <v>0</v>
      </c>
      <c r="G23" s="5">
        <v>0</v>
      </c>
      <c r="H23" s="64"/>
      <c r="I23" s="64"/>
      <c r="J23" s="67"/>
      <c r="K23" s="5">
        <v>0</v>
      </c>
      <c r="L23" s="3" t="s">
        <v>40</v>
      </c>
      <c r="M23" s="6"/>
      <c r="N23" s="17"/>
    </row>
    <row r="24" spans="1:14" ht="17.399999999999999" customHeight="1" x14ac:dyDescent="0.35">
      <c r="A24" s="27" t="s">
        <v>54</v>
      </c>
      <c r="B24" s="4"/>
      <c r="C24" s="5">
        <v>0</v>
      </c>
      <c r="D24" s="5">
        <v>0</v>
      </c>
      <c r="E24" s="4"/>
      <c r="F24" s="5">
        <v>0</v>
      </c>
      <c r="G24" s="5">
        <v>0</v>
      </c>
      <c r="H24" s="64"/>
      <c r="I24" s="64"/>
      <c r="J24" s="67"/>
      <c r="K24" s="5">
        <v>0</v>
      </c>
      <c r="L24" s="3" t="s">
        <v>40</v>
      </c>
      <c r="M24" s="6"/>
      <c r="N24" s="17"/>
    </row>
    <row r="25" spans="1:14" ht="17.399999999999999" customHeight="1" x14ac:dyDescent="0.35">
      <c r="A25" s="3" t="s">
        <v>27</v>
      </c>
      <c r="B25" s="4">
        <v>0.97836073352613684</v>
      </c>
      <c r="C25" s="5">
        <v>478345.98043278529</v>
      </c>
      <c r="D25" s="5">
        <v>2391729.9021639265</v>
      </c>
      <c r="E25" s="4">
        <v>1.0200002089670721</v>
      </c>
      <c r="F25" s="5">
        <v>487913</v>
      </c>
      <c r="G25" s="5">
        <v>2439565</v>
      </c>
      <c r="H25" s="64">
        <v>0</v>
      </c>
      <c r="I25" s="64">
        <v>2.0495457181915629E-6</v>
      </c>
      <c r="J25" s="67"/>
      <c r="K25" s="5">
        <v>5</v>
      </c>
      <c r="L25" s="3" t="s">
        <v>40</v>
      </c>
      <c r="M25" s="6">
        <v>5</v>
      </c>
      <c r="N25" s="17"/>
    </row>
    <row r="26" spans="1:14" ht="17.399999999999999" customHeight="1" x14ac:dyDescent="0.35">
      <c r="A26" s="3" t="s">
        <v>28</v>
      </c>
      <c r="B26" s="4">
        <v>0.97239419348743583</v>
      </c>
      <c r="C26" s="5">
        <v>504341</v>
      </c>
      <c r="D26" s="5">
        <v>2521705</v>
      </c>
      <c r="E26" s="4">
        <v>1.0200003569013822</v>
      </c>
      <c r="F26" s="5">
        <v>514428</v>
      </c>
      <c r="G26" s="5">
        <v>2572140</v>
      </c>
      <c r="H26" s="65"/>
      <c r="I26" s="65"/>
      <c r="J26" s="68"/>
      <c r="K26" s="5">
        <v>9</v>
      </c>
      <c r="L26" s="3" t="s">
        <v>39</v>
      </c>
      <c r="M26" s="6">
        <v>5</v>
      </c>
      <c r="N26" s="17"/>
    </row>
    <row r="27" spans="1:14" ht="17.399999999999999" customHeight="1" x14ac:dyDescent="0.35">
      <c r="A27" s="3" t="s">
        <v>30</v>
      </c>
      <c r="B27" s="4">
        <v>1.26</v>
      </c>
      <c r="C27" s="5">
        <v>18922.227693806977</v>
      </c>
      <c r="D27" s="5">
        <v>147888.64763177375</v>
      </c>
      <c r="E27" s="4">
        <v>0.98999971372985274</v>
      </c>
      <c r="F27" s="5">
        <v>18733</v>
      </c>
      <c r="G27" s="5">
        <v>146409.71881935108</v>
      </c>
      <c r="H27" s="63">
        <v>2.4718205132861573</v>
      </c>
      <c r="I27" s="63">
        <v>0.26490864039011686</v>
      </c>
      <c r="J27" s="66">
        <v>1225012</v>
      </c>
      <c r="K27" s="5">
        <v>182</v>
      </c>
      <c r="L27" s="3" t="s">
        <v>39</v>
      </c>
      <c r="M27" s="6">
        <v>7.8156044850985475</v>
      </c>
      <c r="N27" s="17"/>
    </row>
    <row r="28" spans="1:14" ht="17.399999999999999" customHeight="1" x14ac:dyDescent="0.35">
      <c r="A28" s="3" t="s">
        <v>32</v>
      </c>
      <c r="B28" s="4">
        <v>1</v>
      </c>
      <c r="C28" s="5">
        <v>427243.48877886811</v>
      </c>
      <c r="D28" s="5">
        <v>3706633.1081469622</v>
      </c>
      <c r="E28" s="4">
        <v>0.98999987386331012</v>
      </c>
      <c r="F28" s="5">
        <v>422971</v>
      </c>
      <c r="G28" s="5">
        <v>3669566.3095230618</v>
      </c>
      <c r="H28" s="64"/>
      <c r="I28" s="64"/>
      <c r="J28" s="67"/>
      <c r="K28" s="5">
        <v>150</v>
      </c>
      <c r="L28" s="3" t="s">
        <v>39</v>
      </c>
      <c r="M28" s="6">
        <v>8.6756924458723219</v>
      </c>
      <c r="N28" s="17"/>
    </row>
    <row r="29" spans="1:14" ht="17.399999999999999" customHeight="1" x14ac:dyDescent="0.35">
      <c r="A29" s="27" t="s">
        <v>29</v>
      </c>
      <c r="B29" s="4">
        <v>1.48</v>
      </c>
      <c r="C29" s="5">
        <v>79247</v>
      </c>
      <c r="D29" s="5">
        <v>1188705</v>
      </c>
      <c r="E29" s="4">
        <v>0.67998788597675619</v>
      </c>
      <c r="F29" s="5">
        <v>53887</v>
      </c>
      <c r="G29" s="5">
        <v>808305</v>
      </c>
      <c r="H29" s="64"/>
      <c r="I29" s="64"/>
      <c r="J29" s="67"/>
      <c r="K29" s="5">
        <v>12</v>
      </c>
      <c r="L29" s="3" t="s">
        <v>40</v>
      </c>
      <c r="M29" s="6">
        <v>15</v>
      </c>
      <c r="N29" s="17"/>
    </row>
    <row r="30" spans="1:14" ht="17.399999999999999" customHeight="1" x14ac:dyDescent="0.35">
      <c r="A30" s="27" t="s">
        <v>46</v>
      </c>
      <c r="B30" s="4"/>
      <c r="C30" s="5">
        <v>0</v>
      </c>
      <c r="D30" s="5">
        <v>0</v>
      </c>
      <c r="E30" s="4"/>
      <c r="F30" s="5">
        <v>0</v>
      </c>
      <c r="G30" s="5">
        <v>0</v>
      </c>
      <c r="H30" s="65"/>
      <c r="I30" s="65"/>
      <c r="J30" s="68"/>
      <c r="K30" s="5">
        <v>0</v>
      </c>
      <c r="L30" s="3" t="s">
        <v>40</v>
      </c>
      <c r="M30" s="6"/>
      <c r="N30" s="17"/>
    </row>
    <row r="31" spans="1:14" ht="17.399999999999999" customHeight="1" x14ac:dyDescent="0.35">
      <c r="A31" s="7" t="s">
        <v>50</v>
      </c>
      <c r="B31" s="8"/>
      <c r="C31" s="9">
        <v>4343167.0390707264</v>
      </c>
      <c r="D31" s="9">
        <v>45872079.03550721</v>
      </c>
      <c r="E31" s="8">
        <v>0.76850187201506959</v>
      </c>
      <c r="F31" s="9">
        <v>3337732</v>
      </c>
      <c r="G31" s="9">
        <v>33384157.209926102</v>
      </c>
      <c r="H31" s="10">
        <v>1.6562546064213663</v>
      </c>
      <c r="I31" s="10">
        <v>0.1655915398803694</v>
      </c>
      <c r="J31" s="20">
        <v>5528134</v>
      </c>
      <c r="K31" s="9">
        <v>434</v>
      </c>
      <c r="L31" s="11"/>
      <c r="M31" s="12">
        <v>10.561896105502335</v>
      </c>
      <c r="N31" s="17"/>
    </row>
    <row r="32" spans="1:14" ht="17.399999999999999" customHeight="1" x14ac:dyDescent="0.35">
      <c r="A32" s="28" t="s">
        <v>52</v>
      </c>
      <c r="B32" s="8"/>
      <c r="C32" s="9"/>
      <c r="D32" s="9"/>
      <c r="E32" s="8"/>
      <c r="F32" s="9"/>
      <c r="G32" s="9"/>
      <c r="H32" s="10"/>
      <c r="I32" s="10"/>
      <c r="J32" s="20">
        <v>1008592</v>
      </c>
      <c r="K32" s="9"/>
      <c r="L32" s="11"/>
      <c r="M32" s="12"/>
      <c r="N32" s="17"/>
    </row>
    <row r="33" spans="1:14" ht="19.25" customHeight="1" x14ac:dyDescent="0.35">
      <c r="A33" s="22" t="s">
        <v>51</v>
      </c>
      <c r="B33" s="13"/>
      <c r="C33" s="14">
        <v>11502142.457885616</v>
      </c>
      <c r="D33" s="14">
        <v>101726757.60214189</v>
      </c>
      <c r="E33" s="13">
        <v>0.88763741514959527</v>
      </c>
      <c r="F33" s="14">
        <v>10209732</v>
      </c>
      <c r="G33" s="14">
        <v>85083675.678050965</v>
      </c>
      <c r="H33" s="19">
        <v>1.5126527317269445</v>
      </c>
      <c r="I33" s="19">
        <v>0.18151283283103425</v>
      </c>
      <c r="J33" s="21">
        <v>15443779</v>
      </c>
      <c r="K33" s="14">
        <v>168251</v>
      </c>
      <c r="L33" s="15"/>
      <c r="M33" s="16">
        <v>8.8441573363056598</v>
      </c>
      <c r="N33" s="17"/>
    </row>
    <row r="34" spans="1:14" ht="6.65" customHeight="1" x14ac:dyDescent="0.3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</row>
  </sheetData>
  <mergeCells count="26">
    <mergeCell ref="A1:M1"/>
    <mergeCell ref="A2:A4"/>
    <mergeCell ref="C2:D2"/>
    <mergeCell ref="F2:I2"/>
    <mergeCell ref="K2:L2"/>
    <mergeCell ref="K3:K4"/>
    <mergeCell ref="L3:L4"/>
    <mergeCell ref="M3:M4"/>
    <mergeCell ref="A5:M5"/>
    <mergeCell ref="H6:H7"/>
    <mergeCell ref="I6:I7"/>
    <mergeCell ref="J6:J7"/>
    <mergeCell ref="H8:H13"/>
    <mergeCell ref="I8:I13"/>
    <mergeCell ref="J8:J13"/>
    <mergeCell ref="H27:H30"/>
    <mergeCell ref="I27:I30"/>
    <mergeCell ref="J27:J30"/>
    <mergeCell ref="H14:H15"/>
    <mergeCell ref="I14:I15"/>
    <mergeCell ref="J14:J15"/>
    <mergeCell ref="A17:M17"/>
    <mergeCell ref="A18:M18"/>
    <mergeCell ref="H19:H26"/>
    <mergeCell ref="I19:I26"/>
    <mergeCell ref="J19:J26"/>
  </mergeCells>
  <pageMargins left="0.25" right="0.25" top="0.75" bottom="0.75" header="0.3" footer="0.3"/>
  <pageSetup scale="62" orientation="landscape" r:id="rId1"/>
  <headerFooter>
    <oddHeader>&amp;R&amp;A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4"/>
  <sheetViews>
    <sheetView showGridLines="0" zoomScale="90" zoomScaleNormal="90" zoomScaleSheetLayoutView="70" workbookViewId="0">
      <selection sqref="A1:M1"/>
    </sheetView>
  </sheetViews>
  <sheetFormatPr defaultRowHeight="14.5" x14ac:dyDescent="0.35"/>
  <cols>
    <col min="1" max="1" width="35.08984375" customWidth="1"/>
    <col min="2" max="2" width="17.6328125" customWidth="1"/>
    <col min="3" max="3" width="15.90625" customWidth="1"/>
    <col min="4" max="4" width="15" customWidth="1"/>
    <col min="5" max="5" width="14.6328125" customWidth="1"/>
    <col min="6" max="6" width="14.90625" customWidth="1"/>
    <col min="7" max="10" width="15.6328125" customWidth="1"/>
    <col min="11" max="11" width="10.36328125" customWidth="1"/>
    <col min="12" max="13" width="17.6328125" customWidth="1"/>
    <col min="14" max="14" width="0.6328125" customWidth="1"/>
  </cols>
  <sheetData>
    <row r="1" spans="1:14" ht="31.5" customHeight="1" x14ac:dyDescent="0.35">
      <c r="A1" s="84" t="s">
        <v>70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6"/>
      <c r="N1" s="17"/>
    </row>
    <row r="2" spans="1:14" ht="50.25" customHeight="1" x14ac:dyDescent="0.35">
      <c r="A2" s="87"/>
      <c r="B2" s="24" t="s">
        <v>0</v>
      </c>
      <c r="C2" s="90" t="s">
        <v>21</v>
      </c>
      <c r="D2" s="91"/>
      <c r="E2" s="24" t="s">
        <v>19</v>
      </c>
      <c r="F2" s="90" t="s">
        <v>22</v>
      </c>
      <c r="G2" s="92"/>
      <c r="H2" s="92"/>
      <c r="I2" s="91"/>
      <c r="J2" s="31" t="s">
        <v>23</v>
      </c>
      <c r="K2" s="93" t="s">
        <v>1</v>
      </c>
      <c r="L2" s="93"/>
      <c r="M2" s="24" t="s">
        <v>2</v>
      </c>
      <c r="N2" s="17"/>
    </row>
    <row r="3" spans="1:14" ht="50.25" customHeight="1" x14ac:dyDescent="0.35">
      <c r="A3" s="88"/>
      <c r="B3" s="32" t="s">
        <v>20</v>
      </c>
      <c r="C3" s="32" t="s">
        <v>3</v>
      </c>
      <c r="D3" s="32" t="s">
        <v>4</v>
      </c>
      <c r="E3" s="32" t="s">
        <v>5</v>
      </c>
      <c r="F3" s="32" t="s">
        <v>6</v>
      </c>
      <c r="G3" s="32" t="s">
        <v>4</v>
      </c>
      <c r="H3" s="32" t="s">
        <v>7</v>
      </c>
      <c r="I3" s="32" t="s">
        <v>8</v>
      </c>
      <c r="J3" s="32" t="s">
        <v>15</v>
      </c>
      <c r="K3" s="94" t="s">
        <v>9</v>
      </c>
      <c r="L3" s="94" t="s">
        <v>10</v>
      </c>
      <c r="M3" s="96" t="s">
        <v>43</v>
      </c>
      <c r="N3" s="17"/>
    </row>
    <row r="4" spans="1:14" s="1" customFormat="1" ht="27" customHeight="1" x14ac:dyDescent="0.35">
      <c r="A4" s="89"/>
      <c r="B4" s="2" t="s">
        <v>11</v>
      </c>
      <c r="C4" s="2" t="s">
        <v>12</v>
      </c>
      <c r="D4" s="2" t="s">
        <v>12</v>
      </c>
      <c r="E4" s="2" t="s">
        <v>11</v>
      </c>
      <c r="F4" s="2" t="s">
        <v>12</v>
      </c>
      <c r="G4" s="2" t="s">
        <v>12</v>
      </c>
      <c r="H4" s="2" t="s">
        <v>13</v>
      </c>
      <c r="I4" s="2" t="s">
        <v>13</v>
      </c>
      <c r="J4" s="2" t="s">
        <v>14</v>
      </c>
      <c r="K4" s="95"/>
      <c r="L4" s="95"/>
      <c r="M4" s="97"/>
      <c r="N4" s="18"/>
    </row>
    <row r="5" spans="1:14" ht="18" customHeight="1" x14ac:dyDescent="0.35">
      <c r="A5" s="78" t="s">
        <v>47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80"/>
      <c r="N5" s="17"/>
    </row>
    <row r="6" spans="1:14" ht="18" customHeight="1" x14ac:dyDescent="0.35">
      <c r="A6" s="27" t="s">
        <v>16</v>
      </c>
      <c r="B6" s="25">
        <v>0.95</v>
      </c>
      <c r="C6" s="5">
        <v>665936</v>
      </c>
      <c r="D6" s="5">
        <v>4261990.4000000004</v>
      </c>
      <c r="E6" s="4">
        <v>0.95999915907834987</v>
      </c>
      <c r="F6" s="5">
        <v>639298</v>
      </c>
      <c r="G6" s="5">
        <v>4091507.2</v>
      </c>
      <c r="H6" s="69">
        <v>3.1726766872689578</v>
      </c>
      <c r="I6" s="69">
        <v>0.31314346335910753</v>
      </c>
      <c r="J6" s="66">
        <v>3027054</v>
      </c>
      <c r="K6" s="5">
        <v>10011</v>
      </c>
      <c r="L6" s="3" t="s">
        <v>39</v>
      </c>
      <c r="M6" s="6">
        <v>6.4</v>
      </c>
      <c r="N6" s="17"/>
    </row>
    <row r="7" spans="1:14" ht="18" customHeight="1" x14ac:dyDescent="0.35">
      <c r="A7" s="27" t="s">
        <v>17</v>
      </c>
      <c r="B7" s="4">
        <v>0.99</v>
      </c>
      <c r="C7" s="26">
        <v>388646</v>
      </c>
      <c r="D7" s="26">
        <v>6882920.6600000001</v>
      </c>
      <c r="E7" s="25">
        <v>0.80999933101073984</v>
      </c>
      <c r="F7" s="26">
        <v>314803</v>
      </c>
      <c r="G7" s="5">
        <v>5575161.1299999999</v>
      </c>
      <c r="H7" s="70"/>
      <c r="I7" s="70"/>
      <c r="J7" s="71"/>
      <c r="K7" s="5">
        <v>3312</v>
      </c>
      <c r="L7" s="3" t="s">
        <v>41</v>
      </c>
      <c r="M7" s="6">
        <v>17.71</v>
      </c>
      <c r="N7" s="17"/>
    </row>
    <row r="8" spans="1:14" ht="18" customHeight="1" x14ac:dyDescent="0.35">
      <c r="A8" s="27" t="s">
        <v>34</v>
      </c>
      <c r="B8" s="4">
        <v>0.97</v>
      </c>
      <c r="C8" s="5">
        <v>271393</v>
      </c>
      <c r="D8" s="5">
        <v>2286784</v>
      </c>
      <c r="E8" s="4">
        <v>0.92000162126510265</v>
      </c>
      <c r="F8" s="5">
        <v>249682</v>
      </c>
      <c r="G8" s="5">
        <v>2103844.9874830963</v>
      </c>
      <c r="H8" s="69">
        <v>1.9215767191555415</v>
      </c>
      <c r="I8" s="69">
        <v>0.18415747292589776</v>
      </c>
      <c r="J8" s="66">
        <v>3669220</v>
      </c>
      <c r="K8" s="5">
        <v>947</v>
      </c>
      <c r="L8" s="3" t="s">
        <v>39</v>
      </c>
      <c r="M8" s="6">
        <v>8.4260979465203594</v>
      </c>
      <c r="N8" s="17"/>
    </row>
    <row r="9" spans="1:14" ht="18" customHeight="1" x14ac:dyDescent="0.35">
      <c r="A9" s="27" t="s">
        <v>36</v>
      </c>
      <c r="B9" s="4">
        <v>1</v>
      </c>
      <c r="C9" s="5">
        <v>370128</v>
      </c>
      <c r="D9" s="5">
        <v>3944591.559889161</v>
      </c>
      <c r="E9" s="4">
        <v>0.87000172913154372</v>
      </c>
      <c r="F9" s="5">
        <v>322012</v>
      </c>
      <c r="G9" s="5">
        <v>3431801.477821263</v>
      </c>
      <c r="H9" s="81"/>
      <c r="I9" s="81"/>
      <c r="J9" s="83"/>
      <c r="K9" s="5">
        <v>141</v>
      </c>
      <c r="L9" s="3" t="s">
        <v>39</v>
      </c>
      <c r="M9" s="6">
        <v>10.657371395541977</v>
      </c>
      <c r="N9" s="17"/>
    </row>
    <row r="10" spans="1:14" ht="18" customHeight="1" x14ac:dyDescent="0.35">
      <c r="A10" s="27" t="s">
        <v>35</v>
      </c>
      <c r="B10" s="4">
        <v>1.05</v>
      </c>
      <c r="C10" s="5">
        <v>1270910</v>
      </c>
      <c r="D10" s="5">
        <v>13544559.880308254</v>
      </c>
      <c r="E10" s="4">
        <v>0.98999929184600011</v>
      </c>
      <c r="F10" s="5">
        <v>1258200</v>
      </c>
      <c r="G10" s="5">
        <v>13409104.689870916</v>
      </c>
      <c r="H10" s="81"/>
      <c r="I10" s="81"/>
      <c r="J10" s="83"/>
      <c r="K10" s="5">
        <v>161</v>
      </c>
      <c r="L10" s="3" t="s">
        <v>39</v>
      </c>
      <c r="M10" s="6">
        <v>10.657371395541977</v>
      </c>
      <c r="N10" s="17"/>
    </row>
    <row r="11" spans="1:14" ht="18" customHeight="1" x14ac:dyDescent="0.35">
      <c r="A11" s="27" t="s">
        <v>33</v>
      </c>
      <c r="B11" s="4">
        <v>1.02</v>
      </c>
      <c r="C11" s="5">
        <v>74572</v>
      </c>
      <c r="D11" s="5">
        <v>1118580</v>
      </c>
      <c r="E11" s="4">
        <v>0.77999785442257152</v>
      </c>
      <c r="F11" s="5">
        <v>58166</v>
      </c>
      <c r="G11" s="5">
        <v>872490</v>
      </c>
      <c r="H11" s="81"/>
      <c r="I11" s="81"/>
      <c r="J11" s="83"/>
      <c r="K11" s="5">
        <v>8</v>
      </c>
      <c r="L11" s="3" t="s">
        <v>40</v>
      </c>
      <c r="M11" s="6">
        <v>15</v>
      </c>
      <c r="N11" s="17"/>
    </row>
    <row r="12" spans="1:14" ht="18" customHeight="1" x14ac:dyDescent="0.35">
      <c r="A12" s="3" t="s">
        <v>44</v>
      </c>
      <c r="B12" s="4"/>
      <c r="C12" s="5">
        <v>0</v>
      </c>
      <c r="D12" s="5">
        <v>0</v>
      </c>
      <c r="E12" s="4"/>
      <c r="F12" s="5">
        <v>0</v>
      </c>
      <c r="G12" s="5">
        <v>0</v>
      </c>
      <c r="H12" s="81"/>
      <c r="I12" s="81"/>
      <c r="J12" s="83"/>
      <c r="K12" s="5">
        <v>0</v>
      </c>
      <c r="L12" s="3" t="s">
        <v>40</v>
      </c>
      <c r="M12" s="6"/>
      <c r="N12" s="17"/>
    </row>
    <row r="13" spans="1:14" ht="18" customHeight="1" x14ac:dyDescent="0.35">
      <c r="A13" s="27" t="s">
        <v>37</v>
      </c>
      <c r="B13" s="4">
        <v>1</v>
      </c>
      <c r="C13" s="5">
        <v>21004</v>
      </c>
      <c r="D13" s="5">
        <v>105020</v>
      </c>
      <c r="E13" s="4">
        <v>1.019996191201676</v>
      </c>
      <c r="F13" s="5">
        <v>21424</v>
      </c>
      <c r="G13" s="5">
        <v>107120</v>
      </c>
      <c r="H13" s="82"/>
      <c r="I13" s="82"/>
      <c r="J13" s="68"/>
      <c r="K13" s="5">
        <v>2</v>
      </c>
      <c r="L13" s="3" t="s">
        <v>40</v>
      </c>
      <c r="M13" s="6">
        <v>5</v>
      </c>
      <c r="N13" s="17"/>
    </row>
    <row r="14" spans="1:14" ht="18" customHeight="1" x14ac:dyDescent="0.35">
      <c r="A14" s="27" t="s">
        <v>24</v>
      </c>
      <c r="B14" s="4">
        <v>0.98</v>
      </c>
      <c r="C14" s="26">
        <v>2447961</v>
      </c>
      <c r="D14" s="5">
        <v>2447961</v>
      </c>
      <c r="E14" s="4">
        <v>1</v>
      </c>
      <c r="F14" s="26">
        <v>2447961</v>
      </c>
      <c r="G14" s="5">
        <v>2447961</v>
      </c>
      <c r="H14" s="69">
        <v>0.38234519725231941</v>
      </c>
      <c r="I14" s="69">
        <v>0.32947489638604127</v>
      </c>
      <c r="J14" s="66">
        <v>956976</v>
      </c>
      <c r="K14" s="5">
        <v>151200</v>
      </c>
      <c r="L14" s="3" t="s">
        <v>39</v>
      </c>
      <c r="M14" s="6">
        <v>1</v>
      </c>
      <c r="N14" s="17"/>
    </row>
    <row r="15" spans="1:14" ht="18" customHeight="1" x14ac:dyDescent="0.35">
      <c r="A15" s="27" t="s">
        <v>18</v>
      </c>
      <c r="B15" s="4">
        <v>1.1599999999999999</v>
      </c>
      <c r="C15" s="5">
        <v>52334</v>
      </c>
      <c r="D15" s="5">
        <v>434851.30915483536</v>
      </c>
      <c r="E15" s="4">
        <v>1.0499866243742118</v>
      </c>
      <c r="F15" s="5">
        <v>54950</v>
      </c>
      <c r="G15" s="5">
        <v>456588.05820419238</v>
      </c>
      <c r="H15" s="70"/>
      <c r="I15" s="70"/>
      <c r="J15" s="71"/>
      <c r="K15" s="5">
        <v>4250</v>
      </c>
      <c r="L15" s="3" t="s">
        <v>42</v>
      </c>
      <c r="M15" s="6">
        <v>8.3091548353811167</v>
      </c>
      <c r="N15" s="17"/>
    </row>
    <row r="16" spans="1:14" ht="18" customHeight="1" x14ac:dyDescent="0.35">
      <c r="A16" s="7" t="s">
        <v>48</v>
      </c>
      <c r="B16" s="8"/>
      <c r="C16" s="9">
        <v>5562884</v>
      </c>
      <c r="D16" s="9">
        <v>35027258.809352256</v>
      </c>
      <c r="E16" s="8">
        <v>0.96469672925051109</v>
      </c>
      <c r="F16" s="9">
        <v>5366496</v>
      </c>
      <c r="G16" s="9">
        <v>32495578.543379467</v>
      </c>
      <c r="H16" s="10">
        <v>1.426116967197963</v>
      </c>
      <c r="I16" s="10">
        <v>0.23551668697891967</v>
      </c>
      <c r="J16" s="20">
        <v>7653251</v>
      </c>
      <c r="K16" s="9">
        <v>170032</v>
      </c>
      <c r="L16" s="11"/>
      <c r="M16" s="12">
        <v>6.2966006138816226</v>
      </c>
      <c r="N16" s="17"/>
    </row>
    <row r="17" spans="1:14" ht="18" customHeight="1" x14ac:dyDescent="0.35">
      <c r="A17" s="72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17"/>
    </row>
    <row r="18" spans="1:14" ht="18" customHeight="1" x14ac:dyDescent="0.35">
      <c r="A18" s="73" t="s">
        <v>49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5"/>
      <c r="N18" s="17"/>
    </row>
    <row r="19" spans="1:14" ht="18" customHeight="1" x14ac:dyDescent="0.35">
      <c r="A19" s="27" t="s">
        <v>31</v>
      </c>
      <c r="B19" s="4">
        <v>1</v>
      </c>
      <c r="C19" s="5">
        <v>571</v>
      </c>
      <c r="D19" s="5">
        <v>5161</v>
      </c>
      <c r="E19" s="4">
        <v>0.81961471103327499</v>
      </c>
      <c r="F19" s="5">
        <v>468</v>
      </c>
      <c r="G19" s="5">
        <v>4230.0315236427323</v>
      </c>
      <c r="H19" s="76">
        <v>1.8337214666172308</v>
      </c>
      <c r="I19" s="76">
        <v>0.21196581031056194</v>
      </c>
      <c r="J19" s="77">
        <v>4055495.07</v>
      </c>
      <c r="K19" s="5">
        <v>1</v>
      </c>
      <c r="L19" s="3" t="s">
        <v>39</v>
      </c>
      <c r="M19" s="6">
        <v>9.0385288966725046</v>
      </c>
      <c r="N19" s="17"/>
    </row>
    <row r="20" spans="1:14" ht="18" customHeight="1" x14ac:dyDescent="0.35">
      <c r="A20" s="27" t="s">
        <v>25</v>
      </c>
      <c r="B20" s="4">
        <v>0.99</v>
      </c>
      <c r="C20" s="5">
        <v>1916863</v>
      </c>
      <c r="D20" s="5">
        <v>12853940</v>
      </c>
      <c r="E20" s="4">
        <v>0.63000016172256446</v>
      </c>
      <c r="F20" s="5">
        <v>1207624</v>
      </c>
      <c r="G20" s="5">
        <v>8097984.278772139</v>
      </c>
      <c r="H20" s="64">
        <v>0</v>
      </c>
      <c r="I20" s="64">
        <v>6.9153011505340964E-6</v>
      </c>
      <c r="J20" s="67"/>
      <c r="K20" s="5">
        <v>56</v>
      </c>
      <c r="L20" s="3" t="s">
        <v>39</v>
      </c>
      <c r="M20" s="6">
        <v>6.7057165796407983</v>
      </c>
      <c r="N20" s="17"/>
    </row>
    <row r="21" spans="1:14" ht="18" customHeight="1" x14ac:dyDescent="0.35">
      <c r="A21" s="27" t="s">
        <v>38</v>
      </c>
      <c r="B21" s="4">
        <v>1</v>
      </c>
      <c r="C21" s="5">
        <v>12312</v>
      </c>
      <c r="D21" s="5">
        <v>246240</v>
      </c>
      <c r="E21" s="4">
        <v>0.919996751137102</v>
      </c>
      <c r="F21" s="5">
        <v>11327</v>
      </c>
      <c r="G21" s="5">
        <v>226540</v>
      </c>
      <c r="H21" s="64"/>
      <c r="I21" s="64"/>
      <c r="J21" s="67"/>
      <c r="K21" s="5">
        <v>1</v>
      </c>
      <c r="L21" s="3" t="s">
        <v>39</v>
      </c>
      <c r="M21" s="6">
        <v>20</v>
      </c>
      <c r="N21" s="17"/>
    </row>
    <row r="22" spans="1:14" ht="18" customHeight="1" x14ac:dyDescent="0.35">
      <c r="A22" s="27" t="s">
        <v>26</v>
      </c>
      <c r="B22" s="4">
        <v>1</v>
      </c>
      <c r="C22" s="5">
        <v>749105</v>
      </c>
      <c r="D22" s="5">
        <v>11236575</v>
      </c>
      <c r="E22" s="4">
        <v>0.78000013349263453</v>
      </c>
      <c r="F22" s="5">
        <v>584302</v>
      </c>
      <c r="G22" s="5">
        <v>8764530</v>
      </c>
      <c r="H22" s="64"/>
      <c r="I22" s="64"/>
      <c r="J22" s="67"/>
      <c r="K22" s="5">
        <v>31</v>
      </c>
      <c r="L22" s="3" t="s">
        <v>40</v>
      </c>
      <c r="M22" s="6">
        <v>15</v>
      </c>
      <c r="N22" s="17"/>
    </row>
    <row r="23" spans="1:14" ht="18" customHeight="1" x14ac:dyDescent="0.35">
      <c r="A23" s="27" t="s">
        <v>53</v>
      </c>
      <c r="B23" s="4"/>
      <c r="C23" s="5">
        <v>0</v>
      </c>
      <c r="D23" s="5">
        <v>0</v>
      </c>
      <c r="E23" s="4"/>
      <c r="F23" s="5">
        <v>0</v>
      </c>
      <c r="G23" s="5">
        <v>0</v>
      </c>
      <c r="H23" s="64"/>
      <c r="I23" s="64"/>
      <c r="J23" s="67"/>
      <c r="K23" s="5">
        <v>0</v>
      </c>
      <c r="L23" s="3" t="s">
        <v>40</v>
      </c>
      <c r="M23" s="6"/>
      <c r="N23" s="17"/>
    </row>
    <row r="24" spans="1:14" ht="18" customHeight="1" x14ac:dyDescent="0.35">
      <c r="A24" s="27" t="s">
        <v>54</v>
      </c>
      <c r="B24" s="4"/>
      <c r="C24" s="5">
        <v>0</v>
      </c>
      <c r="D24" s="5">
        <v>0</v>
      </c>
      <c r="E24" s="4"/>
      <c r="F24" s="5">
        <v>0</v>
      </c>
      <c r="G24" s="5">
        <v>0</v>
      </c>
      <c r="H24" s="64"/>
      <c r="I24" s="64"/>
      <c r="J24" s="67"/>
      <c r="K24" s="5">
        <v>0</v>
      </c>
      <c r="L24" s="3" t="s">
        <v>40</v>
      </c>
      <c r="M24" s="6"/>
      <c r="N24" s="17"/>
    </row>
    <row r="25" spans="1:14" ht="18" customHeight="1" x14ac:dyDescent="0.35">
      <c r="A25" s="27" t="s">
        <v>27</v>
      </c>
      <c r="B25" s="4">
        <v>0.91</v>
      </c>
      <c r="C25" s="5">
        <v>283806</v>
      </c>
      <c r="D25" s="5">
        <v>1419030</v>
      </c>
      <c r="E25" s="4">
        <v>1.0199995771759582</v>
      </c>
      <c r="F25" s="5">
        <v>289482</v>
      </c>
      <c r="G25" s="5">
        <v>1447410</v>
      </c>
      <c r="H25" s="64">
        <v>0</v>
      </c>
      <c r="I25" s="64">
        <v>4.8362247048175708E-6</v>
      </c>
      <c r="J25" s="67"/>
      <c r="K25" s="5">
        <v>7</v>
      </c>
      <c r="L25" s="3" t="s">
        <v>40</v>
      </c>
      <c r="M25" s="6">
        <v>5</v>
      </c>
      <c r="N25" s="17"/>
    </row>
    <row r="26" spans="1:14" ht="18" customHeight="1" x14ac:dyDescent="0.35">
      <c r="A26" s="27" t="s">
        <v>28</v>
      </c>
      <c r="B26" s="4">
        <v>1.04</v>
      </c>
      <c r="C26" s="5">
        <v>116095</v>
      </c>
      <c r="D26" s="5">
        <v>580475</v>
      </c>
      <c r="E26" s="4">
        <v>1.0200008613635385</v>
      </c>
      <c r="F26" s="5">
        <v>118417</v>
      </c>
      <c r="G26" s="5">
        <v>592085</v>
      </c>
      <c r="H26" s="65"/>
      <c r="I26" s="65"/>
      <c r="J26" s="68"/>
      <c r="K26" s="5">
        <v>9</v>
      </c>
      <c r="L26" s="3" t="s">
        <v>40</v>
      </c>
      <c r="M26" s="6">
        <v>5</v>
      </c>
      <c r="N26" s="17"/>
    </row>
    <row r="27" spans="1:14" ht="18" customHeight="1" x14ac:dyDescent="0.35">
      <c r="A27" s="27" t="s">
        <v>30</v>
      </c>
      <c r="B27" s="4">
        <v>1</v>
      </c>
      <c r="C27" s="5">
        <v>8996</v>
      </c>
      <c r="D27" s="5">
        <v>81607</v>
      </c>
      <c r="E27" s="4">
        <v>0.92996887505558024</v>
      </c>
      <c r="F27" s="5">
        <v>8366</v>
      </c>
      <c r="G27" s="5">
        <v>75891.969986660741</v>
      </c>
      <c r="H27" s="63">
        <v>2.7891845567076237</v>
      </c>
      <c r="I27" s="63">
        <v>0.31508638958957458</v>
      </c>
      <c r="J27" s="66">
        <v>1221272.3500000001</v>
      </c>
      <c r="K27" s="5">
        <v>63</v>
      </c>
      <c r="L27" s="3" t="s">
        <v>39</v>
      </c>
      <c r="M27" s="6">
        <v>9.0714762116496228</v>
      </c>
      <c r="N27" s="17"/>
    </row>
    <row r="28" spans="1:14" ht="18" customHeight="1" x14ac:dyDescent="0.35">
      <c r="A28" s="27" t="s">
        <v>32</v>
      </c>
      <c r="B28" s="4">
        <v>1</v>
      </c>
      <c r="C28" s="5">
        <v>416104</v>
      </c>
      <c r="D28" s="5">
        <v>3400368.6237447415</v>
      </c>
      <c r="E28" s="4">
        <v>0.93000067290869592</v>
      </c>
      <c r="F28" s="5">
        <v>386977</v>
      </c>
      <c r="G28" s="5">
        <v>3162345.1082202261</v>
      </c>
      <c r="H28" s="64"/>
      <c r="I28" s="64"/>
      <c r="J28" s="67"/>
      <c r="K28" s="5">
        <v>126</v>
      </c>
      <c r="L28" s="3" t="s">
        <v>39</v>
      </c>
      <c r="M28" s="6">
        <v>8.1719200578334785</v>
      </c>
      <c r="N28" s="17"/>
    </row>
    <row r="29" spans="1:14" ht="18" customHeight="1" x14ac:dyDescent="0.35">
      <c r="A29" s="27" t="s">
        <v>29</v>
      </c>
      <c r="B29" s="4">
        <v>0.81</v>
      </c>
      <c r="C29" s="5">
        <v>45717</v>
      </c>
      <c r="D29" s="5">
        <v>685755</v>
      </c>
      <c r="E29" s="4">
        <v>0.93000415600323727</v>
      </c>
      <c r="F29" s="5">
        <v>42517</v>
      </c>
      <c r="G29" s="5">
        <v>637755</v>
      </c>
      <c r="H29" s="64"/>
      <c r="I29" s="64"/>
      <c r="J29" s="67"/>
      <c r="K29" s="5">
        <v>10</v>
      </c>
      <c r="L29" s="3" t="s">
        <v>40</v>
      </c>
      <c r="M29" s="6">
        <v>15</v>
      </c>
      <c r="N29" s="17"/>
    </row>
    <row r="30" spans="1:14" ht="18" customHeight="1" x14ac:dyDescent="0.35">
      <c r="A30" s="27" t="s">
        <v>46</v>
      </c>
      <c r="B30" s="4"/>
      <c r="C30" s="5">
        <v>0</v>
      </c>
      <c r="D30" s="5">
        <v>0</v>
      </c>
      <c r="E30" s="4"/>
      <c r="F30" s="5">
        <v>0</v>
      </c>
      <c r="G30" s="5">
        <v>0</v>
      </c>
      <c r="H30" s="65"/>
      <c r="I30" s="65"/>
      <c r="J30" s="68"/>
      <c r="K30" s="5">
        <v>0</v>
      </c>
      <c r="L30" s="3" t="s">
        <v>40</v>
      </c>
      <c r="M30" s="6"/>
      <c r="N30" s="17"/>
    </row>
    <row r="31" spans="1:14" ht="18" customHeight="1" x14ac:dyDescent="0.35">
      <c r="A31" s="7" t="s">
        <v>50</v>
      </c>
      <c r="B31" s="8"/>
      <c r="C31" s="9">
        <v>3549569</v>
      </c>
      <c r="D31" s="9">
        <v>30509151.623744741</v>
      </c>
      <c r="E31" s="8">
        <v>0.74642301642819175</v>
      </c>
      <c r="F31" s="9">
        <v>2649480</v>
      </c>
      <c r="G31" s="9">
        <v>23008771.388502672</v>
      </c>
      <c r="H31" s="10">
        <v>1.991624175309872</v>
      </c>
      <c r="I31" s="10">
        <v>0.22933725277642444</v>
      </c>
      <c r="J31" s="20">
        <v>5276768.42</v>
      </c>
      <c r="K31" s="9">
        <v>304</v>
      </c>
      <c r="L31" s="11"/>
      <c r="M31" s="12">
        <v>8.595170744319871</v>
      </c>
      <c r="N31" s="17"/>
    </row>
    <row r="32" spans="1:14" ht="18" customHeight="1" x14ac:dyDescent="0.35">
      <c r="A32" s="28" t="s">
        <v>52</v>
      </c>
      <c r="B32" s="8"/>
      <c r="C32" s="9"/>
      <c r="D32" s="9"/>
      <c r="E32" s="8"/>
      <c r="F32" s="9"/>
      <c r="G32" s="9"/>
      <c r="H32" s="10"/>
      <c r="I32" s="10"/>
      <c r="J32" s="20">
        <v>1455713</v>
      </c>
      <c r="K32" s="9"/>
      <c r="L32" s="11"/>
      <c r="M32" s="12"/>
      <c r="N32" s="17"/>
    </row>
    <row r="33" spans="1:14" ht="18" customHeight="1" x14ac:dyDescent="0.35">
      <c r="A33" s="22" t="s">
        <v>51</v>
      </c>
      <c r="B33" s="13"/>
      <c r="C33" s="14">
        <v>9112453</v>
      </c>
      <c r="D33" s="14">
        <v>65536410.433096997</v>
      </c>
      <c r="E33" s="13">
        <v>0.87967268528024234</v>
      </c>
      <c r="F33" s="14">
        <v>8015976</v>
      </c>
      <c r="G33" s="14">
        <v>55504349.931882143</v>
      </c>
      <c r="H33" s="19">
        <v>1.7946325463050288</v>
      </c>
      <c r="I33" s="19">
        <v>0.25918205397693922</v>
      </c>
      <c r="J33" s="21">
        <v>14385731.42</v>
      </c>
      <c r="K33" s="14">
        <v>170336</v>
      </c>
      <c r="L33" s="15"/>
      <c r="M33" s="16">
        <v>7.1919614217046712</v>
      </c>
      <c r="N33" s="17"/>
    </row>
    <row r="34" spans="1:14" ht="3.65" customHeight="1" x14ac:dyDescent="0.35">
      <c r="A34" s="17"/>
      <c r="B34" s="17"/>
      <c r="C34" s="17"/>
      <c r="D34" s="17"/>
      <c r="E34" s="23"/>
      <c r="F34" s="17"/>
      <c r="G34" s="17"/>
      <c r="H34" s="17"/>
      <c r="I34" s="17"/>
      <c r="J34" s="17"/>
      <c r="K34" s="17"/>
      <c r="L34" s="17"/>
      <c r="M34" s="17"/>
      <c r="N34" s="17"/>
    </row>
  </sheetData>
  <mergeCells count="26">
    <mergeCell ref="A1:M1"/>
    <mergeCell ref="A2:A4"/>
    <mergeCell ref="C2:D2"/>
    <mergeCell ref="F2:I2"/>
    <mergeCell ref="K2:L2"/>
    <mergeCell ref="K3:K4"/>
    <mergeCell ref="L3:L4"/>
    <mergeCell ref="M3:M4"/>
    <mergeCell ref="A5:M5"/>
    <mergeCell ref="H6:H7"/>
    <mergeCell ref="I6:I7"/>
    <mergeCell ref="J6:J7"/>
    <mergeCell ref="H8:H13"/>
    <mergeCell ref="I8:I13"/>
    <mergeCell ref="J8:J13"/>
    <mergeCell ref="H19:H26"/>
    <mergeCell ref="I19:I26"/>
    <mergeCell ref="J19:J26"/>
    <mergeCell ref="H27:H30"/>
    <mergeCell ref="I27:I30"/>
    <mergeCell ref="J27:J30"/>
    <mergeCell ref="J14:J15"/>
    <mergeCell ref="H14:H15"/>
    <mergeCell ref="I14:I15"/>
    <mergeCell ref="A17:M17"/>
    <mergeCell ref="A18:M18"/>
  </mergeCells>
  <pageMargins left="0.25" right="0.25" top="0.75" bottom="0.75" header="0.3" footer="0.3"/>
  <pageSetup scale="62" orientation="landscape" r:id="rId1"/>
  <headerFooter>
    <oddHeader>&amp;R&amp;A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1FDD7-766B-4E72-BB98-E427155F59A2}">
  <sheetPr>
    <pageSetUpPr fitToPage="1"/>
  </sheetPr>
  <dimension ref="A1:T51"/>
  <sheetViews>
    <sheetView showGridLines="0" zoomScale="90" zoomScaleNormal="90" workbookViewId="0">
      <selection sqref="A1:M1"/>
    </sheetView>
  </sheetViews>
  <sheetFormatPr defaultRowHeight="14.5" x14ac:dyDescent="0.35"/>
  <cols>
    <col min="1" max="1" width="40.08984375" customWidth="1"/>
    <col min="2" max="2" width="17.6328125" customWidth="1"/>
    <col min="3" max="3" width="15.90625" customWidth="1"/>
    <col min="4" max="4" width="15" customWidth="1"/>
    <col min="5" max="5" width="14.6328125" customWidth="1"/>
    <col min="6" max="6" width="14.90625" customWidth="1"/>
    <col min="7" max="7" width="15.6328125" customWidth="1"/>
    <col min="8" max="8" width="18.453125" customWidth="1"/>
    <col min="9" max="10" width="15.6328125" customWidth="1"/>
    <col min="11" max="11" width="10.36328125" customWidth="1"/>
    <col min="12" max="12" width="18.36328125" customWidth="1"/>
    <col min="13" max="13" width="17.6328125" customWidth="1"/>
    <col min="14" max="14" width="1.6328125" customWidth="1"/>
    <col min="18" max="18" width="11.90625" customWidth="1"/>
    <col min="19" max="19" width="11" bestFit="1" customWidth="1"/>
  </cols>
  <sheetData>
    <row r="1" spans="1:20" ht="22.25" customHeight="1" x14ac:dyDescent="0.35">
      <c r="A1" s="84" t="s">
        <v>68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6"/>
      <c r="N1" s="17"/>
    </row>
    <row r="2" spans="1:20" ht="51" customHeight="1" x14ac:dyDescent="0.35">
      <c r="A2" s="87"/>
      <c r="B2" s="24" t="s">
        <v>0</v>
      </c>
      <c r="C2" s="90" t="s">
        <v>21</v>
      </c>
      <c r="D2" s="91"/>
      <c r="E2" s="24" t="s">
        <v>19</v>
      </c>
      <c r="F2" s="90" t="s">
        <v>22</v>
      </c>
      <c r="G2" s="92"/>
      <c r="H2" s="92"/>
      <c r="I2" s="91"/>
      <c r="J2" s="31" t="s">
        <v>23</v>
      </c>
      <c r="K2" s="93" t="s">
        <v>1</v>
      </c>
      <c r="L2" s="93"/>
      <c r="M2" s="24" t="s">
        <v>2</v>
      </c>
      <c r="N2" s="17"/>
    </row>
    <row r="3" spans="1:20" ht="45" customHeight="1" x14ac:dyDescent="0.35">
      <c r="A3" s="88"/>
      <c r="B3" s="32" t="s">
        <v>20</v>
      </c>
      <c r="C3" s="32" t="s">
        <v>3</v>
      </c>
      <c r="D3" s="32" t="s">
        <v>4</v>
      </c>
      <c r="E3" s="32" t="s">
        <v>5</v>
      </c>
      <c r="F3" s="32" t="s">
        <v>6</v>
      </c>
      <c r="G3" s="32" t="s">
        <v>4</v>
      </c>
      <c r="H3" s="32" t="s">
        <v>7</v>
      </c>
      <c r="I3" s="32" t="s">
        <v>8</v>
      </c>
      <c r="J3" s="32" t="s">
        <v>15</v>
      </c>
      <c r="K3" s="94" t="s">
        <v>9</v>
      </c>
      <c r="L3" s="94" t="s">
        <v>10</v>
      </c>
      <c r="M3" s="96" t="s">
        <v>43</v>
      </c>
      <c r="N3" s="17"/>
    </row>
    <row r="4" spans="1:20" s="1" customFormat="1" ht="17.399999999999999" customHeight="1" x14ac:dyDescent="0.35">
      <c r="A4" s="89"/>
      <c r="B4" s="2" t="s">
        <v>11</v>
      </c>
      <c r="C4" s="2" t="s">
        <v>12</v>
      </c>
      <c r="D4" s="2" t="s">
        <v>12</v>
      </c>
      <c r="E4" s="2" t="s">
        <v>11</v>
      </c>
      <c r="F4" s="2" t="s">
        <v>12</v>
      </c>
      <c r="G4" s="2" t="s">
        <v>12</v>
      </c>
      <c r="H4" s="2" t="s">
        <v>13</v>
      </c>
      <c r="I4" s="2" t="s">
        <v>13</v>
      </c>
      <c r="J4" s="2" t="s">
        <v>14</v>
      </c>
      <c r="K4" s="95"/>
      <c r="L4" s="95"/>
      <c r="M4" s="97"/>
    </row>
    <row r="5" spans="1:20" ht="18" customHeight="1" x14ac:dyDescent="0.35">
      <c r="A5" s="78" t="s">
        <v>47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80"/>
      <c r="N5" s="17"/>
    </row>
    <row r="6" spans="1:20" ht="18" customHeight="1" x14ac:dyDescent="0.35">
      <c r="A6" s="27" t="s">
        <v>16</v>
      </c>
      <c r="B6" s="25">
        <v>1.07</v>
      </c>
      <c r="C6" s="26">
        <v>586632</v>
      </c>
      <c r="D6" s="26">
        <v>3637118.4</v>
      </c>
      <c r="E6" s="25">
        <v>0.96344215794569676</v>
      </c>
      <c r="F6" s="26">
        <v>565186</v>
      </c>
      <c r="G6" s="26">
        <v>3504153.2</v>
      </c>
      <c r="H6" s="34">
        <v>4.4851205443871569</v>
      </c>
      <c r="I6" s="34">
        <v>0.72340653941728339</v>
      </c>
      <c r="J6" s="33">
        <v>2534927.34</v>
      </c>
      <c r="K6" s="26">
        <v>10286</v>
      </c>
      <c r="L6" s="27" t="s">
        <v>39</v>
      </c>
      <c r="M6" s="30">
        <v>6.2</v>
      </c>
      <c r="N6" s="17"/>
    </row>
    <row r="7" spans="1:20" ht="18" customHeight="1" x14ac:dyDescent="0.35">
      <c r="A7" s="27" t="s">
        <v>17</v>
      </c>
      <c r="B7" s="25">
        <v>1</v>
      </c>
      <c r="C7" s="26">
        <v>808880</v>
      </c>
      <c r="D7" s="26">
        <v>12489107.199999999</v>
      </c>
      <c r="E7" s="25">
        <v>0.88835674018395805</v>
      </c>
      <c r="F7" s="26">
        <v>718574</v>
      </c>
      <c r="G7" s="26">
        <v>11094782.560000001</v>
      </c>
      <c r="H7" s="34">
        <v>3.7949345509300363</v>
      </c>
      <c r="I7" s="34">
        <v>0.2457859165110127</v>
      </c>
      <c r="J7" s="33">
        <v>2726941.3</v>
      </c>
      <c r="K7" s="26">
        <v>6875</v>
      </c>
      <c r="L7" s="27" t="s">
        <v>41</v>
      </c>
      <c r="M7" s="30">
        <v>15.44</v>
      </c>
      <c r="N7" s="17"/>
    </row>
    <row r="8" spans="1:20" ht="18" customHeight="1" x14ac:dyDescent="0.35">
      <c r="A8" s="27" t="s">
        <v>34</v>
      </c>
      <c r="B8" s="25">
        <v>1</v>
      </c>
      <c r="C8" s="26">
        <v>253307</v>
      </c>
      <c r="D8" s="26">
        <v>2454544.83</v>
      </c>
      <c r="E8" s="25">
        <v>0.91999826297733578</v>
      </c>
      <c r="F8" s="26">
        <v>233042</v>
      </c>
      <c r="G8" s="26">
        <v>2258176.98</v>
      </c>
      <c r="H8" s="106">
        <v>2.6060588725979947</v>
      </c>
      <c r="I8" s="106">
        <v>0.2338303169731282</v>
      </c>
      <c r="J8" s="77">
        <v>6035856.4699999997</v>
      </c>
      <c r="K8" s="26">
        <v>1259</v>
      </c>
      <c r="L8" s="27" t="s">
        <v>39</v>
      </c>
      <c r="M8" s="30">
        <v>9.69</v>
      </c>
      <c r="N8" s="17"/>
    </row>
    <row r="9" spans="1:20" ht="18" customHeight="1" x14ac:dyDescent="0.35">
      <c r="A9" s="27" t="s">
        <v>36</v>
      </c>
      <c r="B9" s="25">
        <v>1</v>
      </c>
      <c r="C9" s="26">
        <v>644951</v>
      </c>
      <c r="D9" s="26">
        <v>7075112.4700000007</v>
      </c>
      <c r="E9" s="25">
        <v>0.92000012404043097</v>
      </c>
      <c r="F9" s="26">
        <v>593355</v>
      </c>
      <c r="G9" s="26">
        <v>6509104.3500000006</v>
      </c>
      <c r="H9" s="107"/>
      <c r="I9" s="107"/>
      <c r="J9" s="109"/>
      <c r="K9" s="26">
        <v>249</v>
      </c>
      <c r="L9" s="27" t="s">
        <v>39</v>
      </c>
      <c r="M9" s="30">
        <v>10.97</v>
      </c>
      <c r="N9" s="17"/>
    </row>
    <row r="10" spans="1:20" ht="18" customHeight="1" x14ac:dyDescent="0.35">
      <c r="A10" s="27" t="s">
        <v>35</v>
      </c>
      <c r="B10" s="25">
        <v>1</v>
      </c>
      <c r="C10" s="26">
        <v>1355806</v>
      </c>
      <c r="D10" s="26">
        <v>14873191.82</v>
      </c>
      <c r="E10" s="25">
        <v>0.92000035403295166</v>
      </c>
      <c r="F10" s="26">
        <v>1247342</v>
      </c>
      <c r="G10" s="26">
        <v>13683341.74</v>
      </c>
      <c r="H10" s="107"/>
      <c r="I10" s="107"/>
      <c r="J10" s="109"/>
      <c r="K10" s="26">
        <v>236</v>
      </c>
      <c r="L10" s="27" t="s">
        <v>39</v>
      </c>
      <c r="M10" s="30">
        <v>10.97</v>
      </c>
      <c r="N10" s="17"/>
      <c r="P10" t="s">
        <v>73</v>
      </c>
      <c r="R10" s="56"/>
    </row>
    <row r="11" spans="1:20" ht="18" customHeight="1" x14ac:dyDescent="0.35">
      <c r="A11" s="27" t="s">
        <v>33</v>
      </c>
      <c r="B11" s="25">
        <v>1.03</v>
      </c>
      <c r="C11" s="26">
        <v>248975</v>
      </c>
      <c r="D11" s="26">
        <v>3236675</v>
      </c>
      <c r="E11" s="25">
        <v>0.78000200823375843</v>
      </c>
      <c r="F11" s="26">
        <v>194201</v>
      </c>
      <c r="G11" s="26">
        <v>2524613</v>
      </c>
      <c r="H11" s="107"/>
      <c r="I11" s="107"/>
      <c r="J11" s="109"/>
      <c r="K11" s="26">
        <v>11</v>
      </c>
      <c r="L11" s="27" t="s">
        <v>40</v>
      </c>
      <c r="M11" s="30">
        <v>13</v>
      </c>
      <c r="N11" s="17"/>
      <c r="P11" s="57" t="s">
        <v>74</v>
      </c>
      <c r="Q11" s="57" t="s">
        <v>75</v>
      </c>
      <c r="R11" s="57" t="s">
        <v>76</v>
      </c>
    </row>
    <row r="12" spans="1:20" ht="18" customHeight="1" x14ac:dyDescent="0.35">
      <c r="A12" s="27" t="s">
        <v>44</v>
      </c>
      <c r="B12" s="25">
        <v>1.03</v>
      </c>
      <c r="C12" s="26">
        <v>61726</v>
      </c>
      <c r="D12" s="26">
        <v>1074032.3999999999</v>
      </c>
      <c r="E12" s="25">
        <v>0.77999546382399632</v>
      </c>
      <c r="F12" s="26">
        <v>48146</v>
      </c>
      <c r="G12" s="26">
        <v>837740.39999999991</v>
      </c>
      <c r="H12" s="107"/>
      <c r="I12" s="107"/>
      <c r="J12" s="109"/>
      <c r="K12" s="26">
        <v>1</v>
      </c>
      <c r="L12" s="27" t="s">
        <v>45</v>
      </c>
      <c r="M12" s="30">
        <v>17.399999999999999</v>
      </c>
      <c r="N12" s="17"/>
      <c r="P12" s="58">
        <v>12</v>
      </c>
      <c r="Q12" s="59">
        <f>P12/P14</f>
        <v>0.63157894736842102</v>
      </c>
      <c r="R12" s="60">
        <v>26574</v>
      </c>
    </row>
    <row r="13" spans="1:20" ht="18" customHeight="1" x14ac:dyDescent="0.35">
      <c r="A13" s="3" t="s">
        <v>37</v>
      </c>
      <c r="B13" s="4"/>
      <c r="C13" s="5">
        <v>0</v>
      </c>
      <c r="D13" s="5">
        <v>0</v>
      </c>
      <c r="E13" s="4"/>
      <c r="F13" s="5">
        <v>0</v>
      </c>
      <c r="G13" s="5">
        <v>0</v>
      </c>
      <c r="H13" s="107"/>
      <c r="I13" s="107"/>
      <c r="J13" s="109"/>
      <c r="K13" s="5">
        <v>0</v>
      </c>
      <c r="L13" s="3" t="s">
        <v>40</v>
      </c>
      <c r="M13" s="6"/>
      <c r="N13" s="17"/>
      <c r="P13" s="58">
        <v>7</v>
      </c>
      <c r="Q13" s="59">
        <f>P13/P14</f>
        <v>0.36842105263157893</v>
      </c>
      <c r="R13" s="60">
        <v>53501</v>
      </c>
    </row>
    <row r="14" spans="1:20" ht="18" customHeight="1" x14ac:dyDescent="0.35">
      <c r="A14" s="27" t="s">
        <v>24</v>
      </c>
      <c r="B14" s="25">
        <v>0.92</v>
      </c>
      <c r="C14" s="26">
        <v>352754</v>
      </c>
      <c r="D14" s="26">
        <v>352754</v>
      </c>
      <c r="E14" s="25">
        <v>1</v>
      </c>
      <c r="F14" s="26">
        <v>352754</v>
      </c>
      <c r="G14" s="26">
        <v>352754</v>
      </c>
      <c r="H14" s="34">
        <v>2.5865467152746673</v>
      </c>
      <c r="I14" s="34">
        <v>2.5865467152746673</v>
      </c>
      <c r="J14" s="33">
        <v>912414.7</v>
      </c>
      <c r="K14" s="26">
        <f>R14</f>
        <v>36494.473684210519</v>
      </c>
      <c r="L14" s="27" t="s">
        <v>66</v>
      </c>
      <c r="M14" s="30">
        <v>1</v>
      </c>
      <c r="N14" s="17"/>
      <c r="P14" s="58">
        <f>SUM(P12:P13)</f>
        <v>19</v>
      </c>
      <c r="Q14" s="58"/>
      <c r="R14" s="60">
        <f>SUMPRODUCT(Q12:Q13,R12:R13)</f>
        <v>36494.473684210519</v>
      </c>
    </row>
    <row r="15" spans="1:20" ht="18" customHeight="1" x14ac:dyDescent="0.35">
      <c r="A15" s="27" t="s">
        <v>18</v>
      </c>
      <c r="B15" s="25">
        <v>1.49</v>
      </c>
      <c r="C15" s="26">
        <v>407717</v>
      </c>
      <c r="D15" s="26">
        <v>3799922.44</v>
      </c>
      <c r="E15" s="25">
        <v>1</v>
      </c>
      <c r="F15" s="26">
        <v>407717</v>
      </c>
      <c r="G15" s="26">
        <v>3799922.44</v>
      </c>
      <c r="H15" s="34">
        <v>0.99908407056855586</v>
      </c>
      <c r="I15" s="34">
        <v>0.10719786164898668</v>
      </c>
      <c r="J15" s="33">
        <v>407343.55999999988</v>
      </c>
      <c r="K15" s="26">
        <v>22145</v>
      </c>
      <c r="L15" s="27" t="s">
        <v>42</v>
      </c>
      <c r="M15" s="30">
        <v>9.32</v>
      </c>
      <c r="N15" s="17"/>
      <c r="T15" s="56"/>
    </row>
    <row r="16" spans="1:20" ht="18" customHeight="1" x14ac:dyDescent="0.35">
      <c r="A16" s="7" t="s">
        <v>48</v>
      </c>
      <c r="B16" s="8"/>
      <c r="C16" s="9">
        <v>4720748</v>
      </c>
      <c r="D16" s="9">
        <v>48992458.559999995</v>
      </c>
      <c r="E16" s="8">
        <v>0.92364959959735193</v>
      </c>
      <c r="F16" s="9">
        <v>4360317</v>
      </c>
      <c r="G16" s="9">
        <v>44564588.670000002</v>
      </c>
      <c r="H16" s="10">
        <v>2.8937078129869915</v>
      </c>
      <c r="I16" s="10">
        <v>0.28312801142252747</v>
      </c>
      <c r="J16" s="20">
        <v>12617483.369999999</v>
      </c>
      <c r="K16" s="9">
        <v>121137</v>
      </c>
      <c r="L16" s="11"/>
      <c r="M16" s="12">
        <v>10.378113502351745</v>
      </c>
      <c r="N16" s="17"/>
    </row>
    <row r="17" spans="1:19" ht="9.65" customHeight="1" x14ac:dyDescent="0.35">
      <c r="A17" s="72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17"/>
    </row>
    <row r="18" spans="1:19" ht="18" customHeight="1" x14ac:dyDescent="0.35">
      <c r="A18" s="73" t="s">
        <v>49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5"/>
      <c r="N18" s="17"/>
      <c r="S18" s="55"/>
    </row>
    <row r="19" spans="1:19" ht="18" customHeight="1" x14ac:dyDescent="0.35">
      <c r="A19" s="27" t="s">
        <v>31</v>
      </c>
      <c r="B19" s="25"/>
      <c r="C19" s="26">
        <v>0</v>
      </c>
      <c r="D19" s="26">
        <v>0</v>
      </c>
      <c r="E19" s="25"/>
      <c r="F19" s="26">
        <v>0</v>
      </c>
      <c r="G19" s="26">
        <v>0</v>
      </c>
      <c r="H19" s="98">
        <v>2.1184259278952018</v>
      </c>
      <c r="I19" s="101">
        <v>0.16934985553031676</v>
      </c>
      <c r="J19" s="104">
        <v>10458569.24</v>
      </c>
      <c r="K19" s="26">
        <v>0</v>
      </c>
      <c r="L19" s="27" t="s">
        <v>40</v>
      </c>
      <c r="M19" s="30"/>
      <c r="N19" s="17"/>
      <c r="S19" s="55"/>
    </row>
    <row r="20" spans="1:19" ht="18" customHeight="1" x14ac:dyDescent="0.35">
      <c r="A20" s="29" t="s">
        <v>25</v>
      </c>
      <c r="B20" s="25">
        <v>1</v>
      </c>
      <c r="C20" s="26">
        <v>2242911</v>
      </c>
      <c r="D20" s="26">
        <v>13457466</v>
      </c>
      <c r="E20" s="25">
        <v>0.79000013821324166</v>
      </c>
      <c r="F20" s="26">
        <v>1771900</v>
      </c>
      <c r="G20" s="26">
        <v>10631400</v>
      </c>
      <c r="H20" s="99"/>
      <c r="I20" s="102"/>
      <c r="J20" s="104"/>
      <c r="K20" s="26">
        <v>84</v>
      </c>
      <c r="L20" s="27" t="s">
        <v>40</v>
      </c>
      <c r="M20" s="30">
        <v>6</v>
      </c>
      <c r="N20" s="17"/>
      <c r="S20" s="55"/>
    </row>
    <row r="21" spans="1:19" ht="18" customHeight="1" x14ac:dyDescent="0.35">
      <c r="A21" s="27" t="s">
        <v>38</v>
      </c>
      <c r="B21" s="25">
        <v>1</v>
      </c>
      <c r="C21" s="26">
        <v>19194</v>
      </c>
      <c r="D21" s="26">
        <v>383880</v>
      </c>
      <c r="E21" s="25">
        <v>0.78998645410023971</v>
      </c>
      <c r="F21" s="26">
        <v>15163</v>
      </c>
      <c r="G21" s="26">
        <v>303260</v>
      </c>
      <c r="H21" s="99"/>
      <c r="I21" s="102"/>
      <c r="J21" s="104"/>
      <c r="K21" s="26">
        <v>1</v>
      </c>
      <c r="L21" s="27" t="s">
        <v>40</v>
      </c>
      <c r="M21" s="30">
        <v>20</v>
      </c>
      <c r="N21" s="17"/>
    </row>
    <row r="22" spans="1:19" ht="18" customHeight="1" x14ac:dyDescent="0.35">
      <c r="A22" s="27" t="s">
        <v>26</v>
      </c>
      <c r="B22" s="25">
        <v>0.97</v>
      </c>
      <c r="C22" s="26">
        <v>2047101</v>
      </c>
      <c r="D22" s="26">
        <v>32753616</v>
      </c>
      <c r="E22" s="25">
        <v>0.69000015143366156</v>
      </c>
      <c r="F22" s="26">
        <v>1412500</v>
      </c>
      <c r="G22" s="26">
        <v>22600000</v>
      </c>
      <c r="H22" s="99"/>
      <c r="I22" s="102"/>
      <c r="J22" s="104"/>
      <c r="K22" s="26">
        <v>29</v>
      </c>
      <c r="L22" s="27" t="s">
        <v>40</v>
      </c>
      <c r="M22" s="30">
        <v>16</v>
      </c>
      <c r="N22" s="17"/>
    </row>
    <row r="23" spans="1:19" ht="18" customHeight="1" x14ac:dyDescent="0.35">
      <c r="A23" s="27" t="s">
        <v>53</v>
      </c>
      <c r="B23" s="25">
        <v>1.04</v>
      </c>
      <c r="C23" s="26">
        <v>160101</v>
      </c>
      <c r="D23" s="26">
        <v>3202020</v>
      </c>
      <c r="E23" s="25">
        <v>0.69000193627772466</v>
      </c>
      <c r="F23" s="26">
        <v>110470</v>
      </c>
      <c r="G23" s="26">
        <v>2209400</v>
      </c>
      <c r="H23" s="99"/>
      <c r="I23" s="102"/>
      <c r="J23" s="104"/>
      <c r="K23" s="26">
        <v>1</v>
      </c>
      <c r="L23" s="27" t="s">
        <v>40</v>
      </c>
      <c r="M23" s="30">
        <v>20</v>
      </c>
      <c r="N23" s="17"/>
    </row>
    <row r="24" spans="1:19" ht="18" customHeight="1" x14ac:dyDescent="0.35">
      <c r="A24" s="27" t="s">
        <v>54</v>
      </c>
      <c r="B24" s="25">
        <v>0.95</v>
      </c>
      <c r="C24" s="26">
        <v>407141</v>
      </c>
      <c r="D24" s="26">
        <v>8142820</v>
      </c>
      <c r="E24" s="25">
        <v>0.6700013017603238</v>
      </c>
      <c r="F24" s="26">
        <v>272785</v>
      </c>
      <c r="G24" s="26">
        <v>5455700</v>
      </c>
      <c r="H24" s="99"/>
      <c r="I24" s="102"/>
      <c r="J24" s="104"/>
      <c r="K24" s="26">
        <v>16</v>
      </c>
      <c r="L24" s="27" t="s">
        <v>40</v>
      </c>
      <c r="M24" s="30">
        <v>20</v>
      </c>
      <c r="N24" s="17"/>
    </row>
    <row r="25" spans="1:19" ht="18" customHeight="1" x14ac:dyDescent="0.35">
      <c r="A25" s="27" t="s">
        <v>27</v>
      </c>
      <c r="B25" s="25">
        <v>1</v>
      </c>
      <c r="C25" s="26">
        <v>1052062</v>
      </c>
      <c r="D25" s="26">
        <v>17674641.600000001</v>
      </c>
      <c r="E25" s="25">
        <v>1.0199997718765623</v>
      </c>
      <c r="F25" s="26">
        <v>1073103</v>
      </c>
      <c r="G25" s="26">
        <v>18028130.400000002</v>
      </c>
      <c r="H25" s="99">
        <v>0</v>
      </c>
      <c r="I25" s="102">
        <v>7.7656416330336721E-7</v>
      </c>
      <c r="J25" s="104"/>
      <c r="K25" s="26">
        <v>14</v>
      </c>
      <c r="L25" s="27" t="s">
        <v>40</v>
      </c>
      <c r="M25" s="30">
        <v>16.8</v>
      </c>
      <c r="N25" s="17"/>
    </row>
    <row r="26" spans="1:19" ht="18" customHeight="1" x14ac:dyDescent="0.35">
      <c r="A26" s="27" t="s">
        <v>28</v>
      </c>
      <c r="B26" s="25">
        <v>1.05</v>
      </c>
      <c r="C26" s="26">
        <v>275521</v>
      </c>
      <c r="D26" s="26">
        <v>2479689</v>
      </c>
      <c r="E26" s="25">
        <v>1.0200021051026964</v>
      </c>
      <c r="F26" s="26">
        <v>281032</v>
      </c>
      <c r="G26" s="26">
        <v>2529288</v>
      </c>
      <c r="H26" s="100"/>
      <c r="I26" s="103"/>
      <c r="J26" s="105"/>
      <c r="K26" s="26">
        <v>25</v>
      </c>
      <c r="L26" s="27" t="s">
        <v>40</v>
      </c>
      <c r="M26" s="30">
        <v>9</v>
      </c>
      <c r="N26" s="17"/>
    </row>
    <row r="27" spans="1:19" ht="18" customHeight="1" x14ac:dyDescent="0.35">
      <c r="A27" s="27" t="s">
        <v>30</v>
      </c>
      <c r="B27" s="25">
        <v>1</v>
      </c>
      <c r="C27" s="26">
        <v>19414</v>
      </c>
      <c r="D27" s="26">
        <v>248499.20000000001</v>
      </c>
      <c r="E27" s="25">
        <v>0.92999896981559704</v>
      </c>
      <c r="F27" s="26">
        <v>18055</v>
      </c>
      <c r="G27" s="26">
        <v>231104</v>
      </c>
      <c r="H27" s="106">
        <v>2.8862995761091654</v>
      </c>
      <c r="I27" s="106">
        <v>0.38502467820543251</v>
      </c>
      <c r="J27" s="77">
        <v>2460795.52</v>
      </c>
      <c r="K27" s="26">
        <v>119</v>
      </c>
      <c r="L27" s="27" t="s">
        <v>40</v>
      </c>
      <c r="M27" s="30">
        <v>12.8</v>
      </c>
      <c r="N27" s="17"/>
    </row>
    <row r="28" spans="1:19" ht="18" customHeight="1" x14ac:dyDescent="0.35">
      <c r="A28" s="27" t="s">
        <v>32</v>
      </c>
      <c r="B28" s="25">
        <v>1.1599999999999999</v>
      </c>
      <c r="C28" s="26">
        <v>798064</v>
      </c>
      <c r="D28" s="26">
        <v>5331067.5199999996</v>
      </c>
      <c r="E28" s="25">
        <v>0.93000060145552232</v>
      </c>
      <c r="F28" s="26">
        <v>742200</v>
      </c>
      <c r="G28" s="26">
        <v>4957896</v>
      </c>
      <c r="H28" s="107"/>
      <c r="I28" s="107"/>
      <c r="J28" s="109"/>
      <c r="K28" s="26">
        <v>304</v>
      </c>
      <c r="L28" s="27" t="s">
        <v>40</v>
      </c>
      <c r="M28" s="30">
        <v>6.68</v>
      </c>
      <c r="N28" s="17"/>
    </row>
    <row r="29" spans="1:19" ht="18" customHeight="1" x14ac:dyDescent="0.35">
      <c r="A29" s="27" t="s">
        <v>29</v>
      </c>
      <c r="B29" s="25">
        <v>0.89</v>
      </c>
      <c r="C29" s="26">
        <v>98767</v>
      </c>
      <c r="D29" s="26">
        <v>1283971</v>
      </c>
      <c r="E29" s="25">
        <v>0.92999686129982684</v>
      </c>
      <c r="F29" s="26">
        <v>91853</v>
      </c>
      <c r="G29" s="26">
        <v>1194089</v>
      </c>
      <c r="H29" s="107"/>
      <c r="I29" s="107"/>
      <c r="J29" s="109"/>
      <c r="K29" s="26">
        <v>13</v>
      </c>
      <c r="L29" s="27" t="s">
        <v>40</v>
      </c>
      <c r="M29" s="30">
        <v>13</v>
      </c>
      <c r="N29" s="17"/>
    </row>
    <row r="30" spans="1:19" ht="18" customHeight="1" x14ac:dyDescent="0.35">
      <c r="A30" s="27" t="s">
        <v>46</v>
      </c>
      <c r="B30" s="25">
        <v>1</v>
      </c>
      <c r="C30" s="26">
        <v>505</v>
      </c>
      <c r="D30" s="26">
        <v>8787</v>
      </c>
      <c r="E30" s="25">
        <v>0.93069306930693074</v>
      </c>
      <c r="F30" s="26">
        <v>470</v>
      </c>
      <c r="G30" s="26">
        <v>8177.9999999999991</v>
      </c>
      <c r="H30" s="108"/>
      <c r="I30" s="108"/>
      <c r="J30" s="110"/>
      <c r="K30" s="26">
        <v>1</v>
      </c>
      <c r="L30" s="27" t="s">
        <v>40</v>
      </c>
      <c r="M30" s="30">
        <v>17.399999999999999</v>
      </c>
      <c r="N30" s="17"/>
    </row>
    <row r="31" spans="1:19" ht="18" customHeight="1" x14ac:dyDescent="0.35">
      <c r="A31" s="7" t="s">
        <v>50</v>
      </c>
      <c r="B31" s="8"/>
      <c r="C31" s="9">
        <v>7120781</v>
      </c>
      <c r="D31" s="9">
        <v>84966457.319999993</v>
      </c>
      <c r="E31" s="8">
        <v>0.8130471924357735</v>
      </c>
      <c r="F31" s="9">
        <v>5789531</v>
      </c>
      <c r="G31" s="9">
        <v>68148445.400000006</v>
      </c>
      <c r="H31" s="10">
        <v>2.2315045484686067</v>
      </c>
      <c r="I31" s="10">
        <v>0.18957680816002881</v>
      </c>
      <c r="J31" s="20">
        <v>12919364.76</v>
      </c>
      <c r="K31" s="9">
        <v>607</v>
      </c>
      <c r="L31" s="11"/>
      <c r="M31" s="12">
        <v>11.932182343481704</v>
      </c>
      <c r="N31" s="17"/>
    </row>
    <row r="32" spans="1:19" ht="18" customHeight="1" x14ac:dyDescent="0.35">
      <c r="A32" s="42" t="s">
        <v>52</v>
      </c>
      <c r="B32" s="43"/>
      <c r="C32" s="44"/>
      <c r="D32" s="44"/>
      <c r="E32" s="43"/>
      <c r="F32" s="44"/>
      <c r="G32" s="44"/>
      <c r="H32" s="45"/>
      <c r="I32" s="45"/>
      <c r="J32" s="46">
        <v>3760744.67</v>
      </c>
      <c r="K32" s="44"/>
      <c r="L32" s="47"/>
      <c r="M32" s="48"/>
      <c r="N32" s="17"/>
    </row>
    <row r="33" spans="1:14" ht="18" customHeight="1" x14ac:dyDescent="0.35">
      <c r="A33" s="22" t="s">
        <v>51</v>
      </c>
      <c r="B33" s="13"/>
      <c r="C33" s="14">
        <v>11841529</v>
      </c>
      <c r="D33" s="14">
        <v>133958915.88</v>
      </c>
      <c r="E33" s="13">
        <v>0.85713998589202456</v>
      </c>
      <c r="F33" s="14">
        <v>10149848</v>
      </c>
      <c r="G33" s="14">
        <v>112713034.07000001</v>
      </c>
      <c r="H33" s="19">
        <v>2.8865055713149594</v>
      </c>
      <c r="I33" s="19">
        <v>0.25993083268262335</v>
      </c>
      <c r="J33" s="21">
        <v>29297592.799999997</v>
      </c>
      <c r="K33" s="14">
        <v>121744</v>
      </c>
      <c r="L33" s="15"/>
      <c r="M33" s="16">
        <v>11.312636727909039</v>
      </c>
      <c r="N33" s="17"/>
    </row>
    <row r="34" spans="1:14" ht="7.5" customHeight="1" x14ac:dyDescent="0.35">
      <c r="A34" s="49"/>
      <c r="B34" s="50"/>
      <c r="C34" s="51"/>
      <c r="D34" s="51"/>
      <c r="E34" s="50"/>
      <c r="F34" s="51"/>
      <c r="G34" s="51"/>
      <c r="H34" s="52"/>
      <c r="I34" s="52"/>
      <c r="J34" s="53"/>
      <c r="K34" s="51"/>
      <c r="L34" s="40"/>
      <c r="M34" s="54"/>
      <c r="N34" s="17"/>
    </row>
    <row r="35" spans="1:14" s="41" customFormat="1" ht="10.5" customHeight="1" x14ac:dyDescent="0.35">
      <c r="A35" s="111"/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40"/>
    </row>
    <row r="36" spans="1:14" ht="24" customHeight="1" x14ac:dyDescent="0.35">
      <c r="A36" s="113" t="s">
        <v>67</v>
      </c>
      <c r="B36" s="113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7"/>
    </row>
    <row r="37" spans="1:14" ht="48.75" customHeight="1" x14ac:dyDescent="0.35">
      <c r="A37" s="87"/>
      <c r="B37" s="24" t="s">
        <v>0</v>
      </c>
      <c r="C37" s="90" t="s">
        <v>21</v>
      </c>
      <c r="D37" s="91"/>
      <c r="E37" s="24" t="s">
        <v>19</v>
      </c>
      <c r="F37" s="90" t="s">
        <v>22</v>
      </c>
      <c r="G37" s="92"/>
      <c r="H37" s="92"/>
      <c r="I37" s="91"/>
      <c r="J37" s="37" t="s">
        <v>23</v>
      </c>
      <c r="K37" s="93" t="s">
        <v>1</v>
      </c>
      <c r="L37" s="93"/>
      <c r="M37" s="24" t="s">
        <v>2</v>
      </c>
      <c r="N37" s="17"/>
    </row>
    <row r="38" spans="1:14" ht="56.25" customHeight="1" x14ac:dyDescent="0.35">
      <c r="A38" s="88"/>
      <c r="B38" s="38" t="s">
        <v>20</v>
      </c>
      <c r="C38" s="38" t="s">
        <v>3</v>
      </c>
      <c r="D38" s="38" t="s">
        <v>4</v>
      </c>
      <c r="E38" s="38" t="s">
        <v>5</v>
      </c>
      <c r="F38" s="38" t="s">
        <v>6</v>
      </c>
      <c r="G38" s="38" t="s">
        <v>4</v>
      </c>
      <c r="H38" s="38" t="s">
        <v>7</v>
      </c>
      <c r="I38" s="38" t="s">
        <v>8</v>
      </c>
      <c r="J38" s="38" t="s">
        <v>15</v>
      </c>
      <c r="K38" s="94" t="s">
        <v>9</v>
      </c>
      <c r="L38" s="94" t="s">
        <v>10</v>
      </c>
      <c r="M38" s="96" t="s">
        <v>43</v>
      </c>
      <c r="N38" s="17"/>
    </row>
    <row r="39" spans="1:14" ht="24.75" customHeight="1" x14ac:dyDescent="0.35">
      <c r="A39" s="89"/>
      <c r="B39" s="2" t="s">
        <v>11</v>
      </c>
      <c r="C39" s="2" t="s">
        <v>12</v>
      </c>
      <c r="D39" s="2" t="s">
        <v>12</v>
      </c>
      <c r="E39" s="2" t="s">
        <v>11</v>
      </c>
      <c r="F39" s="2" t="s">
        <v>12</v>
      </c>
      <c r="G39" s="2" t="s">
        <v>12</v>
      </c>
      <c r="H39" s="2" t="s">
        <v>13</v>
      </c>
      <c r="I39" s="2" t="s">
        <v>13</v>
      </c>
      <c r="J39" s="2" t="s">
        <v>14</v>
      </c>
      <c r="K39" s="95"/>
      <c r="L39" s="95"/>
      <c r="M39" s="97"/>
      <c r="N39" s="17"/>
    </row>
    <row r="40" spans="1:14" x14ac:dyDescent="0.35">
      <c r="A40" s="78" t="s">
        <v>55</v>
      </c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80"/>
      <c r="N40" s="17"/>
    </row>
    <row r="41" spans="1:14" x14ac:dyDescent="0.35">
      <c r="A41" s="27" t="s">
        <v>62</v>
      </c>
      <c r="B41" s="25">
        <v>0.76</v>
      </c>
      <c r="C41" s="26">
        <v>22754</v>
      </c>
      <c r="D41" s="26">
        <v>461906.2</v>
      </c>
      <c r="E41" s="25">
        <v>1</v>
      </c>
      <c r="F41" s="26">
        <v>22754</v>
      </c>
      <c r="G41" s="26">
        <v>461906.2</v>
      </c>
      <c r="H41" s="106">
        <v>12.423434076121234</v>
      </c>
      <c r="I41" s="106">
        <v>0.73711116516759578</v>
      </c>
      <c r="J41" s="112">
        <v>3919879.19</v>
      </c>
      <c r="K41" s="26">
        <v>48</v>
      </c>
      <c r="L41" s="27" t="s">
        <v>40</v>
      </c>
      <c r="M41" s="30">
        <v>20.3</v>
      </c>
      <c r="N41" s="17"/>
    </row>
    <row r="42" spans="1:14" x14ac:dyDescent="0.35">
      <c r="A42" s="27" t="s">
        <v>63</v>
      </c>
      <c r="B42" s="25">
        <v>0.73</v>
      </c>
      <c r="C42" s="26">
        <v>141700</v>
      </c>
      <c r="D42" s="26">
        <v>2465580</v>
      </c>
      <c r="E42" s="25">
        <v>1</v>
      </c>
      <c r="F42" s="26">
        <v>141700</v>
      </c>
      <c r="G42" s="26">
        <v>2465580</v>
      </c>
      <c r="H42" s="107"/>
      <c r="I42" s="107"/>
      <c r="J42" s="112"/>
      <c r="K42" s="26">
        <v>677</v>
      </c>
      <c r="L42" s="27" t="s">
        <v>40</v>
      </c>
      <c r="M42" s="30">
        <v>17.399999999999999</v>
      </c>
      <c r="N42" s="17"/>
    </row>
    <row r="43" spans="1:14" x14ac:dyDescent="0.35">
      <c r="A43" s="27" t="s">
        <v>64</v>
      </c>
      <c r="B43" s="25">
        <v>1.04</v>
      </c>
      <c r="C43" s="26">
        <v>123720</v>
      </c>
      <c r="D43" s="26">
        <v>1843428</v>
      </c>
      <c r="E43" s="25">
        <v>1</v>
      </c>
      <c r="F43" s="26">
        <v>123720</v>
      </c>
      <c r="G43" s="26">
        <v>1843428</v>
      </c>
      <c r="H43" s="107"/>
      <c r="I43" s="107"/>
      <c r="J43" s="112"/>
      <c r="K43" s="26">
        <v>1220</v>
      </c>
      <c r="L43" s="27" t="s">
        <v>40</v>
      </c>
      <c r="M43" s="30">
        <v>14.9</v>
      </c>
      <c r="N43" s="17"/>
    </row>
    <row r="44" spans="1:14" x14ac:dyDescent="0.35">
      <c r="A44" s="27" t="s">
        <v>65</v>
      </c>
      <c r="B44" s="25">
        <v>1.02</v>
      </c>
      <c r="C44" s="26">
        <v>27349</v>
      </c>
      <c r="D44" s="26">
        <v>546980</v>
      </c>
      <c r="E44" s="25">
        <v>1</v>
      </c>
      <c r="F44" s="26">
        <v>27349</v>
      </c>
      <c r="G44" s="26">
        <v>546980</v>
      </c>
      <c r="H44" s="108"/>
      <c r="I44" s="108"/>
      <c r="J44" s="112"/>
      <c r="K44" s="26">
        <v>3</v>
      </c>
      <c r="L44" s="27" t="s">
        <v>40</v>
      </c>
      <c r="M44" s="30">
        <v>20</v>
      </c>
      <c r="N44" s="17"/>
    </row>
    <row r="45" spans="1:14" x14ac:dyDescent="0.35">
      <c r="A45" s="27" t="s">
        <v>57</v>
      </c>
      <c r="B45" s="25">
        <v>1</v>
      </c>
      <c r="C45" s="26">
        <v>89121</v>
      </c>
      <c r="D45" s="26">
        <v>267363</v>
      </c>
      <c r="E45" s="25">
        <v>0.4599925943380348</v>
      </c>
      <c r="F45" s="26">
        <v>40995</v>
      </c>
      <c r="G45" s="26">
        <v>122985</v>
      </c>
      <c r="H45" s="106">
        <v>9.8935855557180705</v>
      </c>
      <c r="I45" s="106">
        <v>1.7675950299147012</v>
      </c>
      <c r="J45" s="112">
        <v>608782</v>
      </c>
      <c r="K45" s="26">
        <v>25</v>
      </c>
      <c r="L45" s="27" t="s">
        <v>40</v>
      </c>
      <c r="M45" s="30">
        <v>3</v>
      </c>
      <c r="N45" s="17"/>
    </row>
    <row r="46" spans="1:14" x14ac:dyDescent="0.35">
      <c r="A46" s="27" t="s">
        <v>58</v>
      </c>
      <c r="B46" s="25">
        <v>0.98</v>
      </c>
      <c r="C46" s="26">
        <v>18513</v>
      </c>
      <c r="D46" s="26">
        <v>181427.40000000002</v>
      </c>
      <c r="E46" s="25">
        <v>0.9000162048290391</v>
      </c>
      <c r="F46" s="26">
        <v>16662</v>
      </c>
      <c r="G46" s="26">
        <v>163287.6</v>
      </c>
      <c r="H46" s="107"/>
      <c r="I46" s="107"/>
      <c r="J46" s="112"/>
      <c r="K46" s="26">
        <v>69</v>
      </c>
      <c r="L46" s="27" t="s">
        <v>40</v>
      </c>
      <c r="M46" s="30">
        <v>9.8000000000000007</v>
      </c>
      <c r="N46" s="17"/>
    </row>
    <row r="47" spans="1:14" x14ac:dyDescent="0.35">
      <c r="A47" s="27" t="s">
        <v>59</v>
      </c>
      <c r="B47" s="25">
        <v>0.67</v>
      </c>
      <c r="C47" s="26">
        <v>5238</v>
      </c>
      <c r="D47" s="26">
        <v>78570</v>
      </c>
      <c r="E47" s="25">
        <v>0.73997709049255445</v>
      </c>
      <c r="F47" s="26">
        <v>3876</v>
      </c>
      <c r="G47" s="26">
        <v>58140</v>
      </c>
      <c r="H47" s="107"/>
      <c r="I47" s="107"/>
      <c r="J47" s="112"/>
      <c r="K47" s="26">
        <v>1</v>
      </c>
      <c r="L47" s="27" t="s">
        <v>40</v>
      </c>
      <c r="M47" s="30">
        <v>15</v>
      </c>
      <c r="N47" s="17"/>
    </row>
    <row r="48" spans="1:14" x14ac:dyDescent="0.35">
      <c r="A48" s="27" t="s">
        <v>60</v>
      </c>
      <c r="B48" s="25"/>
      <c r="C48" s="26">
        <v>0</v>
      </c>
      <c r="D48" s="26">
        <v>0</v>
      </c>
      <c r="E48" s="25"/>
      <c r="F48" s="26">
        <v>0</v>
      </c>
      <c r="G48" s="26">
        <v>0</v>
      </c>
      <c r="H48" s="107"/>
      <c r="I48" s="107"/>
      <c r="J48" s="112"/>
      <c r="K48" s="26">
        <v>0</v>
      </c>
      <c r="L48" s="27"/>
      <c r="M48" s="30"/>
      <c r="N48" s="17"/>
    </row>
    <row r="49" spans="1:14" x14ac:dyDescent="0.35">
      <c r="A49" s="27" t="s">
        <v>61</v>
      </c>
      <c r="B49" s="25"/>
      <c r="C49" s="26">
        <v>0</v>
      </c>
      <c r="D49" s="26">
        <v>0</v>
      </c>
      <c r="E49" s="25"/>
      <c r="F49" s="26">
        <v>0</v>
      </c>
      <c r="G49" s="26">
        <v>0</v>
      </c>
      <c r="H49" s="107"/>
      <c r="I49" s="107"/>
      <c r="J49" s="112"/>
      <c r="K49" s="26">
        <v>0</v>
      </c>
      <c r="L49" s="27"/>
      <c r="M49" s="30"/>
      <c r="N49" s="17"/>
    </row>
    <row r="50" spans="1:14" x14ac:dyDescent="0.35">
      <c r="A50" s="22" t="s">
        <v>56</v>
      </c>
      <c r="B50" s="13"/>
      <c r="C50" s="14">
        <v>428395</v>
      </c>
      <c r="D50" s="14">
        <v>5845254.6000000006</v>
      </c>
      <c r="E50" s="13">
        <v>0.88015966572905846</v>
      </c>
      <c r="F50" s="14">
        <v>377056</v>
      </c>
      <c r="G50" s="14">
        <v>5662306.7999999998</v>
      </c>
      <c r="H50" s="19">
        <v>12.01057983429517</v>
      </c>
      <c r="I50" s="19">
        <v>0.79979085379124981</v>
      </c>
      <c r="J50" s="21">
        <v>4528661.1899999995</v>
      </c>
      <c r="K50" s="14">
        <v>2043</v>
      </c>
      <c r="L50" s="15"/>
      <c r="M50" s="16">
        <v>13.644544404113027</v>
      </c>
      <c r="N50" s="17"/>
    </row>
    <row r="51" spans="1:14" ht="5.4" customHeight="1" x14ac:dyDescent="0.3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</sheetData>
  <mergeCells count="36">
    <mergeCell ref="A35:M35"/>
    <mergeCell ref="A40:M40"/>
    <mergeCell ref="J41:J44"/>
    <mergeCell ref="J45:J49"/>
    <mergeCell ref="H41:H44"/>
    <mergeCell ref="I41:I44"/>
    <mergeCell ref="H45:H49"/>
    <mergeCell ref="I45:I49"/>
    <mergeCell ref="A36:M36"/>
    <mergeCell ref="A37:A39"/>
    <mergeCell ref="C37:D37"/>
    <mergeCell ref="F37:I37"/>
    <mergeCell ref="K37:L37"/>
    <mergeCell ref="K38:K39"/>
    <mergeCell ref="L38:L39"/>
    <mergeCell ref="M38:M39"/>
    <mergeCell ref="A1:M1"/>
    <mergeCell ref="A2:A4"/>
    <mergeCell ref="C2:D2"/>
    <mergeCell ref="F2:I2"/>
    <mergeCell ref="K2:L2"/>
    <mergeCell ref="K3:K4"/>
    <mergeCell ref="L3:L4"/>
    <mergeCell ref="M3:M4"/>
    <mergeCell ref="A5:M5"/>
    <mergeCell ref="H8:H13"/>
    <mergeCell ref="I8:I13"/>
    <mergeCell ref="J8:J13"/>
    <mergeCell ref="A17:M17"/>
    <mergeCell ref="A18:M18"/>
    <mergeCell ref="H19:H26"/>
    <mergeCell ref="I19:I26"/>
    <mergeCell ref="J19:J26"/>
    <mergeCell ref="H27:H30"/>
    <mergeCell ref="I27:I30"/>
    <mergeCell ref="J27:J30"/>
  </mergeCells>
  <pageMargins left="0.25" right="0.25" top="0.75" bottom="0.75" header="0.3" footer="0.3"/>
  <pageSetup scale="59" orientation="landscape" r:id="rId1"/>
  <headerFooter>
    <oddHeader>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B1CC4-A892-4F53-BBC6-7A4D20787A45}">
  <sheetPr>
    <pageSetUpPr fitToPage="1"/>
  </sheetPr>
  <dimension ref="A1:P72"/>
  <sheetViews>
    <sheetView showGridLines="0" tabSelected="1" zoomScale="90" zoomScaleNormal="90" workbookViewId="0">
      <selection sqref="A1:M1"/>
    </sheetView>
  </sheetViews>
  <sheetFormatPr defaultRowHeight="14.5" x14ac:dyDescent="0.35"/>
  <cols>
    <col min="1" max="1" width="40.08984375" customWidth="1"/>
    <col min="2" max="2" width="17.6328125" customWidth="1"/>
    <col min="3" max="3" width="15.90625" customWidth="1"/>
    <col min="4" max="4" width="15" customWidth="1"/>
    <col min="5" max="5" width="14.6328125" customWidth="1"/>
    <col min="6" max="6" width="14.90625" customWidth="1"/>
    <col min="7" max="7" width="15.6328125" customWidth="1"/>
    <col min="8" max="8" width="19.453125" customWidth="1"/>
    <col min="9" max="10" width="15.6328125" customWidth="1"/>
    <col min="11" max="11" width="10.36328125" customWidth="1"/>
    <col min="12" max="12" width="18.54296875" customWidth="1"/>
    <col min="13" max="13" width="17.6328125" customWidth="1"/>
    <col min="14" max="14" width="1.6328125" customWidth="1"/>
    <col min="16" max="16" width="11.36328125" bestFit="1" customWidth="1"/>
  </cols>
  <sheetData>
    <row r="1" spans="1:16" ht="22.25" customHeight="1" x14ac:dyDescent="0.35">
      <c r="A1" s="84" t="s">
        <v>71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6"/>
      <c r="N1" s="17"/>
    </row>
    <row r="2" spans="1:16" ht="51" customHeight="1" x14ac:dyDescent="0.35">
      <c r="A2" s="87"/>
      <c r="B2" s="24" t="s">
        <v>0</v>
      </c>
      <c r="C2" s="90" t="s">
        <v>21</v>
      </c>
      <c r="D2" s="91"/>
      <c r="E2" s="24" t="s">
        <v>19</v>
      </c>
      <c r="F2" s="90" t="s">
        <v>22</v>
      </c>
      <c r="G2" s="92"/>
      <c r="H2" s="92"/>
      <c r="I2" s="91"/>
      <c r="J2" s="35" t="s">
        <v>23</v>
      </c>
      <c r="K2" s="93" t="s">
        <v>1</v>
      </c>
      <c r="L2" s="93"/>
      <c r="M2" s="24" t="s">
        <v>2</v>
      </c>
      <c r="N2" s="17"/>
    </row>
    <row r="3" spans="1:16" ht="45" customHeight="1" x14ac:dyDescent="0.35">
      <c r="A3" s="88"/>
      <c r="B3" s="36" t="s">
        <v>20</v>
      </c>
      <c r="C3" s="36" t="s">
        <v>3</v>
      </c>
      <c r="D3" s="36" t="s">
        <v>4</v>
      </c>
      <c r="E3" s="36" t="s">
        <v>5</v>
      </c>
      <c r="F3" s="36" t="s">
        <v>6</v>
      </c>
      <c r="G3" s="36" t="s">
        <v>4</v>
      </c>
      <c r="H3" s="36" t="s">
        <v>7</v>
      </c>
      <c r="I3" s="36" t="s">
        <v>8</v>
      </c>
      <c r="J3" s="36" t="s">
        <v>15</v>
      </c>
      <c r="K3" s="94" t="s">
        <v>9</v>
      </c>
      <c r="L3" s="94" t="s">
        <v>10</v>
      </c>
      <c r="M3" s="96" t="s">
        <v>43</v>
      </c>
      <c r="N3" s="17"/>
    </row>
    <row r="4" spans="1:16" s="1" customFormat="1" ht="17.399999999999999" customHeight="1" x14ac:dyDescent="0.35">
      <c r="A4" s="89"/>
      <c r="B4" s="2" t="s">
        <v>11</v>
      </c>
      <c r="C4" s="2" t="s">
        <v>12</v>
      </c>
      <c r="D4" s="2" t="s">
        <v>12</v>
      </c>
      <c r="E4" s="2" t="s">
        <v>11</v>
      </c>
      <c r="F4" s="2" t="s">
        <v>12</v>
      </c>
      <c r="G4" s="2" t="s">
        <v>12</v>
      </c>
      <c r="H4" s="2" t="s">
        <v>13</v>
      </c>
      <c r="I4" s="2" t="s">
        <v>13</v>
      </c>
      <c r="J4" s="2" t="s">
        <v>14</v>
      </c>
      <c r="K4" s="95"/>
      <c r="L4" s="95"/>
      <c r="M4" s="97"/>
    </row>
    <row r="5" spans="1:16" ht="18" customHeight="1" x14ac:dyDescent="0.35">
      <c r="A5" s="78" t="s">
        <v>47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80"/>
      <c r="N5" s="17"/>
    </row>
    <row r="6" spans="1:16" ht="18" customHeight="1" x14ac:dyDescent="0.35">
      <c r="A6" s="27" t="s">
        <v>16</v>
      </c>
      <c r="B6" s="25">
        <v>1.0027218752332026</v>
      </c>
      <c r="C6" s="26">
        <v>1649863</v>
      </c>
      <c r="D6" s="26">
        <v>10748494.049472131</v>
      </c>
      <c r="E6" s="25">
        <v>0.96122344703772378</v>
      </c>
      <c r="F6" s="26">
        <v>1585887</v>
      </c>
      <c r="G6" s="26">
        <v>10331068.80510054</v>
      </c>
      <c r="H6" s="116">
        <v>3.6687128925033079</v>
      </c>
      <c r="I6" s="116">
        <v>0.31632867237191431</v>
      </c>
      <c r="J6" s="114">
        <v>11368240.640000001</v>
      </c>
      <c r="K6" s="26">
        <v>27390</v>
      </c>
      <c r="L6" s="27" t="s">
        <v>39</v>
      </c>
      <c r="M6" s="30">
        <v>6.5147797419980513</v>
      </c>
      <c r="N6" s="17"/>
    </row>
    <row r="7" spans="1:16" ht="18" customHeight="1" x14ac:dyDescent="0.35">
      <c r="A7" s="27" t="s">
        <v>17</v>
      </c>
      <c r="B7" s="25">
        <v>1.0010465315151547</v>
      </c>
      <c r="C7" s="26">
        <v>1782205</v>
      </c>
      <c r="D7" s="26">
        <v>30270891.077032406</v>
      </c>
      <c r="E7" s="25">
        <v>0.84884342710294269</v>
      </c>
      <c r="F7" s="26">
        <v>1512813</v>
      </c>
      <c r="G7" s="26">
        <v>25606996.988170706</v>
      </c>
      <c r="H7" s="117"/>
      <c r="I7" s="117"/>
      <c r="J7" s="115"/>
      <c r="K7" s="26">
        <v>12870</v>
      </c>
      <c r="L7" s="27" t="s">
        <v>41</v>
      </c>
      <c r="M7" s="30">
        <v>16.985078078578169</v>
      </c>
      <c r="N7" s="17"/>
    </row>
    <row r="8" spans="1:16" ht="18" customHeight="1" x14ac:dyDescent="0.35">
      <c r="A8" s="27" t="s">
        <v>34</v>
      </c>
      <c r="B8" s="25">
        <v>0.99148203613560726</v>
      </c>
      <c r="C8" s="26">
        <v>977005.9731062646</v>
      </c>
      <c r="D8" s="26">
        <v>8954592.4720246326</v>
      </c>
      <c r="E8" s="25">
        <v>0.91074059370486626</v>
      </c>
      <c r="F8" s="26">
        <v>889799</v>
      </c>
      <c r="G8" s="26">
        <v>8153955.7447410617</v>
      </c>
      <c r="H8" s="116">
        <v>2.0910936454360307</v>
      </c>
      <c r="I8" s="116">
        <v>0.17597743178558145</v>
      </c>
      <c r="J8" s="77">
        <v>14439342.469999999</v>
      </c>
      <c r="K8" s="26">
        <v>3671</v>
      </c>
      <c r="L8" s="27" t="s">
        <v>39</v>
      </c>
      <c r="M8" s="30">
        <v>9.1653405593362542</v>
      </c>
      <c r="N8" s="17"/>
    </row>
    <row r="9" spans="1:16" ht="18" customHeight="1" x14ac:dyDescent="0.35">
      <c r="A9" s="27" t="s">
        <v>36</v>
      </c>
      <c r="B9" s="25">
        <v>0.99315222293840044</v>
      </c>
      <c r="C9" s="26">
        <v>1306303.8931384864</v>
      </c>
      <c r="D9" s="26">
        <v>15083243.734221213</v>
      </c>
      <c r="E9" s="25">
        <v>0.88799857834996454</v>
      </c>
      <c r="F9" s="26">
        <v>1159996</v>
      </c>
      <c r="G9" s="26">
        <v>13354280.431956971</v>
      </c>
      <c r="H9" s="118"/>
      <c r="I9" s="118"/>
      <c r="J9" s="109"/>
      <c r="K9" s="26">
        <v>491</v>
      </c>
      <c r="L9" s="27" t="s">
        <v>39</v>
      </c>
      <c r="M9" s="30">
        <v>11.546504464579574</v>
      </c>
      <c r="N9" s="17"/>
    </row>
    <row r="10" spans="1:16" ht="18" customHeight="1" x14ac:dyDescent="0.35">
      <c r="A10" s="27" t="s">
        <v>35</v>
      </c>
      <c r="B10" s="25">
        <v>1.0089544556966008</v>
      </c>
      <c r="C10" s="26">
        <v>4587480.5525701381</v>
      </c>
      <c r="D10" s="26">
        <v>56507259.454081707</v>
      </c>
      <c r="E10" s="25">
        <v>0.96931179305135906</v>
      </c>
      <c r="F10" s="26">
        <v>4446699</v>
      </c>
      <c r="G10" s="26">
        <v>54901060.437768824</v>
      </c>
      <c r="H10" s="118"/>
      <c r="I10" s="118"/>
      <c r="J10" s="109"/>
      <c r="K10" s="26">
        <v>920</v>
      </c>
      <c r="L10" s="27" t="s">
        <v>39</v>
      </c>
      <c r="M10" s="30">
        <v>12.317710954092981</v>
      </c>
      <c r="N10" s="17"/>
    </row>
    <row r="11" spans="1:16" ht="18" customHeight="1" x14ac:dyDescent="0.35">
      <c r="A11" s="27" t="s">
        <v>33</v>
      </c>
      <c r="B11" s="25">
        <v>1.1094470508085028</v>
      </c>
      <c r="C11" s="26">
        <v>451094</v>
      </c>
      <c r="D11" s="26">
        <v>6268460</v>
      </c>
      <c r="E11" s="25">
        <v>0.75172580437780157</v>
      </c>
      <c r="F11" s="26">
        <v>339099</v>
      </c>
      <c r="G11" s="26">
        <v>4698083</v>
      </c>
      <c r="H11" s="118"/>
      <c r="I11" s="118"/>
      <c r="J11" s="109"/>
      <c r="K11" s="26">
        <v>30</v>
      </c>
      <c r="L11" s="27" t="s">
        <v>40</v>
      </c>
      <c r="M11" s="30">
        <v>13.896128079735044</v>
      </c>
      <c r="N11" s="17"/>
    </row>
    <row r="12" spans="1:16" ht="18" customHeight="1" x14ac:dyDescent="0.35">
      <c r="A12" s="27" t="s">
        <v>44</v>
      </c>
      <c r="B12" s="25">
        <v>1.03</v>
      </c>
      <c r="C12" s="26">
        <v>61726</v>
      </c>
      <c r="D12" s="26">
        <v>1074032.3999999999</v>
      </c>
      <c r="E12" s="25">
        <v>0.77999546382399632</v>
      </c>
      <c r="F12" s="26">
        <v>48146</v>
      </c>
      <c r="G12" s="26">
        <v>837740.39999999991</v>
      </c>
      <c r="H12" s="118"/>
      <c r="I12" s="118"/>
      <c r="J12" s="109"/>
      <c r="K12" s="26">
        <v>1</v>
      </c>
      <c r="L12" s="27" t="s">
        <v>45</v>
      </c>
      <c r="M12" s="30">
        <v>17.399999999999999</v>
      </c>
      <c r="N12" s="17"/>
    </row>
    <row r="13" spans="1:16" ht="18" customHeight="1" x14ac:dyDescent="0.35">
      <c r="A13" s="3" t="s">
        <v>37</v>
      </c>
      <c r="B13" s="25">
        <v>1</v>
      </c>
      <c r="C13" s="26">
        <v>21004</v>
      </c>
      <c r="D13" s="26">
        <v>105020</v>
      </c>
      <c r="E13" s="25">
        <v>1.019996191201676</v>
      </c>
      <c r="F13" s="26">
        <v>21424</v>
      </c>
      <c r="G13" s="26">
        <v>107120</v>
      </c>
      <c r="H13" s="118"/>
      <c r="I13" s="118"/>
      <c r="J13" s="109"/>
      <c r="K13" s="26">
        <v>2</v>
      </c>
      <c r="L13" s="3" t="s">
        <v>40</v>
      </c>
      <c r="M13" s="30">
        <v>5</v>
      </c>
      <c r="N13" s="17"/>
    </row>
    <row r="14" spans="1:16" ht="18" customHeight="1" x14ac:dyDescent="0.35">
      <c r="A14" s="27" t="s">
        <v>24</v>
      </c>
      <c r="B14" s="25">
        <v>1.0371086768442945</v>
      </c>
      <c r="C14" s="26">
        <v>6081155</v>
      </c>
      <c r="D14" s="26">
        <v>6081155</v>
      </c>
      <c r="E14" s="25">
        <v>1</v>
      </c>
      <c r="F14" s="26">
        <v>6081155</v>
      </c>
      <c r="G14" s="26">
        <v>6081155</v>
      </c>
      <c r="H14" s="116">
        <v>0.5110278713257872</v>
      </c>
      <c r="I14" s="116">
        <v>0.31294311274223646</v>
      </c>
      <c r="J14" s="114">
        <v>3370203.2600000002</v>
      </c>
      <c r="K14" s="26">
        <f>P14</f>
        <v>112964.8245614035</v>
      </c>
      <c r="L14" s="27" t="s">
        <v>66</v>
      </c>
      <c r="M14" s="30">
        <v>1</v>
      </c>
      <c r="N14" s="17"/>
      <c r="P14" s="55">
        <f>AVERAGE('PGL - GPY4 Ex Post Summary'!K14,'PGL - GPY5 Ex Post Summary'!K14,'PGL - GPY6 Ex Post Summary'!K14)</f>
        <v>112964.8245614035</v>
      </c>
    </row>
    <row r="15" spans="1:16" ht="18" customHeight="1" x14ac:dyDescent="0.35">
      <c r="A15" s="27" t="s">
        <v>18</v>
      </c>
      <c r="B15" s="25">
        <v>1.3684770124632155</v>
      </c>
      <c r="C15" s="26">
        <v>524770</v>
      </c>
      <c r="D15" s="26">
        <v>4781247.749154835</v>
      </c>
      <c r="E15" s="25">
        <v>0.97908607580463825</v>
      </c>
      <c r="F15" s="26">
        <v>513795</v>
      </c>
      <c r="G15" s="26">
        <v>4688224.8737662379</v>
      </c>
      <c r="H15" s="117"/>
      <c r="I15" s="117"/>
      <c r="J15" s="115"/>
      <c r="K15" s="26">
        <v>31136</v>
      </c>
      <c r="L15" s="27" t="s">
        <v>42</v>
      </c>
      <c r="M15" s="30">
        <v>9.1111301125347008</v>
      </c>
      <c r="N15" s="17"/>
    </row>
    <row r="16" spans="1:16" ht="18" customHeight="1" x14ac:dyDescent="0.35">
      <c r="A16" s="7" t="s">
        <v>48</v>
      </c>
      <c r="B16" s="8">
        <v>1.0255672848078368</v>
      </c>
      <c r="C16" s="9">
        <v>17442607.41881489</v>
      </c>
      <c r="D16" s="9">
        <v>139874395.93598694</v>
      </c>
      <c r="E16" s="8">
        <v>0.951624525017704</v>
      </c>
      <c r="F16" s="9">
        <v>16598813</v>
      </c>
      <c r="G16" s="9">
        <v>128759685.68150434</v>
      </c>
      <c r="H16" s="39">
        <v>1.7578236690780238</v>
      </c>
      <c r="I16" s="39">
        <v>0.22660653616515652</v>
      </c>
      <c r="J16" s="20">
        <v>29177786.370000001</v>
      </c>
      <c r="K16" s="9"/>
      <c r="L16" s="11"/>
      <c r="M16" s="12">
        <v>8.0191219453295748</v>
      </c>
      <c r="N16" s="17"/>
    </row>
    <row r="17" spans="1:14" ht="9.65" customHeight="1" x14ac:dyDescent="0.35">
      <c r="A17" s="72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17"/>
    </row>
    <row r="18" spans="1:14" ht="18" customHeight="1" x14ac:dyDescent="0.35">
      <c r="A18" s="73" t="s">
        <v>49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5"/>
      <c r="N18" s="17"/>
    </row>
    <row r="19" spans="1:14" ht="18" customHeight="1" x14ac:dyDescent="0.35">
      <c r="A19" s="27" t="s">
        <v>31</v>
      </c>
      <c r="B19" s="25">
        <v>1</v>
      </c>
      <c r="C19" s="26">
        <v>11492.441252630375</v>
      </c>
      <c r="D19" s="26">
        <v>105138.57302013093</v>
      </c>
      <c r="E19" s="25">
        <v>0.81044573517991436</v>
      </c>
      <c r="F19" s="26">
        <v>9314</v>
      </c>
      <c r="G19" s="26">
        <v>85208.502265594885</v>
      </c>
      <c r="H19" s="98">
        <v>1.8834676190310324</v>
      </c>
      <c r="I19" s="101">
        <v>0.1716116262296826</v>
      </c>
      <c r="J19" s="104">
        <v>18817186.310000002</v>
      </c>
      <c r="K19" s="26">
        <v>8</v>
      </c>
      <c r="L19" s="27" t="s">
        <v>40</v>
      </c>
      <c r="M19" s="30">
        <v>9.1484977568249004</v>
      </c>
      <c r="N19" s="17"/>
    </row>
    <row r="20" spans="1:14" ht="18" customHeight="1" x14ac:dyDescent="0.35">
      <c r="A20" s="29" t="s">
        <v>25</v>
      </c>
      <c r="B20" s="25">
        <v>0.99618386850481788</v>
      </c>
      <c r="C20" s="26">
        <v>5054428.4566518962</v>
      </c>
      <c r="D20" s="26">
        <v>33184474.140633322</v>
      </c>
      <c r="E20" s="25">
        <v>0.69215026585169848</v>
      </c>
      <c r="F20" s="26">
        <v>3498424</v>
      </c>
      <c r="G20" s="26">
        <v>22715766.989613876</v>
      </c>
      <c r="H20" s="99"/>
      <c r="I20" s="102"/>
      <c r="J20" s="104"/>
      <c r="K20" s="26">
        <v>180</v>
      </c>
      <c r="L20" s="27" t="s">
        <v>40</v>
      </c>
      <c r="M20" s="30">
        <v>6.5654256312522916</v>
      </c>
      <c r="N20" s="17"/>
    </row>
    <row r="21" spans="1:14" ht="18" customHeight="1" x14ac:dyDescent="0.35">
      <c r="A21" s="27" t="s">
        <v>38</v>
      </c>
      <c r="B21" s="25">
        <v>1</v>
      </c>
      <c r="C21" s="26">
        <v>31506</v>
      </c>
      <c r="D21" s="26">
        <v>630120</v>
      </c>
      <c r="E21" s="25">
        <v>0.84079223005141879</v>
      </c>
      <c r="F21" s="26">
        <v>26490</v>
      </c>
      <c r="G21" s="26">
        <v>529800</v>
      </c>
      <c r="H21" s="99"/>
      <c r="I21" s="102"/>
      <c r="J21" s="104"/>
      <c r="K21" s="26">
        <v>2</v>
      </c>
      <c r="L21" s="27" t="s">
        <v>40</v>
      </c>
      <c r="M21" s="30">
        <v>20</v>
      </c>
      <c r="N21" s="17"/>
    </row>
    <row r="22" spans="1:14" ht="18" customHeight="1" x14ac:dyDescent="0.35">
      <c r="A22" s="27" t="s">
        <v>26</v>
      </c>
      <c r="B22" s="25">
        <v>0.98502782656681265</v>
      </c>
      <c r="C22" s="26">
        <v>4725697.4442607397</v>
      </c>
      <c r="D22" s="26">
        <v>72932562.663911104</v>
      </c>
      <c r="E22" s="25">
        <v>0.70018363194591227</v>
      </c>
      <c r="F22" s="26">
        <v>3308856</v>
      </c>
      <c r="G22" s="26">
        <v>51045340</v>
      </c>
      <c r="H22" s="99"/>
      <c r="I22" s="102"/>
      <c r="J22" s="104"/>
      <c r="K22" s="26">
        <v>89</v>
      </c>
      <c r="L22" s="27" t="s">
        <v>40</v>
      </c>
      <c r="M22" s="30">
        <v>15.433184947649615</v>
      </c>
      <c r="N22" s="17"/>
    </row>
    <row r="23" spans="1:14" ht="18" customHeight="1" x14ac:dyDescent="0.35">
      <c r="A23" s="27" t="s">
        <v>53</v>
      </c>
      <c r="B23" s="25">
        <v>1.04</v>
      </c>
      <c r="C23" s="26">
        <v>160101</v>
      </c>
      <c r="D23" s="26">
        <v>3202020</v>
      </c>
      <c r="E23" s="25">
        <v>0.69000193627772466</v>
      </c>
      <c r="F23" s="26">
        <v>110470</v>
      </c>
      <c r="G23" s="26">
        <v>2209400</v>
      </c>
      <c r="H23" s="99"/>
      <c r="I23" s="102"/>
      <c r="J23" s="104"/>
      <c r="K23" s="26">
        <v>1</v>
      </c>
      <c r="L23" s="27" t="s">
        <v>40</v>
      </c>
      <c r="M23" s="30">
        <v>20</v>
      </c>
      <c r="N23" s="17"/>
    </row>
    <row r="24" spans="1:14" ht="18" customHeight="1" x14ac:dyDescent="0.35">
      <c r="A24" s="27" t="s">
        <v>54</v>
      </c>
      <c r="B24" s="25">
        <v>0.95</v>
      </c>
      <c r="C24" s="26">
        <v>407141</v>
      </c>
      <c r="D24" s="26">
        <v>8142820</v>
      </c>
      <c r="E24" s="25">
        <v>0.6700013017603238</v>
      </c>
      <c r="F24" s="26">
        <v>272785</v>
      </c>
      <c r="G24" s="26">
        <v>5455700</v>
      </c>
      <c r="H24" s="99"/>
      <c r="I24" s="102"/>
      <c r="J24" s="104"/>
      <c r="K24" s="26">
        <v>16</v>
      </c>
      <c r="L24" s="27" t="s">
        <v>40</v>
      </c>
      <c r="M24" s="30">
        <v>20</v>
      </c>
      <c r="N24" s="17"/>
    </row>
    <row r="25" spans="1:14" ht="18" customHeight="1" x14ac:dyDescent="0.35">
      <c r="A25" s="27" t="s">
        <v>27</v>
      </c>
      <c r="B25" s="25">
        <v>0.97914107465603639</v>
      </c>
      <c r="C25" s="26">
        <v>1814213.9804327853</v>
      </c>
      <c r="D25" s="26">
        <v>21485401.502163928</v>
      </c>
      <c r="E25" s="25">
        <v>1.0199998566644046</v>
      </c>
      <c r="F25" s="26">
        <v>1850498</v>
      </c>
      <c r="G25" s="26">
        <v>21915105.400000002</v>
      </c>
      <c r="H25" s="99">
        <v>0</v>
      </c>
      <c r="I25" s="102">
        <v>1.1863963017946516E-6</v>
      </c>
      <c r="J25" s="104"/>
      <c r="K25" s="26">
        <v>26</v>
      </c>
      <c r="L25" s="27" t="s">
        <v>40</v>
      </c>
      <c r="M25" s="30">
        <v>11.842815529973224</v>
      </c>
      <c r="N25" s="17"/>
    </row>
    <row r="26" spans="1:14" ht="18" customHeight="1" x14ac:dyDescent="0.35">
      <c r="A26" s="27" t="s">
        <v>28</v>
      </c>
      <c r="B26" s="25">
        <v>1.0036599948524914</v>
      </c>
      <c r="C26" s="26">
        <v>895957</v>
      </c>
      <c r="D26" s="26">
        <v>5581869</v>
      </c>
      <c r="E26" s="25">
        <v>1.0200009598674937</v>
      </c>
      <c r="F26" s="26">
        <v>913877</v>
      </c>
      <c r="G26" s="26">
        <v>5693513</v>
      </c>
      <c r="H26" s="100"/>
      <c r="I26" s="103"/>
      <c r="J26" s="105"/>
      <c r="K26" s="26">
        <v>43</v>
      </c>
      <c r="L26" s="27" t="s">
        <v>40</v>
      </c>
      <c r="M26" s="30">
        <v>6.2300634963508292</v>
      </c>
      <c r="N26" s="17"/>
    </row>
    <row r="27" spans="1:14" ht="18" customHeight="1" x14ac:dyDescent="0.35">
      <c r="A27" s="27" t="s">
        <v>30</v>
      </c>
      <c r="B27" s="25">
        <v>1.0899101718318909</v>
      </c>
      <c r="C27" s="26">
        <v>47332.227693806977</v>
      </c>
      <c r="D27" s="26">
        <v>477994.8476317738</v>
      </c>
      <c r="E27" s="25">
        <v>0.95398003009919641</v>
      </c>
      <c r="F27" s="26">
        <v>45154</v>
      </c>
      <c r="G27" s="26">
        <v>453405.68880601181</v>
      </c>
      <c r="H27" s="106">
        <v>2.7474805112347003</v>
      </c>
      <c r="I27" s="106">
        <v>0.32952131444361932</v>
      </c>
      <c r="J27" s="77">
        <v>4907079.87</v>
      </c>
      <c r="K27" s="26">
        <v>364</v>
      </c>
      <c r="L27" s="27" t="s">
        <v>40</v>
      </c>
      <c r="M27" s="30">
        <v>10.098718588187545</v>
      </c>
      <c r="N27" s="17"/>
    </row>
    <row r="28" spans="1:14" ht="18" customHeight="1" x14ac:dyDescent="0.35">
      <c r="A28" s="27" t="s">
        <v>32</v>
      </c>
      <c r="B28" s="25">
        <v>1.0718836093101816</v>
      </c>
      <c r="C28" s="26">
        <v>1641411.4887788682</v>
      </c>
      <c r="D28" s="26">
        <v>12438069.251891702</v>
      </c>
      <c r="E28" s="25">
        <v>0.94561784818182548</v>
      </c>
      <c r="F28" s="26">
        <v>1552148</v>
      </c>
      <c r="G28" s="26">
        <v>11789807.417743288</v>
      </c>
      <c r="H28" s="107"/>
      <c r="I28" s="107"/>
      <c r="J28" s="109"/>
      <c r="K28" s="26">
        <v>580</v>
      </c>
      <c r="L28" s="27" t="s">
        <v>40</v>
      </c>
      <c r="M28" s="30">
        <v>7.5776667440929346</v>
      </c>
      <c r="N28" s="17"/>
    </row>
    <row r="29" spans="1:14" ht="18" customHeight="1" x14ac:dyDescent="0.35">
      <c r="A29" s="27" t="s">
        <v>29</v>
      </c>
      <c r="B29" s="25">
        <v>1.0125399600604752</v>
      </c>
      <c r="C29" s="26">
        <v>223731</v>
      </c>
      <c r="D29" s="26">
        <v>3158431</v>
      </c>
      <c r="E29" s="25">
        <v>0.84144351922621363</v>
      </c>
      <c r="F29" s="26">
        <v>188257</v>
      </c>
      <c r="G29" s="26">
        <v>2640149</v>
      </c>
      <c r="H29" s="107"/>
      <c r="I29" s="107"/>
      <c r="J29" s="109"/>
      <c r="K29" s="26">
        <v>35</v>
      </c>
      <c r="L29" s="27" t="s">
        <v>40</v>
      </c>
      <c r="M29" s="30">
        <v>14.117091507211786</v>
      </c>
      <c r="N29" s="17"/>
    </row>
    <row r="30" spans="1:14" ht="18" customHeight="1" x14ac:dyDescent="0.35">
      <c r="A30" s="27" t="s">
        <v>46</v>
      </c>
      <c r="B30" s="25">
        <v>1</v>
      </c>
      <c r="C30" s="26">
        <v>505</v>
      </c>
      <c r="D30" s="26">
        <v>8787</v>
      </c>
      <c r="E30" s="25">
        <v>0.93069306930693074</v>
      </c>
      <c r="F30" s="26">
        <v>470</v>
      </c>
      <c r="G30" s="26">
        <v>8177.9999999999991</v>
      </c>
      <c r="H30" s="108"/>
      <c r="I30" s="108"/>
      <c r="J30" s="110"/>
      <c r="K30" s="26">
        <v>1</v>
      </c>
      <c r="L30" s="27" t="s">
        <v>40</v>
      </c>
      <c r="M30" s="30">
        <v>17.399999999999999</v>
      </c>
      <c r="N30" s="17"/>
    </row>
    <row r="31" spans="1:14" ht="18" customHeight="1" x14ac:dyDescent="0.35">
      <c r="A31" s="7" t="s">
        <v>50</v>
      </c>
      <c r="B31" s="8">
        <v>0.99833158272342892</v>
      </c>
      <c r="C31" s="9">
        <v>15013517.039070727</v>
      </c>
      <c r="D31" s="9">
        <v>161347687.97925195</v>
      </c>
      <c r="E31" s="8">
        <v>0.78440934055308675</v>
      </c>
      <c r="F31" s="9">
        <v>11776743</v>
      </c>
      <c r="G31" s="9">
        <v>124541373.99842876</v>
      </c>
      <c r="H31" s="10">
        <v>2.0145014780402359</v>
      </c>
      <c r="I31" s="10">
        <v>0.19049304996666661</v>
      </c>
      <c r="J31" s="20">
        <v>23724266.180000003</v>
      </c>
      <c r="K31" s="9"/>
      <c r="L31" s="11"/>
      <c r="M31" s="12">
        <v>10.746828178858129</v>
      </c>
      <c r="N31" s="17"/>
    </row>
    <row r="32" spans="1:14" ht="18" customHeight="1" x14ac:dyDescent="0.35">
      <c r="A32" s="28" t="s">
        <v>52</v>
      </c>
      <c r="B32" s="8"/>
      <c r="C32" s="9"/>
      <c r="D32" s="9"/>
      <c r="E32" s="8"/>
      <c r="F32" s="9"/>
      <c r="G32" s="9"/>
      <c r="H32" s="10"/>
      <c r="I32" s="10"/>
      <c r="J32" s="20">
        <v>6225049.6699999999</v>
      </c>
      <c r="K32" s="9"/>
      <c r="L32" s="11"/>
      <c r="M32" s="12"/>
      <c r="N32" s="17"/>
    </row>
    <row r="33" spans="1:14" ht="18" customHeight="1" x14ac:dyDescent="0.35">
      <c r="A33" s="22" t="s">
        <v>51</v>
      </c>
      <c r="B33" s="13">
        <v>1.0127862115019126</v>
      </c>
      <c r="C33" s="14">
        <v>32456124.457885616</v>
      </c>
      <c r="D33" s="14">
        <v>301222083.91523886</v>
      </c>
      <c r="E33" s="13">
        <v>0.87427431567867953</v>
      </c>
      <c r="F33" s="14">
        <v>28375556</v>
      </c>
      <c r="G33" s="14">
        <v>253301059.6799331</v>
      </c>
      <c r="H33" s="19">
        <v>2.0837336974119558</v>
      </c>
      <c r="I33" s="19">
        <v>0.23342619369501258</v>
      </c>
      <c r="J33" s="21">
        <v>59127102.220000006</v>
      </c>
      <c r="K33" s="14"/>
      <c r="L33" s="15"/>
      <c r="M33" s="16">
        <v>9.2809011841847688</v>
      </c>
      <c r="N33" s="17"/>
    </row>
    <row r="34" spans="1:14" s="41" customFormat="1" ht="7.5" customHeight="1" x14ac:dyDescent="0.35">
      <c r="A34" s="49"/>
      <c r="B34" s="50"/>
      <c r="C34" s="51"/>
      <c r="D34" s="51"/>
      <c r="E34" s="50"/>
      <c r="F34" s="51"/>
      <c r="G34" s="51"/>
      <c r="H34" s="52"/>
      <c r="I34" s="52"/>
      <c r="J34" s="53"/>
      <c r="K34" s="51"/>
      <c r="L34" s="40"/>
      <c r="M34" s="54"/>
      <c r="N34" s="40"/>
    </row>
    <row r="35" spans="1:14" s="41" customFormat="1" ht="18" customHeight="1" x14ac:dyDescent="0.35">
      <c r="A35" s="49"/>
      <c r="B35" s="50"/>
      <c r="C35" s="51"/>
      <c r="D35" s="51"/>
      <c r="E35" s="50"/>
      <c r="F35" s="51"/>
      <c r="G35" s="51"/>
      <c r="H35" s="52"/>
      <c r="I35" s="52"/>
      <c r="J35" s="53"/>
      <c r="K35" s="51"/>
      <c r="L35" s="40"/>
      <c r="M35" s="54"/>
      <c r="N35" s="40"/>
    </row>
    <row r="36" spans="1:14" ht="15.9" customHeight="1" x14ac:dyDescent="0.35">
      <c r="A36" s="111"/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7"/>
    </row>
    <row r="37" spans="1:14" ht="26.25" customHeight="1" x14ac:dyDescent="0.35">
      <c r="A37" s="113" t="s">
        <v>72</v>
      </c>
      <c r="B37" s="113"/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7"/>
    </row>
    <row r="38" spans="1:14" ht="52.5" customHeight="1" x14ac:dyDescent="0.35">
      <c r="A38" s="87"/>
      <c r="B38" s="24" t="s">
        <v>0</v>
      </c>
      <c r="C38" s="90" t="s">
        <v>21</v>
      </c>
      <c r="D38" s="91"/>
      <c r="E38" s="24" t="s">
        <v>19</v>
      </c>
      <c r="F38" s="90" t="s">
        <v>22</v>
      </c>
      <c r="G38" s="92"/>
      <c r="H38" s="92"/>
      <c r="I38" s="91"/>
      <c r="J38" s="37" t="s">
        <v>23</v>
      </c>
      <c r="K38" s="93" t="s">
        <v>1</v>
      </c>
      <c r="L38" s="93"/>
      <c r="M38" s="24" t="s">
        <v>2</v>
      </c>
      <c r="N38" s="17"/>
    </row>
    <row r="39" spans="1:14" ht="52.5" customHeight="1" x14ac:dyDescent="0.35">
      <c r="A39" s="88"/>
      <c r="B39" s="38" t="s">
        <v>20</v>
      </c>
      <c r="C39" s="38" t="s">
        <v>3</v>
      </c>
      <c r="D39" s="38" t="s">
        <v>4</v>
      </c>
      <c r="E39" s="38" t="s">
        <v>5</v>
      </c>
      <c r="F39" s="38" t="s">
        <v>6</v>
      </c>
      <c r="G39" s="38" t="s">
        <v>4</v>
      </c>
      <c r="H39" s="38" t="s">
        <v>7</v>
      </c>
      <c r="I39" s="38" t="s">
        <v>8</v>
      </c>
      <c r="J39" s="38" t="s">
        <v>15</v>
      </c>
      <c r="K39" s="94" t="s">
        <v>9</v>
      </c>
      <c r="L39" s="94" t="s">
        <v>10</v>
      </c>
      <c r="M39" s="96" t="s">
        <v>43</v>
      </c>
      <c r="N39" s="17"/>
    </row>
    <row r="40" spans="1:14" ht="29.25" customHeight="1" x14ac:dyDescent="0.35">
      <c r="A40" s="89"/>
      <c r="B40" s="2" t="s">
        <v>11</v>
      </c>
      <c r="C40" s="2" t="s">
        <v>12</v>
      </c>
      <c r="D40" s="2" t="s">
        <v>12</v>
      </c>
      <c r="E40" s="2" t="s">
        <v>11</v>
      </c>
      <c r="F40" s="2" t="s">
        <v>12</v>
      </c>
      <c r="G40" s="2" t="s">
        <v>12</v>
      </c>
      <c r="H40" s="2" t="s">
        <v>13</v>
      </c>
      <c r="I40" s="2" t="s">
        <v>13</v>
      </c>
      <c r="J40" s="2" t="s">
        <v>14</v>
      </c>
      <c r="K40" s="95"/>
      <c r="L40" s="95"/>
      <c r="M40" s="97"/>
      <c r="N40" s="17"/>
    </row>
    <row r="41" spans="1:14" x14ac:dyDescent="0.35">
      <c r="A41" s="78" t="s">
        <v>55</v>
      </c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80"/>
      <c r="N41" s="17"/>
    </row>
    <row r="42" spans="1:14" x14ac:dyDescent="0.35">
      <c r="A42" s="27" t="s">
        <v>62</v>
      </c>
      <c r="B42" s="25">
        <v>0.76</v>
      </c>
      <c r="C42" s="26">
        <v>22754</v>
      </c>
      <c r="D42" s="26">
        <v>461906.2</v>
      </c>
      <c r="E42" s="25">
        <v>1</v>
      </c>
      <c r="F42" s="26">
        <v>22754</v>
      </c>
      <c r="G42" s="26">
        <v>461906.2</v>
      </c>
      <c r="H42" s="106">
        <v>12.423434076121234</v>
      </c>
      <c r="I42" s="106">
        <v>0.73711116516759578</v>
      </c>
      <c r="J42" s="112">
        <v>3919879.19</v>
      </c>
      <c r="K42" s="26">
        <v>48</v>
      </c>
      <c r="L42" s="27" t="s">
        <v>40</v>
      </c>
      <c r="M42" s="30">
        <v>20.3</v>
      </c>
      <c r="N42" s="17"/>
    </row>
    <row r="43" spans="1:14" x14ac:dyDescent="0.35">
      <c r="A43" s="27" t="s">
        <v>63</v>
      </c>
      <c r="B43" s="25">
        <v>0.73</v>
      </c>
      <c r="C43" s="26">
        <v>141700</v>
      </c>
      <c r="D43" s="26">
        <v>2465580</v>
      </c>
      <c r="E43" s="25">
        <v>1</v>
      </c>
      <c r="F43" s="26">
        <v>141700</v>
      </c>
      <c r="G43" s="26">
        <v>2465580</v>
      </c>
      <c r="H43" s="107"/>
      <c r="I43" s="107"/>
      <c r="J43" s="112"/>
      <c r="K43" s="26">
        <v>677</v>
      </c>
      <c r="L43" s="27" t="s">
        <v>40</v>
      </c>
      <c r="M43" s="30">
        <v>17.399999999999999</v>
      </c>
      <c r="N43" s="17"/>
    </row>
    <row r="44" spans="1:14" x14ac:dyDescent="0.35">
      <c r="A44" s="27" t="s">
        <v>64</v>
      </c>
      <c r="B44" s="25">
        <v>1.04</v>
      </c>
      <c r="C44" s="26">
        <v>123720</v>
      </c>
      <c r="D44" s="26">
        <v>1843428</v>
      </c>
      <c r="E44" s="25">
        <v>1</v>
      </c>
      <c r="F44" s="26">
        <v>123720</v>
      </c>
      <c r="G44" s="26">
        <v>1843428</v>
      </c>
      <c r="H44" s="107"/>
      <c r="I44" s="107"/>
      <c r="J44" s="112"/>
      <c r="K44" s="26">
        <v>1220</v>
      </c>
      <c r="L44" s="27" t="s">
        <v>40</v>
      </c>
      <c r="M44" s="30">
        <v>14.9</v>
      </c>
      <c r="N44" s="17"/>
    </row>
    <row r="45" spans="1:14" x14ac:dyDescent="0.35">
      <c r="A45" s="27" t="s">
        <v>65</v>
      </c>
      <c r="B45" s="25">
        <v>1.02</v>
      </c>
      <c r="C45" s="26">
        <v>27349</v>
      </c>
      <c r="D45" s="26">
        <v>546980</v>
      </c>
      <c r="E45" s="25">
        <v>1</v>
      </c>
      <c r="F45" s="26">
        <v>27349</v>
      </c>
      <c r="G45" s="26">
        <v>546980</v>
      </c>
      <c r="H45" s="108"/>
      <c r="I45" s="108"/>
      <c r="J45" s="112"/>
      <c r="K45" s="26">
        <v>3</v>
      </c>
      <c r="L45" s="27" t="s">
        <v>40</v>
      </c>
      <c r="M45" s="30">
        <v>20</v>
      </c>
      <c r="N45" s="17"/>
    </row>
    <row r="46" spans="1:14" x14ac:dyDescent="0.35">
      <c r="A46" s="27" t="s">
        <v>57</v>
      </c>
      <c r="B46" s="25">
        <v>1</v>
      </c>
      <c r="C46" s="26">
        <v>89121</v>
      </c>
      <c r="D46" s="26">
        <v>267363</v>
      </c>
      <c r="E46" s="25">
        <v>0.4599925943380348</v>
      </c>
      <c r="F46" s="26">
        <v>40995</v>
      </c>
      <c r="G46" s="26">
        <v>122985</v>
      </c>
      <c r="H46" s="106">
        <v>9.8935855557180705</v>
      </c>
      <c r="I46" s="106">
        <v>1.7675950299147012</v>
      </c>
      <c r="J46" s="112">
        <v>608782</v>
      </c>
      <c r="K46" s="26">
        <v>25</v>
      </c>
      <c r="L46" s="27" t="s">
        <v>40</v>
      </c>
      <c r="M46" s="30">
        <v>3</v>
      </c>
      <c r="N46" s="17"/>
    </row>
    <row r="47" spans="1:14" x14ac:dyDescent="0.35">
      <c r="A47" s="27" t="s">
        <v>58</v>
      </c>
      <c r="B47" s="25">
        <v>0.98</v>
      </c>
      <c r="C47" s="26">
        <v>18513</v>
      </c>
      <c r="D47" s="26">
        <v>181427.40000000002</v>
      </c>
      <c r="E47" s="25">
        <v>0.9000162048290391</v>
      </c>
      <c r="F47" s="26">
        <v>16662</v>
      </c>
      <c r="G47" s="26">
        <v>163287.6</v>
      </c>
      <c r="H47" s="107"/>
      <c r="I47" s="107"/>
      <c r="J47" s="112"/>
      <c r="K47" s="26">
        <v>69</v>
      </c>
      <c r="L47" s="27" t="s">
        <v>40</v>
      </c>
      <c r="M47" s="30">
        <v>9.8000000000000007</v>
      </c>
      <c r="N47" s="17"/>
    </row>
    <row r="48" spans="1:14" x14ac:dyDescent="0.35">
      <c r="A48" s="27" t="s">
        <v>59</v>
      </c>
      <c r="B48" s="25">
        <v>0.67</v>
      </c>
      <c r="C48" s="26">
        <v>5238</v>
      </c>
      <c r="D48" s="26">
        <v>78570</v>
      </c>
      <c r="E48" s="25">
        <v>0.73997709049255445</v>
      </c>
      <c r="F48" s="26">
        <v>3876</v>
      </c>
      <c r="G48" s="26">
        <v>58140</v>
      </c>
      <c r="H48" s="107"/>
      <c r="I48" s="107"/>
      <c r="J48" s="112"/>
      <c r="K48" s="26">
        <v>1</v>
      </c>
      <c r="L48" s="27" t="s">
        <v>40</v>
      </c>
      <c r="M48" s="30">
        <v>15</v>
      </c>
      <c r="N48" s="17"/>
    </row>
    <row r="49" spans="1:14" x14ac:dyDescent="0.35">
      <c r="A49" s="27" t="s">
        <v>60</v>
      </c>
      <c r="B49" s="25"/>
      <c r="C49" s="26">
        <v>0</v>
      </c>
      <c r="D49" s="26">
        <v>0</v>
      </c>
      <c r="E49" s="25"/>
      <c r="F49" s="26">
        <v>0</v>
      </c>
      <c r="G49" s="26">
        <v>0</v>
      </c>
      <c r="H49" s="107"/>
      <c r="I49" s="107"/>
      <c r="J49" s="112"/>
      <c r="K49" s="26">
        <v>0</v>
      </c>
      <c r="L49" s="27"/>
      <c r="M49" s="30"/>
      <c r="N49" s="17"/>
    </row>
    <row r="50" spans="1:14" x14ac:dyDescent="0.35">
      <c r="A50" s="27" t="s">
        <v>61</v>
      </c>
      <c r="B50" s="25"/>
      <c r="C50" s="26">
        <v>0</v>
      </c>
      <c r="D50" s="26">
        <v>0</v>
      </c>
      <c r="E50" s="25"/>
      <c r="F50" s="26">
        <v>0</v>
      </c>
      <c r="G50" s="26">
        <v>0</v>
      </c>
      <c r="H50" s="107"/>
      <c r="I50" s="107"/>
      <c r="J50" s="112"/>
      <c r="K50" s="26">
        <v>0</v>
      </c>
      <c r="L50" s="27"/>
      <c r="M50" s="30"/>
      <c r="N50" s="17"/>
    </row>
    <row r="51" spans="1:14" x14ac:dyDescent="0.35">
      <c r="A51" s="22" t="s">
        <v>56</v>
      </c>
      <c r="B51" s="13">
        <v>0.88210087357524225</v>
      </c>
      <c r="C51" s="14">
        <v>428395</v>
      </c>
      <c r="D51" s="14">
        <v>5845254.6000000006</v>
      </c>
      <c r="E51" s="13">
        <v>0.88015966572905846</v>
      </c>
      <c r="F51" s="14">
        <v>377056</v>
      </c>
      <c r="G51" s="14">
        <v>5662306.7999999998</v>
      </c>
      <c r="H51" s="19">
        <v>12.01057983429517</v>
      </c>
      <c r="I51" s="19">
        <v>0.79979085379124981</v>
      </c>
      <c r="J51" s="21">
        <v>4528661.1899999995</v>
      </c>
      <c r="K51" s="14">
        <v>2043</v>
      </c>
      <c r="L51" s="15"/>
      <c r="M51" s="16">
        <v>13.644544404113027</v>
      </c>
      <c r="N51" s="17"/>
    </row>
    <row r="52" spans="1:14" ht="8.25" customHeight="1" x14ac:dyDescent="0.3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5" spans="1:14" x14ac:dyDescent="0.35">
      <c r="A55" t="s">
        <v>80</v>
      </c>
    </row>
    <row r="70" spans="7:9" x14ac:dyDescent="0.35">
      <c r="G70" t="s">
        <v>77</v>
      </c>
      <c r="I70" s="61">
        <f>F33</f>
        <v>28375556</v>
      </c>
    </row>
    <row r="71" spans="7:9" x14ac:dyDescent="0.35">
      <c r="G71" t="s">
        <v>78</v>
      </c>
      <c r="I71" s="61">
        <v>26646481</v>
      </c>
    </row>
    <row r="72" spans="7:9" x14ac:dyDescent="0.35">
      <c r="G72" t="s">
        <v>79</v>
      </c>
      <c r="I72" s="62">
        <f>I70/I71</f>
        <v>1.0648894313661905</v>
      </c>
    </row>
  </sheetData>
  <mergeCells count="42">
    <mergeCell ref="A41:M41"/>
    <mergeCell ref="H42:H45"/>
    <mergeCell ref="I42:I45"/>
    <mergeCell ref="J42:J45"/>
    <mergeCell ref="M39:M40"/>
    <mergeCell ref="F38:I38"/>
    <mergeCell ref="K38:L38"/>
    <mergeCell ref="K39:K40"/>
    <mergeCell ref="L39:L40"/>
    <mergeCell ref="A36:M36"/>
    <mergeCell ref="H8:H13"/>
    <mergeCell ref="I8:I13"/>
    <mergeCell ref="J8:J13"/>
    <mergeCell ref="A17:M17"/>
    <mergeCell ref="H46:H50"/>
    <mergeCell ref="I46:I50"/>
    <mergeCell ref="J46:J50"/>
    <mergeCell ref="H19:H26"/>
    <mergeCell ref="I19:I26"/>
    <mergeCell ref="J19:J26"/>
    <mergeCell ref="H27:H30"/>
    <mergeCell ref="I27:I30"/>
    <mergeCell ref="J27:J30"/>
    <mergeCell ref="A37:M37"/>
    <mergeCell ref="A38:A40"/>
    <mergeCell ref="C38:D38"/>
    <mergeCell ref="A18:M18"/>
    <mergeCell ref="A1:M1"/>
    <mergeCell ref="A2:A4"/>
    <mergeCell ref="C2:D2"/>
    <mergeCell ref="F2:I2"/>
    <mergeCell ref="K2:L2"/>
    <mergeCell ref="K3:K4"/>
    <mergeCell ref="L3:L4"/>
    <mergeCell ref="M3:M4"/>
    <mergeCell ref="J6:J7"/>
    <mergeCell ref="H6:H7"/>
    <mergeCell ref="I6:I7"/>
    <mergeCell ref="J14:J15"/>
    <mergeCell ref="H14:H15"/>
    <mergeCell ref="I14:I15"/>
    <mergeCell ref="A5:M5"/>
  </mergeCells>
  <pageMargins left="0.25" right="0.25" top="0.75" bottom="0.75" header="0.3" footer="0.3"/>
  <pageSetup scale="59" orientation="landscape" r:id="rId1"/>
  <headerFooter>
    <oddHeader>&amp;R&amp;A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PGL - GPY4 Ex Post Summary</vt:lpstr>
      <vt:lpstr>PGL - GPY5 Ex Post Summary</vt:lpstr>
      <vt:lpstr>PGL - GPY6 Ex Post Summary</vt:lpstr>
      <vt:lpstr>PGL - GPY4-6 Ex Post Summary</vt:lpstr>
      <vt:lpstr>'PGL - GPY4-6 Ex Post Summary'!Print_Area</vt:lpstr>
      <vt:lpstr>'PGL - GPY6 Ex Post Summary'!Print_Area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Grabner</dc:creator>
  <cp:lastModifiedBy>CJ Consulting</cp:lastModifiedBy>
  <cp:lastPrinted>2019-05-02T14:11:21Z</cp:lastPrinted>
  <dcterms:created xsi:type="dcterms:W3CDTF">2017-03-17T18:34:55Z</dcterms:created>
  <dcterms:modified xsi:type="dcterms:W3CDTF">2020-04-03T15:41:33Z</dcterms:modified>
</cp:coreProperties>
</file>