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4117119-my.sharepoint.com/personal/celia_celiajohnsonconsulting_com/Documents/IL SAG Website/SAG Website- Evaluation Documents/TRC Reports/PG-NSG TRC Reports/"/>
    </mc:Choice>
  </mc:AlternateContent>
  <xr:revisionPtr revIDLastSave="0" documentId="8_{D42AA08F-7827-4FEC-BF9D-616F84E6B098}" xr6:coauthVersionLast="47" xr6:coauthVersionMax="47" xr10:uidLastSave="{00000000-0000-0000-0000-000000000000}"/>
  <bookViews>
    <workbookView xWindow="28680" yWindow="-120" windowWidth="29040" windowHeight="15840" xr2:uid="{D5A923FA-3DD0-4033-B135-1EA1A4765A87}"/>
  </bookViews>
  <sheets>
    <sheet name="PGL 2021 Verified Summary" sheetId="1" r:id="rId1"/>
    <sheet name="PGL 2021 High Impact Measures" sheetId="2" r:id="rId2"/>
    <sheet name="PGL 2021 TRM Plan 3" sheetId="3" r:id="rId3"/>
    <sheet name="PGL 2021 TRC Plan 4" sheetId="4" r:id="rId4"/>
    <sheet name="PGL 2021 PACT Plan 3" sheetId="6" r:id="rId5"/>
    <sheet name="PGL 2021 PACT Plan 4" sheetId="7" r:id="rId6"/>
  </sheets>
  <definedNames>
    <definedName name="_xlnm._FilterDatabase" localSheetId="1" hidden="1">'PGL 2021 High Impact Measures'!$A$2:$O$2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1" i="2" l="1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S3" i="2"/>
  <c r="S4" i="2" s="1"/>
  <c r="S5" i="2" s="1"/>
  <c r="S6" i="2" s="1"/>
  <c r="S7" i="2" s="1"/>
  <c r="S8" i="2" s="1"/>
  <c r="S9" i="2" s="1"/>
  <c r="S10" i="2" s="1"/>
  <c r="S11" i="2" s="1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S57" i="2" s="1"/>
  <c r="S58" i="2" s="1"/>
  <c r="S59" i="2" s="1"/>
  <c r="S60" i="2" s="1"/>
  <c r="S61" i="2" s="1"/>
  <c r="R3" i="2"/>
  <c r="E63" i="2"/>
  <c r="D63" i="2"/>
  <c r="C63" i="2"/>
</calcChain>
</file>

<file path=xl/sharedStrings.xml><?xml version="1.0" encoding="utf-8"?>
<sst xmlns="http://schemas.openxmlformats.org/spreadsheetml/2006/main" count="465" uniqueCount="184">
  <si>
    <t>Peoples Gas 2021 Verified Savings Summary</t>
  </si>
  <si>
    <t>Ex Ante Gross</t>
  </si>
  <si>
    <t>Realization Rate</t>
  </si>
  <si>
    <t>Verified Gross</t>
  </si>
  <si>
    <t>Deemed / Used</t>
  </si>
  <si>
    <t>Verified Net</t>
  </si>
  <si>
    <t>Actual Costs</t>
  </si>
  <si>
    <t>Participation</t>
  </si>
  <si>
    <t>GHG Savings</t>
  </si>
  <si>
    <t>Water Savings</t>
  </si>
  <si>
    <t>Verified Gross Weighted Average Measure Life</t>
  </si>
  <si>
    <t>Annual Energy Savings</t>
  </si>
  <si>
    <t>Energy Savings (Verified Gross / Ex Ante Gross)</t>
  </si>
  <si>
    <t>Lifetime Savings</t>
  </si>
  <si>
    <t>Net-to-Gross Ratio</t>
  </si>
  <si>
    <t>First Year Cost per First Year Annual Savings</t>
  </si>
  <si>
    <t>First Year Cost per Lifetime Savings</t>
  </si>
  <si>
    <t>Utility Program Costs</t>
  </si>
  <si>
    <t># Units</t>
  </si>
  <si>
    <t>Units Definition</t>
  </si>
  <si>
    <t>Annual Verified Net CO2 Savings</t>
  </si>
  <si>
    <t>Lifetime Verified Net CO2 Savings</t>
  </si>
  <si>
    <t>Annual Verified Net Water Savings</t>
  </si>
  <si>
    <t>Lifetime Verified Net Water Savings</t>
  </si>
  <si>
    <t>Years</t>
  </si>
  <si>
    <t>Therms</t>
  </si>
  <si>
    <t>%</t>
  </si>
  <si>
    <t>$/Therms</t>
  </si>
  <si>
    <t>$</t>
  </si>
  <si>
    <t>metric tons CO2</t>
  </si>
  <si>
    <t>Gallons</t>
  </si>
  <si>
    <t>(a)</t>
  </si>
  <si>
    <t>(b)</t>
  </si>
  <si>
    <t>(c=d/b)</t>
  </si>
  <si>
    <t>(d)</t>
  </si>
  <si>
    <t>(e)</t>
  </si>
  <si>
    <t>(f=g/d)</t>
  </si>
  <si>
    <t>(g)</t>
  </si>
  <si>
    <t>(h)</t>
  </si>
  <si>
    <t>(i=k/g)</t>
  </si>
  <si>
    <t>(j=k/h)</t>
  </si>
  <si>
    <t>(k)</t>
  </si>
  <si>
    <t>(l)</t>
  </si>
  <si>
    <t>(m)</t>
  </si>
  <si>
    <t>(n)</t>
  </si>
  <si>
    <t>(o)</t>
  </si>
  <si>
    <t>(p=e/d)</t>
  </si>
  <si>
    <t>Home Energy Jumpstart</t>
  </si>
  <si>
    <t>Participants</t>
  </si>
  <si>
    <t>Home Energy Rebate</t>
  </si>
  <si>
    <t>Multi-Family</t>
  </si>
  <si>
    <t>Projects</t>
  </si>
  <si>
    <t>Home Energy Reports</t>
  </si>
  <si>
    <t>Elementary Energy Education</t>
  </si>
  <si>
    <t>Kits Distributed</t>
  </si>
  <si>
    <t>Residential Total</t>
  </si>
  <si>
    <t>C&amp;I and PS Prescriptive</t>
  </si>
  <si>
    <t>C&amp;I and PS Custom</t>
  </si>
  <si>
    <t>Gas Optimization</t>
  </si>
  <si>
    <t>Strategic Energy Management</t>
  </si>
  <si>
    <t>C&amp;I and PS Joint Retro-Commissioning</t>
  </si>
  <si>
    <t>C&amp;I and PS Joint New Construction</t>
  </si>
  <si>
    <t>Commercial Food Service</t>
  </si>
  <si>
    <t xml:space="preserve">Small Business </t>
  </si>
  <si>
    <t>C&amp;I and Public Sector Total</t>
  </si>
  <si>
    <t>Income Eligible - CBA</t>
  </si>
  <si>
    <t>Income Eligible - IHWAP-SF</t>
  </si>
  <si>
    <t>Income Eligible - IHWAP-MF</t>
  </si>
  <si>
    <t>Income Eligible - MF LIHEAP Kits</t>
  </si>
  <si>
    <t>Income Eligible - IEMS</t>
  </si>
  <si>
    <t>Income Eligible - PTA</t>
  </si>
  <si>
    <t>Income Eligible - PHES</t>
  </si>
  <si>
    <t>Income Eligible - AHNC</t>
  </si>
  <si>
    <t>Income Eligible Total</t>
  </si>
  <si>
    <t>EEPS Program Total</t>
  </si>
  <si>
    <t>Other EEPS Portfolio Costs</t>
  </si>
  <si>
    <t>EEPS Portfolio Total</t>
  </si>
  <si>
    <t>NA</t>
  </si>
  <si>
    <t>Peoples Gas 2021 High Impact Measure Summary</t>
  </si>
  <si>
    <t>Sector</t>
  </si>
  <si>
    <t>Measure Name (Standardized)</t>
  </si>
  <si>
    <t>Verified Gross Therms</t>
  </si>
  <si>
    <t>Verified Gross Lifetime Savings</t>
  </si>
  <si>
    <t>Measure
Life (Years)</t>
  </si>
  <si>
    <t>Project</t>
  </si>
  <si>
    <t>Each</t>
  </si>
  <si>
    <t>Apt Units</t>
  </si>
  <si>
    <t>MBH</t>
  </si>
  <si>
    <t>CFM</t>
  </si>
  <si>
    <t>Square Feet</t>
  </si>
  <si>
    <t>Linear Feet</t>
  </si>
  <si>
    <t>HP</t>
  </si>
  <si>
    <t>lbs-capacity</t>
  </si>
  <si>
    <t>Rank</t>
  </si>
  <si>
    <t>Share of Portfolio Gross</t>
  </si>
  <si>
    <t>Cumulative Gross</t>
  </si>
  <si>
    <t>Non-Residential</t>
  </si>
  <si>
    <t>Steam Trap Replacement or Repair</t>
  </si>
  <si>
    <t>Custom</t>
  </si>
  <si>
    <t>Residential</t>
  </si>
  <si>
    <t>Pipe Insulation</t>
  </si>
  <si>
    <t>Space Heating Boiler Tune-up</t>
  </si>
  <si>
    <t>DHW Controls</t>
  </si>
  <si>
    <t>Air Sealing</t>
  </si>
  <si>
    <t>Advanced Thermostats</t>
  </si>
  <si>
    <t>Process Boiler Tune-up</t>
  </si>
  <si>
    <t>Low Flow Showerheads</t>
  </si>
  <si>
    <t>Gas High Efficiency Furnace</t>
  </si>
  <si>
    <t>Steam Averaging Controls</t>
  </si>
  <si>
    <t>Kitchen Demand Ventilation Controls</t>
  </si>
  <si>
    <t>Low Flow Faucet Aerators</t>
  </si>
  <si>
    <t>High Efficiency Boiler</t>
  </si>
  <si>
    <t>Ceiling/Attic Insulation</t>
  </si>
  <si>
    <t>Shower Timer</t>
  </si>
  <si>
    <t>Programmable Thermostats</t>
  </si>
  <si>
    <t>Wall Insulation</t>
  </si>
  <si>
    <t>Boiler Lockout/Reset Controls</t>
  </si>
  <si>
    <t>Boiler Reset Controls</t>
  </si>
  <si>
    <t>ENERGY STAR Fryer</t>
  </si>
  <si>
    <t>Linkageless Controls</t>
  </si>
  <si>
    <t>Ozone Laundry</t>
  </si>
  <si>
    <t>High Efficiency Pre-Rinse Spray Valve</t>
  </si>
  <si>
    <t>Demand Controlled Ventilation</t>
  </si>
  <si>
    <t>High Speed Washer</t>
  </si>
  <si>
    <t>Gas High Efficiency Boiler</t>
  </si>
  <si>
    <t>DHW Tank Insulation</t>
  </si>
  <si>
    <t>Duct Insulation and Sealing</t>
  </si>
  <si>
    <t>Modulating Dryers</t>
  </si>
  <si>
    <t>Wireless Pneumatic Thermostat</t>
  </si>
  <si>
    <t>Boiler Chemical Descaling LP</t>
  </si>
  <si>
    <t>Water Heater Temperature Setback</t>
  </si>
  <si>
    <t>Gas Water Heater</t>
  </si>
  <si>
    <t>Direct Fired Heaters</t>
  </si>
  <si>
    <t>ENERGY STAR Convection Oven</t>
  </si>
  <si>
    <t>Domestic Hot Water Pipe Insulation</t>
  </si>
  <si>
    <t>Non-Res High Efficiency Furnace</t>
  </si>
  <si>
    <t>Combination Oven</t>
  </si>
  <si>
    <t>Draft Controls</t>
  </si>
  <si>
    <t>Condensing Unit Heater</t>
  </si>
  <si>
    <t>Floor Insulation</t>
  </si>
  <si>
    <t>Residential Furnace Tune-up</t>
  </si>
  <si>
    <t>Condensate Tank Insulation</t>
  </si>
  <si>
    <t>ENERGY STAR Dishwasher</t>
  </si>
  <si>
    <t>Foundation Wall Insulation</t>
  </si>
  <si>
    <t>Basement Sidewall Insulation</t>
  </si>
  <si>
    <t>Portfolio</t>
  </si>
  <si>
    <t>Total Resource Cost Test (TRC) Results for Peoples Gas, 2021 Programs, Societal Discount Rate, Plan 3 Avoided Costs</t>
  </si>
  <si>
    <t>Program</t>
  </si>
  <si>
    <t>Benefits</t>
  </si>
  <si>
    <t>Costs</t>
  </si>
  <si>
    <t>IL Total Resource Cost (TRC) Test</t>
  </si>
  <si>
    <t>Avoided Gas Savings</t>
  </si>
  <si>
    <t>Other Benefits</t>
  </si>
  <si>
    <t>Non-Incentive Costs</t>
  </si>
  <si>
    <t>Incentive Costs</t>
  </si>
  <si>
    <t>Incremental Costs (Net)</t>
  </si>
  <si>
    <t>IL TRC Benefits</t>
  </si>
  <si>
    <t>IL TRC Costs</t>
  </si>
  <si>
    <t>IL TRC Test Net Benefits</t>
  </si>
  <si>
    <t>IL TRC Test</t>
  </si>
  <si>
    <t>(c)</t>
  </si>
  <si>
    <t>(f)</t>
  </si>
  <si>
    <t>(g) =</t>
  </si>
  <si>
    <t>(h) =</t>
  </si>
  <si>
    <t>(i) =</t>
  </si>
  <si>
    <t>(k) =</t>
  </si>
  <si>
    <t>(b+c)</t>
  </si>
  <si>
    <t>(d+f)</t>
  </si>
  <si>
    <t>(g-h)</t>
  </si>
  <si>
    <t>(g/h)</t>
  </si>
  <si>
    <t>EEPS Portfolio Costs</t>
  </si>
  <si>
    <t>EEPS Portfolio</t>
  </si>
  <si>
    <t>EEPS Portfolio without Income Eligible</t>
  </si>
  <si>
    <t>Total Resource Cost Test (TRC) Results for Peoples Gas, 2021 Programs, Societal Discount Rate, Plan 4 Avoided Costs</t>
  </si>
  <si>
    <t>Program Administrator Cost Test (PACT) Results for Peoples Gas, 2021 Programs, WACC Discount Rate, Plan 3 Avoided Costs</t>
  </si>
  <si>
    <t>Program Administrator Cost Test (PACT)</t>
  </si>
  <si>
    <t>PACT Benefits</t>
  </si>
  <si>
    <t>PACT Costs</t>
  </si>
  <si>
    <t>PACT Test Net Benefits</t>
  </si>
  <si>
    <t>PACT Test</t>
  </si>
  <si>
    <t>(d+e)</t>
  </si>
  <si>
    <t>Residential Subtotal</t>
  </si>
  <si>
    <t>Total C&amp;I and Public Sector</t>
  </si>
  <si>
    <t>Program Administrator Cost Test (PACT) Results for Peoples Gas, 2021 Programs, WACC Discount Rate, Plan 4 Avoided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</si>
</sst>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_);_(* \(#,##0.0\);_(* &quot;-&quot;??_);_(@_)"/>
    <numFmt numFmtId="167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/>
      </bottom>
      <diagonal/>
    </border>
    <border>
      <left style="thin">
        <color indexed="64"/>
      </left>
      <right/>
      <top style="medium">
        <color indexed="64"/>
      </top>
      <bottom style="thin">
        <color theme="4"/>
      </bottom>
      <diagonal/>
    </border>
    <border>
      <left/>
      <right style="thin">
        <color indexed="64"/>
      </right>
      <top style="medium">
        <color indexed="64"/>
      </top>
      <bottom style="thin">
        <color theme="4"/>
      </bottom>
      <diagonal/>
    </border>
    <border>
      <left/>
      <right/>
      <top style="medium">
        <color indexed="6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43" fontId="6" fillId="2" borderId="5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5" fillId="0" borderId="8" xfId="0" applyFont="1" applyBorder="1"/>
    <xf numFmtId="164" fontId="5" fillId="0" borderId="8" xfId="1" applyNumberFormat="1" applyFont="1" applyFill="1" applyBorder="1" applyAlignment="1">
      <alignment vertical="center"/>
    </xf>
    <xf numFmtId="9" fontId="5" fillId="0" borderId="8" xfId="3" applyFont="1" applyFill="1" applyBorder="1" applyAlignment="1">
      <alignment vertical="center"/>
    </xf>
    <xf numFmtId="44" fontId="5" fillId="0" borderId="4" xfId="2" applyFont="1" applyFill="1" applyBorder="1" applyAlignment="1">
      <alignment vertical="center"/>
    </xf>
    <xf numFmtId="165" fontId="5" fillId="0" borderId="8" xfId="2" applyNumberFormat="1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166" fontId="5" fillId="0" borderId="8" xfId="1" applyNumberFormat="1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8" fillId="3" borderId="8" xfId="0" applyFont="1" applyFill="1" applyBorder="1" applyAlignment="1">
      <alignment horizontal="right" vertical="center" wrapText="1"/>
    </xf>
    <xf numFmtId="164" fontId="5" fillId="3" borderId="8" xfId="0" applyNumberFormat="1" applyFont="1" applyFill="1" applyBorder="1" applyAlignment="1">
      <alignment vertical="center"/>
    </xf>
    <xf numFmtId="9" fontId="5" fillId="3" borderId="8" xfId="3" applyFont="1" applyFill="1" applyBorder="1" applyAlignment="1">
      <alignment vertical="center"/>
    </xf>
    <xf numFmtId="44" fontId="5" fillId="3" borderId="8" xfId="2" applyFont="1" applyFill="1" applyBorder="1" applyAlignment="1">
      <alignment vertical="center"/>
    </xf>
    <xf numFmtId="165" fontId="5" fillId="3" borderId="8" xfId="2" applyNumberFormat="1" applyFont="1" applyFill="1" applyBorder="1" applyAlignment="1">
      <alignment horizontal="right" vertical="center"/>
    </xf>
    <xf numFmtId="164" fontId="5" fillId="3" borderId="8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/>
    </xf>
    <xf numFmtId="166" fontId="5" fillId="3" borderId="8" xfId="1" applyNumberFormat="1" applyFont="1" applyFill="1" applyBorder="1" applyAlignment="1">
      <alignment vertical="center"/>
    </xf>
    <xf numFmtId="164" fontId="5" fillId="3" borderId="8" xfId="0" applyNumberFormat="1" applyFont="1" applyFill="1" applyBorder="1" applyAlignment="1">
      <alignment horizontal="center" vertical="center" wrapText="1"/>
    </xf>
    <xf numFmtId="164" fontId="9" fillId="0" borderId="8" xfId="1" applyNumberFormat="1" applyFont="1" applyFill="1" applyBorder="1" applyAlignment="1">
      <alignment vertical="center"/>
    </xf>
    <xf numFmtId="165" fontId="9" fillId="3" borderId="8" xfId="2" applyNumberFormat="1" applyFont="1" applyFill="1" applyBorder="1" applyAlignment="1">
      <alignment horizontal="right" vertical="center"/>
    </xf>
    <xf numFmtId="0" fontId="0" fillId="4" borderId="0" xfId="0" applyFill="1"/>
    <xf numFmtId="43" fontId="0" fillId="4" borderId="0" xfId="1" applyFont="1" applyFill="1"/>
    <xf numFmtId="0" fontId="8" fillId="2" borderId="8" xfId="0" applyFont="1" applyFill="1" applyBorder="1" applyAlignment="1">
      <alignment horizontal="right" vertical="center"/>
    </xf>
    <xf numFmtId="164" fontId="5" fillId="2" borderId="8" xfId="0" applyNumberFormat="1" applyFont="1" applyFill="1" applyBorder="1" applyAlignment="1">
      <alignment horizontal="center" vertical="center" wrapText="1"/>
    </xf>
    <xf numFmtId="9" fontId="5" fillId="2" borderId="8" xfId="3" applyFont="1" applyFill="1" applyBorder="1" applyAlignment="1">
      <alignment vertical="center"/>
    </xf>
    <xf numFmtId="44" fontId="5" fillId="2" borderId="8" xfId="2" applyFont="1" applyFill="1" applyBorder="1" applyAlignment="1">
      <alignment vertical="center"/>
    </xf>
    <xf numFmtId="165" fontId="5" fillId="2" borderId="8" xfId="2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166" fontId="5" fillId="2" borderId="8" xfId="1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164" fontId="8" fillId="2" borderId="8" xfId="0" applyNumberFormat="1" applyFont="1" applyFill="1" applyBorder="1" applyAlignment="1">
      <alignment vertical="center"/>
    </xf>
    <xf numFmtId="9" fontId="8" fillId="2" borderId="8" xfId="3" applyFont="1" applyFill="1" applyBorder="1" applyAlignment="1">
      <alignment vertical="center"/>
    </xf>
    <xf numFmtId="44" fontId="8" fillId="2" borderId="8" xfId="2" applyFont="1" applyFill="1" applyBorder="1" applyAlignment="1">
      <alignment vertical="center"/>
    </xf>
    <xf numFmtId="165" fontId="8" fillId="2" borderId="8" xfId="2" applyNumberFormat="1" applyFont="1" applyFill="1" applyBorder="1" applyAlignment="1">
      <alignment horizontal="right" vertical="center"/>
    </xf>
    <xf numFmtId="164" fontId="8" fillId="2" borderId="8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166" fontId="8" fillId="2" borderId="8" xfId="1" applyNumberFormat="1" applyFont="1" applyFill="1" applyBorder="1" applyAlignment="1">
      <alignment vertical="center"/>
    </xf>
    <xf numFmtId="0" fontId="10" fillId="5" borderId="8" xfId="0" applyFont="1" applyFill="1" applyBorder="1" applyAlignment="1">
      <alignment horizontal="left" vertical="center" wrapText="1" readingOrder="1"/>
    </xf>
    <xf numFmtId="164" fontId="10" fillId="5" borderId="8" xfId="1" applyNumberFormat="1" applyFont="1" applyFill="1" applyBorder="1" applyAlignment="1">
      <alignment horizontal="right" vertical="center" wrapText="1" readingOrder="1"/>
    </xf>
    <xf numFmtId="166" fontId="10" fillId="5" borderId="8" xfId="1" applyNumberFormat="1" applyFont="1" applyFill="1" applyBorder="1" applyAlignment="1">
      <alignment horizontal="right" vertical="center" wrapText="1" readingOrder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wrapText="1"/>
    </xf>
    <xf numFmtId="0" fontId="0" fillId="0" borderId="8" xfId="0" applyBorder="1"/>
    <xf numFmtId="164" fontId="0" fillId="0" borderId="8" xfId="1" quotePrefix="1" applyNumberFormat="1" applyFont="1" applyFill="1" applyBorder="1"/>
    <xf numFmtId="164" fontId="0" fillId="0" borderId="8" xfId="1" applyNumberFormat="1" applyFont="1" applyFill="1" applyBorder="1"/>
    <xf numFmtId="166" fontId="0" fillId="0" borderId="8" xfId="1" applyNumberFormat="1" applyFont="1" applyFill="1" applyBorder="1"/>
    <xf numFmtId="9" fontId="0" fillId="0" borderId="8" xfId="3" applyFont="1" applyBorder="1"/>
    <xf numFmtId="9" fontId="0" fillId="0" borderId="8" xfId="0" applyNumberFormat="1" applyBorder="1"/>
    <xf numFmtId="0" fontId="11" fillId="0" borderId="8" xfId="0" applyFont="1" applyBorder="1" applyAlignment="1">
      <alignment horizontal="left"/>
    </xf>
    <xf numFmtId="164" fontId="0" fillId="0" borderId="8" xfId="0" applyNumberFormat="1" applyBorder="1"/>
    <xf numFmtId="0" fontId="13" fillId="6" borderId="13" xfId="0" applyFont="1" applyFill="1" applyBorder="1" applyAlignment="1">
      <alignment horizontal="center" vertical="center" wrapText="1"/>
    </xf>
    <xf numFmtId="0" fontId="13" fillId="6" borderId="14" xfId="0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0" xfId="0" quotePrefix="1" applyFont="1" applyFill="1" applyAlignment="1">
      <alignment horizontal="center" vertical="center" wrapText="1"/>
    </xf>
    <xf numFmtId="0" fontId="15" fillId="5" borderId="21" xfId="0" quotePrefix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vertical="center"/>
    </xf>
    <xf numFmtId="167" fontId="16" fillId="0" borderId="8" xfId="2" quotePrefix="1" applyNumberFormat="1" applyFont="1" applyBorder="1" applyAlignment="1">
      <alignment vertical="center"/>
    </xf>
    <xf numFmtId="167" fontId="16" fillId="0" borderId="8" xfId="2" applyNumberFormat="1" applyFont="1" applyBorder="1" applyAlignment="1">
      <alignment vertical="center"/>
    </xf>
    <xf numFmtId="166" fontId="16" fillId="0" borderId="8" xfId="1" applyNumberFormat="1" applyFont="1" applyBorder="1" applyAlignment="1">
      <alignment vertical="center"/>
    </xf>
    <xf numFmtId="0" fontId="16" fillId="6" borderId="8" xfId="0" applyFont="1" applyFill="1" applyBorder="1" applyAlignment="1">
      <alignment vertical="center"/>
    </xf>
    <xf numFmtId="167" fontId="16" fillId="6" borderId="8" xfId="2" applyNumberFormat="1" applyFont="1" applyFill="1" applyBorder="1" applyAlignment="1">
      <alignment vertical="center"/>
    </xf>
    <xf numFmtId="166" fontId="16" fillId="6" borderId="8" xfId="1" applyNumberFormat="1" applyFont="1" applyFill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6" fillId="4" borderId="8" xfId="0" applyFont="1" applyFill="1" applyBorder="1" applyAlignment="1">
      <alignment vertical="center"/>
    </xf>
    <xf numFmtId="167" fontId="16" fillId="4" borderId="8" xfId="2" quotePrefix="1" applyNumberFormat="1" applyFont="1" applyFill="1" applyBorder="1" applyAlignment="1">
      <alignment vertical="center"/>
    </xf>
    <xf numFmtId="167" fontId="16" fillId="4" borderId="8" xfId="2" applyNumberFormat="1" applyFont="1" applyFill="1" applyBorder="1" applyAlignment="1">
      <alignment vertical="center"/>
    </xf>
    <xf numFmtId="166" fontId="16" fillId="4" borderId="8" xfId="1" applyNumberFormat="1" applyFont="1" applyFill="1" applyBorder="1" applyAlignment="1">
      <alignment vertical="center"/>
    </xf>
    <xf numFmtId="167" fontId="16" fillId="0" borderId="8" xfId="0" applyNumberFormat="1" applyFont="1" applyBorder="1" applyAlignment="1">
      <alignment vertical="center"/>
    </xf>
    <xf numFmtId="167" fontId="16" fillId="0" borderId="8" xfId="2" applyNumberFormat="1" applyFont="1" applyFill="1" applyBorder="1" applyAlignment="1">
      <alignment vertical="center"/>
    </xf>
    <xf numFmtId="166" fontId="16" fillId="0" borderId="8" xfId="1" applyNumberFormat="1" applyFont="1" applyFill="1" applyBorder="1" applyAlignment="1">
      <alignment vertical="center"/>
    </xf>
    <xf numFmtId="167" fontId="16" fillId="6" borderId="8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3" fontId="7" fillId="0" borderId="4" xfId="1" applyFont="1" applyBorder="1" applyAlignment="1">
      <alignment horizontal="center" vertical="center" wrapText="1"/>
    </xf>
    <xf numFmtId="43" fontId="7" fillId="0" borderId="5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5" fillId="5" borderId="18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4991-B09E-4262-9FD1-BEF32A88DE9E}">
  <dimension ref="A1:R33"/>
  <sheetViews>
    <sheetView tabSelected="1" workbookViewId="0">
      <selection sqref="A1:R1"/>
    </sheetView>
  </sheetViews>
  <sheetFormatPr defaultRowHeight="14.5" x14ac:dyDescent="0.35"/>
  <cols>
    <col min="1" max="1" width="39.1796875" customWidth="1"/>
    <col min="2" max="2" width="20.453125" customWidth="1"/>
    <col min="3" max="3" width="17.7265625" customWidth="1"/>
    <col min="4" max="4" width="15.81640625" customWidth="1"/>
    <col min="5" max="5" width="15" customWidth="1"/>
    <col min="6" max="6" width="14.7265625" customWidth="1"/>
    <col min="7" max="7" width="14.81640625" customWidth="1"/>
    <col min="8" max="11" width="15.7265625" customWidth="1"/>
    <col min="12" max="12" width="11.26953125" customWidth="1"/>
    <col min="13" max="15" width="17.7265625" customWidth="1"/>
    <col min="16" max="16" width="14.81640625" customWidth="1"/>
    <col min="17" max="17" width="16.54296875" customWidth="1"/>
    <col min="18" max="18" width="19.7265625" customWidth="1"/>
  </cols>
  <sheetData>
    <row r="1" spans="1:18" ht="18.5" x14ac:dyDescent="0.35">
      <c r="A1" s="84" t="s">
        <v>0</v>
      </c>
      <c r="B1" s="85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7"/>
    </row>
    <row r="2" spans="1:18" ht="39" x14ac:dyDescent="0.35">
      <c r="A2" s="88"/>
      <c r="B2" s="1" t="s">
        <v>1</v>
      </c>
      <c r="C2" s="1" t="s">
        <v>2</v>
      </c>
      <c r="D2" s="91" t="s">
        <v>3</v>
      </c>
      <c r="E2" s="92"/>
      <c r="F2" s="1" t="s">
        <v>4</v>
      </c>
      <c r="G2" s="91" t="s">
        <v>5</v>
      </c>
      <c r="H2" s="93"/>
      <c r="I2" s="93"/>
      <c r="J2" s="92"/>
      <c r="K2" s="2" t="s">
        <v>6</v>
      </c>
      <c r="L2" s="91" t="s">
        <v>7</v>
      </c>
      <c r="M2" s="92"/>
      <c r="N2" s="91" t="s">
        <v>8</v>
      </c>
      <c r="O2" s="92"/>
      <c r="P2" s="91" t="s">
        <v>9</v>
      </c>
      <c r="Q2" s="92"/>
      <c r="R2" s="3" t="s">
        <v>10</v>
      </c>
    </row>
    <row r="3" spans="1:18" ht="37.5" x14ac:dyDescent="0.35">
      <c r="A3" s="89"/>
      <c r="B3" s="4" t="s">
        <v>11</v>
      </c>
      <c r="C3" s="4" t="s">
        <v>12</v>
      </c>
      <c r="D3" s="4" t="s">
        <v>11</v>
      </c>
      <c r="E3" s="4" t="s">
        <v>13</v>
      </c>
      <c r="F3" s="4" t="s">
        <v>14</v>
      </c>
      <c r="G3" s="4" t="s">
        <v>11</v>
      </c>
      <c r="H3" s="4" t="s">
        <v>13</v>
      </c>
      <c r="I3" s="4" t="s">
        <v>15</v>
      </c>
      <c r="J3" s="4" t="s">
        <v>16</v>
      </c>
      <c r="K3" s="4" t="s">
        <v>17</v>
      </c>
      <c r="L3" s="94" t="s">
        <v>18</v>
      </c>
      <c r="M3" s="94" t="s">
        <v>19</v>
      </c>
      <c r="N3" s="4" t="s">
        <v>20</v>
      </c>
      <c r="O3" s="4" t="s">
        <v>21</v>
      </c>
      <c r="P3" s="4" t="s">
        <v>22</v>
      </c>
      <c r="Q3" s="4" t="s">
        <v>23</v>
      </c>
      <c r="R3" s="96" t="s">
        <v>24</v>
      </c>
    </row>
    <row r="4" spans="1:18" x14ac:dyDescent="0.35">
      <c r="A4" s="90"/>
      <c r="B4" s="5" t="s">
        <v>25</v>
      </c>
      <c r="C4" s="5" t="s">
        <v>26</v>
      </c>
      <c r="D4" s="5" t="s">
        <v>25</v>
      </c>
      <c r="E4" s="5" t="s">
        <v>25</v>
      </c>
      <c r="F4" s="5" t="s">
        <v>26</v>
      </c>
      <c r="G4" s="5" t="s">
        <v>25</v>
      </c>
      <c r="H4" s="5" t="s">
        <v>25</v>
      </c>
      <c r="I4" s="5" t="s">
        <v>27</v>
      </c>
      <c r="J4" s="5" t="s">
        <v>27</v>
      </c>
      <c r="K4" s="5" t="s">
        <v>28</v>
      </c>
      <c r="L4" s="95"/>
      <c r="M4" s="95"/>
      <c r="N4" s="5" t="s">
        <v>29</v>
      </c>
      <c r="O4" s="5" t="s">
        <v>29</v>
      </c>
      <c r="P4" s="5" t="s">
        <v>30</v>
      </c>
      <c r="Q4" s="5" t="s">
        <v>30</v>
      </c>
      <c r="R4" s="97"/>
    </row>
    <row r="5" spans="1:18" x14ac:dyDescent="0.35">
      <c r="A5" s="6" t="s">
        <v>31</v>
      </c>
      <c r="B5" s="7" t="s">
        <v>32</v>
      </c>
      <c r="C5" s="6" t="s">
        <v>33</v>
      </c>
      <c r="D5" s="6" t="s">
        <v>34</v>
      </c>
      <c r="E5" s="7" t="s">
        <v>35</v>
      </c>
      <c r="F5" s="6" t="s">
        <v>36</v>
      </c>
      <c r="G5" s="7" t="s">
        <v>37</v>
      </c>
      <c r="H5" s="6" t="s">
        <v>38</v>
      </c>
      <c r="I5" s="7" t="s">
        <v>39</v>
      </c>
      <c r="J5" s="7" t="s">
        <v>40</v>
      </c>
      <c r="K5" s="7" t="s">
        <v>41</v>
      </c>
      <c r="L5" s="7" t="s">
        <v>42</v>
      </c>
      <c r="M5" s="7" t="s">
        <v>43</v>
      </c>
      <c r="N5" s="7"/>
      <c r="O5" s="7"/>
      <c r="P5" s="7" t="s">
        <v>44</v>
      </c>
      <c r="Q5" s="7" t="s">
        <v>45</v>
      </c>
      <c r="R5" s="6" t="s">
        <v>46</v>
      </c>
    </row>
    <row r="6" spans="1:18" x14ac:dyDescent="0.35">
      <c r="A6" s="8" t="s">
        <v>47</v>
      </c>
      <c r="B6" s="9">
        <v>142211</v>
      </c>
      <c r="C6" s="10">
        <v>1.0000070318048533</v>
      </c>
      <c r="D6" s="9">
        <v>142212</v>
      </c>
      <c r="E6" s="9">
        <v>1670253.66</v>
      </c>
      <c r="F6" s="10">
        <v>0.87963041093578598</v>
      </c>
      <c r="G6" s="9">
        <v>125094</v>
      </c>
      <c r="H6" s="9">
        <v>1488910.76</v>
      </c>
      <c r="I6" s="11">
        <v>6.2960765504340728</v>
      </c>
      <c r="J6" s="11">
        <v>0.52897824447181774</v>
      </c>
      <c r="K6" s="12">
        <v>787601.39999999991</v>
      </c>
      <c r="L6" s="9">
        <v>3469</v>
      </c>
      <c r="M6" s="13" t="s">
        <v>48</v>
      </c>
      <c r="N6" s="9">
        <v>661.87235399999997</v>
      </c>
      <c r="O6" s="9">
        <v>7877.8268311599995</v>
      </c>
      <c r="P6" s="9">
        <v>4764677.4812183119</v>
      </c>
      <c r="Q6" s="9">
        <v>31132938.587951437</v>
      </c>
      <c r="R6" s="14">
        <v>11.744815205467892</v>
      </c>
    </row>
    <row r="7" spans="1:18" x14ac:dyDescent="0.35">
      <c r="A7" s="15" t="s">
        <v>49</v>
      </c>
      <c r="B7" s="9">
        <v>659195</v>
      </c>
      <c r="C7" s="10">
        <v>1.0602947534492828</v>
      </c>
      <c r="D7" s="9">
        <v>698941</v>
      </c>
      <c r="E7" s="9">
        <v>9569704.0647325795</v>
      </c>
      <c r="F7" s="10">
        <v>0.85402916698262088</v>
      </c>
      <c r="G7" s="9">
        <v>596916</v>
      </c>
      <c r="H7" s="9">
        <v>7988377.9841150623</v>
      </c>
      <c r="I7" s="11">
        <v>1.7647517908717476</v>
      </c>
      <c r="J7" s="11">
        <v>0.13186764348090554</v>
      </c>
      <c r="K7" s="12">
        <v>1053408.58</v>
      </c>
      <c r="L7" s="9">
        <v>6629</v>
      </c>
      <c r="M7" s="13" t="s">
        <v>48</v>
      </c>
      <c r="N7" s="9">
        <v>3158.2825559999997</v>
      </c>
      <c r="O7" s="9">
        <v>42266.507913952795</v>
      </c>
      <c r="P7" s="9">
        <v>0</v>
      </c>
      <c r="Q7" s="9">
        <v>0</v>
      </c>
      <c r="R7" s="14">
        <v>13.69171942228683</v>
      </c>
    </row>
    <row r="8" spans="1:18" x14ac:dyDescent="0.35">
      <c r="A8" s="15" t="s">
        <v>50</v>
      </c>
      <c r="B8" s="9">
        <v>1702176</v>
      </c>
      <c r="C8" s="10">
        <v>1.0056938882935724</v>
      </c>
      <c r="D8" s="9">
        <v>1711868</v>
      </c>
      <c r="E8" s="9">
        <v>21754718.199999999</v>
      </c>
      <c r="F8" s="10">
        <v>0.87410419494961056</v>
      </c>
      <c r="G8" s="9">
        <v>1496351</v>
      </c>
      <c r="H8" s="9">
        <v>19005192.899999999</v>
      </c>
      <c r="I8" s="11">
        <v>2.0585988782043785</v>
      </c>
      <c r="J8" s="11">
        <v>0.16208130620973596</v>
      </c>
      <c r="K8" s="12">
        <v>3080386.4899999998</v>
      </c>
      <c r="L8" s="9">
        <v>5053</v>
      </c>
      <c r="M8" s="13" t="s">
        <v>51</v>
      </c>
      <c r="N8" s="9">
        <v>7917.1931409999997</v>
      </c>
      <c r="O8" s="9">
        <v>100556.47563389999</v>
      </c>
      <c r="P8" s="9">
        <v>10437098.181516189</v>
      </c>
      <c r="Q8" s="9">
        <v>85958992.016456559</v>
      </c>
      <c r="R8" s="14">
        <v>12.708175046206833</v>
      </c>
    </row>
    <row r="9" spans="1:18" x14ac:dyDescent="0.35">
      <c r="A9" s="15" t="s">
        <v>52</v>
      </c>
      <c r="B9" s="9">
        <v>645654</v>
      </c>
      <c r="C9" s="10">
        <v>1.1914895594234682</v>
      </c>
      <c r="D9" s="9">
        <v>769290</v>
      </c>
      <c r="E9" s="9">
        <v>3846450</v>
      </c>
      <c r="F9" s="10">
        <v>1</v>
      </c>
      <c r="G9" s="9">
        <v>769290</v>
      </c>
      <c r="H9" s="9">
        <v>3846450</v>
      </c>
      <c r="I9" s="11">
        <v>0.35558660583135093</v>
      </c>
      <c r="J9" s="11">
        <v>7.1117321166270189E-2</v>
      </c>
      <c r="K9" s="12">
        <v>273549.21999999997</v>
      </c>
      <c r="L9" s="9">
        <v>86875</v>
      </c>
      <c r="M9" s="13" t="s">
        <v>48</v>
      </c>
      <c r="N9" s="9">
        <v>4070.3133899999998</v>
      </c>
      <c r="O9" s="9">
        <v>20351.56695</v>
      </c>
      <c r="P9" s="9">
        <v>0</v>
      </c>
      <c r="Q9" s="9">
        <v>0</v>
      </c>
      <c r="R9" s="14">
        <v>5</v>
      </c>
    </row>
    <row r="10" spans="1:18" x14ac:dyDescent="0.35">
      <c r="A10" s="13" t="s">
        <v>53</v>
      </c>
      <c r="B10" s="9">
        <v>159298.43088455452</v>
      </c>
      <c r="C10" s="10">
        <v>1.2716632670600523</v>
      </c>
      <c r="D10" s="9">
        <v>202573.96305619253</v>
      </c>
      <c r="E10" s="9">
        <v>1976835.5196164888</v>
      </c>
      <c r="F10" s="10">
        <v>1</v>
      </c>
      <c r="G10" s="9">
        <v>202573.96305619253</v>
      </c>
      <c r="H10" s="9">
        <v>1976835.5196164888</v>
      </c>
      <c r="I10" s="11">
        <v>1.2065819630146601</v>
      </c>
      <c r="J10" s="11">
        <v>0.12364310918867875</v>
      </c>
      <c r="K10" s="12">
        <v>244422.09000000003</v>
      </c>
      <c r="L10" s="9">
        <v>13959</v>
      </c>
      <c r="M10" s="13" t="s">
        <v>54</v>
      </c>
      <c r="N10" s="9">
        <v>1071.8188385303147</v>
      </c>
      <c r="O10" s="9">
        <v>10459.436734290843</v>
      </c>
      <c r="P10" s="9">
        <v>47084474.088379547</v>
      </c>
      <c r="Q10" s="9">
        <v>455459364.75600153</v>
      </c>
      <c r="R10" s="14">
        <v>9.7585863937910382</v>
      </c>
    </row>
    <row r="11" spans="1:18" x14ac:dyDescent="0.35">
      <c r="A11" s="16" t="s">
        <v>55</v>
      </c>
      <c r="B11" s="17">
        <v>3308534.4308845545</v>
      </c>
      <c r="C11" s="18">
        <v>1.065391652011249</v>
      </c>
      <c r="D11" s="17">
        <v>3524884.9630561927</v>
      </c>
      <c r="E11" s="17">
        <v>38817961.444349073</v>
      </c>
      <c r="F11" s="18">
        <v>0.90505789451073637</v>
      </c>
      <c r="G11" s="17">
        <v>3190224.9630561927</v>
      </c>
      <c r="H11" s="17">
        <v>34305767.163731553</v>
      </c>
      <c r="I11" s="19">
        <v>1.7050107258859757</v>
      </c>
      <c r="J11" s="19">
        <v>0.15855549167693767</v>
      </c>
      <c r="K11" s="20">
        <v>5439367.7799999993</v>
      </c>
      <c r="L11" s="21"/>
      <c r="M11" s="22"/>
      <c r="N11" s="17">
        <v>16879.480279530311</v>
      </c>
      <c r="O11" s="17">
        <v>181511.81406330364</v>
      </c>
      <c r="P11" s="17">
        <v>62286249.751114048</v>
      </c>
      <c r="Q11" s="17">
        <v>572551295.3604095</v>
      </c>
      <c r="R11" s="23">
        <v>11.012547033788191</v>
      </c>
    </row>
    <row r="12" spans="1:18" x14ac:dyDescent="0.35">
      <c r="A12" s="13" t="s">
        <v>56</v>
      </c>
      <c r="B12" s="9">
        <v>3435223</v>
      </c>
      <c r="C12" s="10">
        <v>1.001015072383947</v>
      </c>
      <c r="D12" s="9">
        <v>3438710</v>
      </c>
      <c r="E12" s="9">
        <v>18757859.600000001</v>
      </c>
      <c r="F12" s="10">
        <v>0.91000055253278123</v>
      </c>
      <c r="G12" s="9">
        <v>3129228</v>
      </c>
      <c r="H12" s="9">
        <v>17069663.699999999</v>
      </c>
      <c r="I12" s="11">
        <v>1.8770126737022295</v>
      </c>
      <c r="J12" s="11">
        <v>0.34409586024262917</v>
      </c>
      <c r="K12" s="12">
        <v>5873600.6149038803</v>
      </c>
      <c r="L12" s="9">
        <v>427</v>
      </c>
      <c r="M12" s="13" t="s">
        <v>51</v>
      </c>
      <c r="N12" s="9">
        <v>16556.745348</v>
      </c>
      <c r="O12" s="9">
        <v>90315.590636699984</v>
      </c>
      <c r="P12" s="9">
        <v>5699170.0206230786</v>
      </c>
      <c r="Q12" s="9">
        <v>34195020.123738468</v>
      </c>
      <c r="R12" s="14">
        <v>5.4549117546987098</v>
      </c>
    </row>
    <row r="13" spans="1:18" x14ac:dyDescent="0.35">
      <c r="A13" s="13" t="s">
        <v>57</v>
      </c>
      <c r="B13" s="9">
        <v>784010</v>
      </c>
      <c r="C13" s="10">
        <v>1.0029757273504165</v>
      </c>
      <c r="D13" s="9">
        <v>786343</v>
      </c>
      <c r="E13" s="9">
        <v>11813827</v>
      </c>
      <c r="F13" s="10">
        <v>0.73999895719806752</v>
      </c>
      <c r="G13" s="9">
        <v>581893</v>
      </c>
      <c r="H13" s="9">
        <v>8742214</v>
      </c>
      <c r="I13" s="11">
        <v>2.3037107404680821</v>
      </c>
      <c r="J13" s="11">
        <v>0.15333794779025015</v>
      </c>
      <c r="K13" s="12">
        <v>1340513.1539031938</v>
      </c>
      <c r="L13" s="9">
        <v>39</v>
      </c>
      <c r="M13" s="13" t="s">
        <v>51</v>
      </c>
      <c r="N13" s="9">
        <v>3078.7958629999998</v>
      </c>
      <c r="O13" s="9">
        <v>46255.054273999995</v>
      </c>
      <c r="P13" s="9">
        <v>0</v>
      </c>
      <c r="Q13" s="9">
        <v>0</v>
      </c>
      <c r="R13" s="14">
        <v>15.02375808012534</v>
      </c>
    </row>
    <row r="14" spans="1:18" x14ac:dyDescent="0.35">
      <c r="A14" s="13" t="s">
        <v>58</v>
      </c>
      <c r="B14" s="9">
        <v>75889</v>
      </c>
      <c r="C14" s="10">
        <v>1.0044670505606874</v>
      </c>
      <c r="D14" s="9">
        <v>76228</v>
      </c>
      <c r="E14" s="9">
        <v>1345682</v>
      </c>
      <c r="F14" s="10">
        <v>0.90999370310122263</v>
      </c>
      <c r="G14" s="9">
        <v>69367</v>
      </c>
      <c r="H14" s="9">
        <v>1224562</v>
      </c>
      <c r="I14" s="11">
        <v>1.870576161567914</v>
      </c>
      <c r="J14" s="11">
        <v>0.10596136136796788</v>
      </c>
      <c r="K14" s="12">
        <v>129756.25659948148</v>
      </c>
      <c r="L14" s="9">
        <v>5</v>
      </c>
      <c r="M14" s="13" t="s">
        <v>51</v>
      </c>
      <c r="N14" s="9">
        <v>367.02079699999996</v>
      </c>
      <c r="O14" s="9">
        <v>6479.1575419999999</v>
      </c>
      <c r="P14" s="9">
        <v>0</v>
      </c>
      <c r="Q14" s="9">
        <v>0</v>
      </c>
      <c r="R14" s="14">
        <v>17.653381959385001</v>
      </c>
    </row>
    <row r="15" spans="1:18" x14ac:dyDescent="0.35">
      <c r="A15" s="13" t="s">
        <v>59</v>
      </c>
      <c r="B15" s="9">
        <v>246568</v>
      </c>
      <c r="C15" s="10">
        <v>1.1362463904480711</v>
      </c>
      <c r="D15" s="9">
        <v>280162</v>
      </c>
      <c r="E15" s="9">
        <v>1961134</v>
      </c>
      <c r="F15" s="10">
        <v>1</v>
      </c>
      <c r="G15" s="9">
        <v>280162</v>
      </c>
      <c r="H15" s="9">
        <v>1961134</v>
      </c>
      <c r="I15" s="11">
        <v>1.504793689115526</v>
      </c>
      <c r="J15" s="11">
        <v>0.21497052701650371</v>
      </c>
      <c r="K15" s="12">
        <v>421586.00952998397</v>
      </c>
      <c r="L15" s="9">
        <v>6</v>
      </c>
      <c r="M15" s="13" t="s">
        <v>51</v>
      </c>
      <c r="N15" s="9">
        <v>1482.3371419999999</v>
      </c>
      <c r="O15" s="9">
        <v>10376.359993999999</v>
      </c>
      <c r="P15" s="9">
        <v>0</v>
      </c>
      <c r="Q15" s="9">
        <v>0</v>
      </c>
      <c r="R15" s="14">
        <v>7</v>
      </c>
    </row>
    <row r="16" spans="1:18" x14ac:dyDescent="0.35">
      <c r="A16" s="13" t="s">
        <v>60</v>
      </c>
      <c r="B16" s="9">
        <v>425668</v>
      </c>
      <c r="C16" s="10">
        <v>0.81184162304894891</v>
      </c>
      <c r="D16" s="9">
        <v>345575</v>
      </c>
      <c r="E16" s="9">
        <v>2902830</v>
      </c>
      <c r="F16" s="10">
        <v>0.9399985531360775</v>
      </c>
      <c r="G16" s="9">
        <v>324840</v>
      </c>
      <c r="H16" s="9">
        <v>2728656</v>
      </c>
      <c r="I16" s="11">
        <v>2.2405311117624049</v>
      </c>
      <c r="J16" s="11">
        <v>0.26672989425742916</v>
      </c>
      <c r="K16" s="12">
        <v>727814.12634489965</v>
      </c>
      <c r="L16" s="9">
        <v>32</v>
      </c>
      <c r="M16" s="13" t="s">
        <v>51</v>
      </c>
      <c r="N16" s="9">
        <v>1718.7284399999999</v>
      </c>
      <c r="O16" s="9">
        <v>14437.318895999999</v>
      </c>
      <c r="P16" s="9">
        <v>0</v>
      </c>
      <c r="Q16" s="9">
        <v>0</v>
      </c>
      <c r="R16" s="14">
        <v>8.4</v>
      </c>
    </row>
    <row r="17" spans="1:18" x14ac:dyDescent="0.35">
      <c r="A17" s="13" t="s">
        <v>61</v>
      </c>
      <c r="B17" s="9">
        <v>370871</v>
      </c>
      <c r="C17" s="10">
        <v>0.97411229241434349</v>
      </c>
      <c r="D17" s="9">
        <v>361270</v>
      </c>
      <c r="E17" s="9">
        <v>7442162.0000000009</v>
      </c>
      <c r="F17" s="10">
        <v>0.54000055360256871</v>
      </c>
      <c r="G17" s="9">
        <v>195086</v>
      </c>
      <c r="H17" s="9">
        <v>4018771.6</v>
      </c>
      <c r="I17" s="11">
        <v>3.2504706498885483</v>
      </c>
      <c r="J17" s="11">
        <v>0.15778983737323049</v>
      </c>
      <c r="K17" s="12">
        <v>634121.31720415736</v>
      </c>
      <c r="L17" s="9">
        <v>21</v>
      </c>
      <c r="M17" s="13" t="s">
        <v>51</v>
      </c>
      <c r="N17" s="9">
        <v>1032.200026</v>
      </c>
      <c r="O17" s="9">
        <v>21263.3205356</v>
      </c>
      <c r="P17" s="9">
        <v>0</v>
      </c>
      <c r="Q17" s="9">
        <v>0</v>
      </c>
      <c r="R17" s="14">
        <v>20.6</v>
      </c>
    </row>
    <row r="18" spans="1:18" x14ac:dyDescent="0.35">
      <c r="A18" s="13" t="s">
        <v>62</v>
      </c>
      <c r="B18" s="9">
        <v>39098</v>
      </c>
      <c r="C18" s="10">
        <v>1.0116374239091515</v>
      </c>
      <c r="D18" s="9">
        <v>39553</v>
      </c>
      <c r="E18" s="9">
        <v>475415.7</v>
      </c>
      <c r="F18" s="10">
        <v>0.90996890248527296</v>
      </c>
      <c r="G18" s="9">
        <v>35992</v>
      </c>
      <c r="H18" s="9">
        <v>432612.4</v>
      </c>
      <c r="I18" s="11">
        <v>1.8573683461436699</v>
      </c>
      <c r="J18" s="11">
        <v>0.15452724312664862</v>
      </c>
      <c r="K18" s="12">
        <v>66850.401514402969</v>
      </c>
      <c r="L18" s="9">
        <v>55</v>
      </c>
      <c r="M18" s="13" t="s">
        <v>51</v>
      </c>
      <c r="N18" s="9">
        <v>190.433672</v>
      </c>
      <c r="O18" s="9">
        <v>2288.9522084</v>
      </c>
      <c r="P18" s="9">
        <v>74334.300884955752</v>
      </c>
      <c r="Q18" s="9">
        <v>1062980.5026548672</v>
      </c>
      <c r="R18" s="14">
        <v>12.01971279043309</v>
      </c>
    </row>
    <row r="19" spans="1:18" x14ac:dyDescent="0.35">
      <c r="A19" s="13" t="s">
        <v>63</v>
      </c>
      <c r="B19" s="9">
        <v>906700</v>
      </c>
      <c r="C19" s="10">
        <v>1.0001996250137863</v>
      </c>
      <c r="D19" s="9">
        <v>906881</v>
      </c>
      <c r="E19" s="9">
        <v>7078211.5</v>
      </c>
      <c r="F19" s="10">
        <v>0.92115062505444489</v>
      </c>
      <c r="G19" s="9">
        <v>835374</v>
      </c>
      <c r="H19" s="9">
        <v>6519982.5</v>
      </c>
      <c r="I19" s="11">
        <v>1.4993187123372287</v>
      </c>
      <c r="J19" s="11">
        <v>0.19210049566850834</v>
      </c>
      <c r="K19" s="12">
        <v>1252491.8700000001</v>
      </c>
      <c r="L19" s="9">
        <v>346</v>
      </c>
      <c r="M19" s="13" t="s">
        <v>51</v>
      </c>
      <c r="N19" s="9">
        <v>4419.9638340000001</v>
      </c>
      <c r="O19" s="9">
        <v>34497.227407499995</v>
      </c>
      <c r="P19" s="9">
        <v>8751012.643531058</v>
      </c>
      <c r="Q19" s="9">
        <v>54042027.909653857</v>
      </c>
      <c r="R19" s="14">
        <v>7.8050058386932797</v>
      </c>
    </row>
    <row r="20" spans="1:18" x14ac:dyDescent="0.35">
      <c r="A20" s="16" t="s">
        <v>64</v>
      </c>
      <c r="B20" s="24">
        <v>6284027</v>
      </c>
      <c r="C20" s="18">
        <v>0.99215391658883711</v>
      </c>
      <c r="D20" s="24">
        <v>6234722</v>
      </c>
      <c r="E20" s="24">
        <v>51777121.800000004</v>
      </c>
      <c r="F20" s="18">
        <v>0.87444829135926194</v>
      </c>
      <c r="G20" s="24">
        <v>5451942</v>
      </c>
      <c r="H20" s="24">
        <v>42697596.199999996</v>
      </c>
      <c r="I20" s="19">
        <v>1.9161490987981897</v>
      </c>
      <c r="J20" s="19">
        <v>0.24466795978552069</v>
      </c>
      <c r="K20" s="20">
        <v>10446733.75</v>
      </c>
      <c r="L20" s="21"/>
      <c r="M20" s="22"/>
      <c r="N20" s="24">
        <v>28846.225121999996</v>
      </c>
      <c r="O20" s="24">
        <v>225912.98149420001</v>
      </c>
      <c r="P20" s="24">
        <v>14524516.965039093</v>
      </c>
      <c r="Q20" s="24">
        <v>89300028.53604719</v>
      </c>
      <c r="R20" s="23">
        <v>8.3046400144224553</v>
      </c>
    </row>
    <row r="21" spans="1:18" x14ac:dyDescent="0.35">
      <c r="A21" s="13" t="s">
        <v>65</v>
      </c>
      <c r="B21" s="9">
        <v>213032</v>
      </c>
      <c r="C21" s="10">
        <v>0.9988640204288558</v>
      </c>
      <c r="D21" s="9">
        <v>212790</v>
      </c>
      <c r="E21" s="9">
        <v>4244181</v>
      </c>
      <c r="F21" s="10">
        <v>1</v>
      </c>
      <c r="G21" s="9">
        <v>212790</v>
      </c>
      <c r="H21" s="9">
        <v>4244181</v>
      </c>
      <c r="I21" s="11">
        <v>5.1340909347243757</v>
      </c>
      <c r="J21" s="11">
        <v>0.25740730897197833</v>
      </c>
      <c r="K21" s="12">
        <v>1092483.21</v>
      </c>
      <c r="L21" s="9">
        <v>899</v>
      </c>
      <c r="M21" s="13" t="s">
        <v>48</v>
      </c>
      <c r="N21" s="9">
        <v>1125.8718899999999</v>
      </c>
      <c r="O21" s="9">
        <v>22455.961670999997</v>
      </c>
      <c r="P21" s="9">
        <v>58864.491639858621</v>
      </c>
      <c r="Q21" s="9">
        <v>588644.91639858624</v>
      </c>
      <c r="R21" s="14">
        <v>19.945396870153672</v>
      </c>
    </row>
    <row r="22" spans="1:18" x14ac:dyDescent="0.35">
      <c r="A22" s="13" t="s">
        <v>66</v>
      </c>
      <c r="B22" s="9">
        <v>49918</v>
      </c>
      <c r="C22" s="10">
        <v>1.0005609199086503</v>
      </c>
      <c r="D22" s="9">
        <v>49946</v>
      </c>
      <c r="E22" s="9">
        <v>866393.66386249173</v>
      </c>
      <c r="F22" s="10">
        <v>1</v>
      </c>
      <c r="G22" s="9">
        <v>49946</v>
      </c>
      <c r="H22" s="9">
        <v>866393.66386249173</v>
      </c>
      <c r="I22" s="11">
        <v>12.540783241063874</v>
      </c>
      <c r="J22" s="11">
        <v>0.72295307073897097</v>
      </c>
      <c r="K22" s="12">
        <v>626361.95975817624</v>
      </c>
      <c r="L22" s="9">
        <v>85</v>
      </c>
      <c r="M22" s="13" t="s">
        <v>48</v>
      </c>
      <c r="N22" s="9">
        <v>264.26428599999997</v>
      </c>
      <c r="O22" s="9">
        <v>4584.0888754964435</v>
      </c>
      <c r="P22" s="9">
        <v>81761.823981380046</v>
      </c>
      <c r="Q22" s="9">
        <v>817618.23981380044</v>
      </c>
      <c r="R22" s="14">
        <v>17.346607613472386</v>
      </c>
    </row>
    <row r="23" spans="1:18" x14ac:dyDescent="0.35">
      <c r="A23" s="13" t="s">
        <v>67</v>
      </c>
      <c r="B23" s="9">
        <v>28817</v>
      </c>
      <c r="C23" s="10">
        <v>0.85380157545893054</v>
      </c>
      <c r="D23" s="9">
        <v>24604</v>
      </c>
      <c r="E23" s="9">
        <v>505020</v>
      </c>
      <c r="F23" s="10">
        <v>1</v>
      </c>
      <c r="G23" s="9">
        <v>24604</v>
      </c>
      <c r="H23" s="9">
        <v>505020</v>
      </c>
      <c r="I23" s="11">
        <v>14.696409536734834</v>
      </c>
      <c r="J23" s="11">
        <v>0.71599235721718713</v>
      </c>
      <c r="K23" s="12">
        <v>361590.46024182386</v>
      </c>
      <c r="L23" s="9">
        <v>4</v>
      </c>
      <c r="M23" s="13" t="s">
        <v>51</v>
      </c>
      <c r="N23" s="9">
        <v>130.17976400000001</v>
      </c>
      <c r="O23" s="9">
        <v>2672.0608199999997</v>
      </c>
      <c r="P23" s="9">
        <v>32964.500923200016</v>
      </c>
      <c r="Q23" s="9">
        <v>329645.00923200016</v>
      </c>
      <c r="R23" s="14">
        <v>20.525930742968622</v>
      </c>
    </row>
    <row r="24" spans="1:18" x14ac:dyDescent="0.35">
      <c r="A24" s="13" t="s">
        <v>68</v>
      </c>
      <c r="B24" s="9">
        <v>627779</v>
      </c>
      <c r="C24" s="10">
        <v>1.0501673359573991</v>
      </c>
      <c r="D24" s="9">
        <v>659273</v>
      </c>
      <c r="E24" s="9">
        <v>6817740</v>
      </c>
      <c r="F24" s="10">
        <v>1</v>
      </c>
      <c r="G24" s="9">
        <v>659273</v>
      </c>
      <c r="H24" s="9">
        <v>6817740</v>
      </c>
      <c r="I24" s="11">
        <v>1.5095699555665758</v>
      </c>
      <c r="J24" s="11">
        <v>0.14597487045798802</v>
      </c>
      <c r="K24" s="12">
        <v>995218.71331624314</v>
      </c>
      <c r="L24" s="9">
        <v>17521</v>
      </c>
      <c r="M24" s="13" t="s">
        <v>54</v>
      </c>
      <c r="N24" s="9">
        <v>3488.2134429999996</v>
      </c>
      <c r="O24" s="9">
        <v>36072.662339999995</v>
      </c>
      <c r="P24" s="9">
        <v>26310989.708000947</v>
      </c>
      <c r="Q24" s="9">
        <v>256739978.65273529</v>
      </c>
      <c r="R24" s="14">
        <v>10.341300189754472</v>
      </c>
    </row>
    <row r="25" spans="1:18" x14ac:dyDescent="0.35">
      <c r="A25" s="15" t="s">
        <v>69</v>
      </c>
      <c r="B25" s="9">
        <v>60148</v>
      </c>
      <c r="C25" s="10">
        <v>1.0139489259825762</v>
      </c>
      <c r="D25" s="9">
        <v>60987</v>
      </c>
      <c r="E25" s="9">
        <v>1132088</v>
      </c>
      <c r="F25" s="10">
        <v>1</v>
      </c>
      <c r="G25" s="9">
        <v>60987</v>
      </c>
      <c r="H25" s="9">
        <v>1132088</v>
      </c>
      <c r="I25" s="11">
        <v>8.0258570855897826</v>
      </c>
      <c r="J25" s="11">
        <v>0.43236298421930452</v>
      </c>
      <c r="K25" s="12">
        <v>489472.94607886404</v>
      </c>
      <c r="L25" s="25">
        <v>385</v>
      </c>
      <c r="M25" s="15" t="s">
        <v>51</v>
      </c>
      <c r="N25" s="9">
        <v>322.68221699999998</v>
      </c>
      <c r="O25" s="9">
        <v>5989.8776079999998</v>
      </c>
      <c r="P25" s="9">
        <v>4008802.974083208</v>
      </c>
      <c r="Q25" s="9">
        <v>34192578.519416019</v>
      </c>
      <c r="R25" s="14">
        <v>18.562775673504188</v>
      </c>
    </row>
    <row r="26" spans="1:18" x14ac:dyDescent="0.35">
      <c r="A26" s="15" t="s">
        <v>70</v>
      </c>
      <c r="B26" s="9">
        <v>1472463</v>
      </c>
      <c r="C26" s="10">
        <v>0.99978811012568736</v>
      </c>
      <c r="D26" s="9">
        <v>1472151</v>
      </c>
      <c r="E26" s="9">
        <v>19581977</v>
      </c>
      <c r="F26" s="10">
        <v>1</v>
      </c>
      <c r="G26" s="9">
        <v>1472151</v>
      </c>
      <c r="H26" s="9">
        <v>19581977</v>
      </c>
      <c r="I26" s="11">
        <v>0.3328739646951977</v>
      </c>
      <c r="J26" s="11">
        <v>2.5025090163265946E-2</v>
      </c>
      <c r="K26" s="12">
        <v>490040.74</v>
      </c>
      <c r="L26" s="25">
        <v>642</v>
      </c>
      <c r="M26" s="15" t="s">
        <v>51</v>
      </c>
      <c r="N26" s="9">
        <v>7789.1509409999999</v>
      </c>
      <c r="O26" s="9">
        <v>103608.240307</v>
      </c>
      <c r="P26" s="9">
        <v>459217.83425163932</v>
      </c>
      <c r="Q26" s="9">
        <v>2755307.0055098361</v>
      </c>
      <c r="R26" s="14">
        <v>13.301609006141353</v>
      </c>
    </row>
    <row r="27" spans="1:18" x14ac:dyDescent="0.35">
      <c r="A27" s="15" t="s">
        <v>71</v>
      </c>
      <c r="B27" s="9">
        <v>64928</v>
      </c>
      <c r="C27" s="10">
        <v>1.0384579842286841</v>
      </c>
      <c r="D27" s="9">
        <v>67425</v>
      </c>
      <c r="E27" s="9">
        <v>382452</v>
      </c>
      <c r="F27" s="10">
        <v>1</v>
      </c>
      <c r="G27" s="9">
        <v>67425</v>
      </c>
      <c r="H27" s="9">
        <v>382452</v>
      </c>
      <c r="I27" s="11">
        <v>7.8364356532611934</v>
      </c>
      <c r="J27" s="11">
        <v>1.3815372227655651</v>
      </c>
      <c r="K27" s="12">
        <v>528371.67392113595</v>
      </c>
      <c r="L27" s="25">
        <v>38</v>
      </c>
      <c r="M27" s="15" t="s">
        <v>51</v>
      </c>
      <c r="N27" s="9">
        <v>356.74567500000001</v>
      </c>
      <c r="O27" s="9">
        <v>2023.5535319999999</v>
      </c>
      <c r="P27" s="9">
        <v>1032916.3416</v>
      </c>
      <c r="Q27" s="9">
        <v>6197498.0496000005</v>
      </c>
      <c r="R27" s="14">
        <v>5.6722580645161287</v>
      </c>
    </row>
    <row r="28" spans="1:18" x14ac:dyDescent="0.35">
      <c r="A28" s="13" t="s">
        <v>72</v>
      </c>
      <c r="B28" s="9">
        <v>84524</v>
      </c>
      <c r="C28" s="10">
        <v>0.99138706166295965</v>
      </c>
      <c r="D28" s="9">
        <v>83796</v>
      </c>
      <c r="E28" s="9">
        <v>1449670.8</v>
      </c>
      <c r="F28" s="10">
        <v>1</v>
      </c>
      <c r="G28" s="9">
        <v>83796</v>
      </c>
      <c r="H28" s="9">
        <v>1449670.8</v>
      </c>
      <c r="I28" s="11">
        <v>1.5990737825642842</v>
      </c>
      <c r="J28" s="11">
        <v>9.243201055284879E-2</v>
      </c>
      <c r="K28" s="12">
        <v>133995.98668375675</v>
      </c>
      <c r="L28" s="9">
        <v>5</v>
      </c>
      <c r="M28" s="13" t="s">
        <v>51</v>
      </c>
      <c r="N28" s="9">
        <v>443.36463599999996</v>
      </c>
      <c r="O28" s="9">
        <v>7670.2082027999995</v>
      </c>
      <c r="P28" s="9">
        <v>0</v>
      </c>
      <c r="Q28" s="9">
        <v>0</v>
      </c>
      <c r="R28" s="14">
        <v>17.3</v>
      </c>
    </row>
    <row r="29" spans="1:18" x14ac:dyDescent="0.35">
      <c r="A29" s="16" t="s">
        <v>73</v>
      </c>
      <c r="B29" s="24">
        <v>2601609</v>
      </c>
      <c r="C29" s="18">
        <v>1.0112864769456134</v>
      </c>
      <c r="D29" s="17">
        <v>2630972</v>
      </c>
      <c r="E29" s="17">
        <v>34979522.463862494</v>
      </c>
      <c r="F29" s="18">
        <v>1</v>
      </c>
      <c r="G29" s="17">
        <v>2630972</v>
      </c>
      <c r="H29" s="17">
        <v>34979522.463862494</v>
      </c>
      <c r="I29" s="19">
        <v>1.7930771175063818</v>
      </c>
      <c r="J29" s="19">
        <v>0.13486564017200944</v>
      </c>
      <c r="K29" s="26">
        <v>4717535.6900000004</v>
      </c>
      <c r="L29" s="21"/>
      <c r="M29" s="22"/>
      <c r="N29" s="17">
        <v>13920.472851999999</v>
      </c>
      <c r="O29" s="17">
        <v>185076.65335629639</v>
      </c>
      <c r="P29" s="17">
        <v>31985517.674480233</v>
      </c>
      <c r="Q29" s="17">
        <v>301621270.39270556</v>
      </c>
      <c r="R29" s="23">
        <v>13.295284960791104</v>
      </c>
    </row>
    <row r="30" spans="1:18" x14ac:dyDescent="0.3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1:18" x14ac:dyDescent="0.35">
      <c r="A31" s="29" t="s">
        <v>74</v>
      </c>
      <c r="B31" s="30">
        <v>12194170.430884555</v>
      </c>
      <c r="C31" s="31">
        <v>1.0161067563623833</v>
      </c>
      <c r="D31" s="30">
        <v>12390578.963056192</v>
      </c>
      <c r="E31" s="30">
        <v>125574605.70821157</v>
      </c>
      <c r="F31" s="31">
        <v>0.90981535218557874</v>
      </c>
      <c r="G31" s="30">
        <v>11273138.963056192</v>
      </c>
      <c r="H31" s="30">
        <v>111982885.82759404</v>
      </c>
      <c r="I31" s="32">
        <v>1.827675263076352</v>
      </c>
      <c r="J31" s="32">
        <v>0.18398916109128341</v>
      </c>
      <c r="K31" s="33">
        <v>20603637.219999999</v>
      </c>
      <c r="L31" s="34"/>
      <c r="M31" s="35"/>
      <c r="N31" s="30">
        <v>59646.178253530306</v>
      </c>
      <c r="O31" s="30">
        <v>592501.44891380006</v>
      </c>
      <c r="P31" s="30">
        <v>108796284.39063337</v>
      </c>
      <c r="Q31" s="30">
        <v>963472594.28916228</v>
      </c>
      <c r="R31" s="36">
        <v>10.134684269607208</v>
      </c>
    </row>
    <row r="32" spans="1:18" x14ac:dyDescent="0.35">
      <c r="A32" s="37" t="s">
        <v>75</v>
      </c>
      <c r="B32" s="38"/>
      <c r="C32" s="18"/>
      <c r="D32" s="17"/>
      <c r="E32" s="17"/>
      <c r="F32" s="18"/>
      <c r="G32" s="17"/>
      <c r="H32" s="17"/>
      <c r="I32" s="19"/>
      <c r="J32" s="19"/>
      <c r="K32" s="20">
        <v>3871526.4099999997</v>
      </c>
      <c r="L32" s="21"/>
      <c r="M32" s="22"/>
      <c r="N32" s="17"/>
      <c r="O32" s="17"/>
      <c r="P32" s="17"/>
      <c r="Q32" s="17"/>
      <c r="R32" s="23"/>
    </row>
    <row r="33" spans="1:18" x14ac:dyDescent="0.35">
      <c r="A33" s="29" t="s">
        <v>76</v>
      </c>
      <c r="B33" s="39">
        <v>12194170.430884555</v>
      </c>
      <c r="C33" s="40">
        <v>1.0161067563623833</v>
      </c>
      <c r="D33" s="39">
        <v>12390578.963056192</v>
      </c>
      <c r="E33" s="39">
        <v>125574605.70821157</v>
      </c>
      <c r="F33" s="40">
        <v>0.90981535218557874</v>
      </c>
      <c r="G33" s="39">
        <v>11273138.963056192</v>
      </c>
      <c r="H33" s="39">
        <v>111982885.82759404</v>
      </c>
      <c r="I33" s="41">
        <v>2.1711045796746471</v>
      </c>
      <c r="J33" s="41">
        <v>0.21856164403265449</v>
      </c>
      <c r="K33" s="42">
        <v>24475163.629999999</v>
      </c>
      <c r="L33" s="43" t="s">
        <v>77</v>
      </c>
      <c r="M33" s="44"/>
      <c r="N33" s="39">
        <v>59646.178253530306</v>
      </c>
      <c r="O33" s="39">
        <v>592501.44891380006</v>
      </c>
      <c r="P33" s="39">
        <v>108796284.39063337</v>
      </c>
      <c r="Q33" s="39">
        <v>963472594.28916228</v>
      </c>
      <c r="R33" s="45">
        <v>10.134684269607208</v>
      </c>
    </row>
  </sheetData>
  <mergeCells count="10">
    <mergeCell ref="A1:R1"/>
    <mergeCell ref="A2:A4"/>
    <mergeCell ref="D2:E2"/>
    <mergeCell ref="G2:J2"/>
    <mergeCell ref="L2:M2"/>
    <mergeCell ref="N2:O2"/>
    <mergeCell ref="P2:Q2"/>
    <mergeCell ref="L3:L4"/>
    <mergeCell ref="M3:M4"/>
    <mergeCell ref="R3:R4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01862-15AA-4070-8C56-79B49508CEFE}">
  <dimension ref="A1:S63"/>
  <sheetViews>
    <sheetView workbookViewId="0">
      <selection sqref="A1:E1"/>
    </sheetView>
  </sheetViews>
  <sheetFormatPr defaultRowHeight="14.5" x14ac:dyDescent="0.35"/>
  <cols>
    <col min="1" max="1" width="18.453125" customWidth="1"/>
    <col min="2" max="2" width="31.54296875" customWidth="1"/>
    <col min="3" max="3" width="16.453125" customWidth="1"/>
    <col min="4" max="4" width="18.453125" customWidth="1"/>
    <col min="5" max="5" width="14.81640625" customWidth="1"/>
    <col min="6" max="6" width="10.08984375" bestFit="1" customWidth="1"/>
    <col min="7" max="7" width="11.54296875" customWidth="1"/>
    <col min="8" max="8" width="11.08984375" customWidth="1"/>
    <col min="9" max="9" width="9.1796875"/>
    <col min="10" max="10" width="12.36328125" customWidth="1"/>
    <col min="11" max="11" width="13.1796875" customWidth="1"/>
    <col min="12" max="12" width="11" customWidth="1"/>
    <col min="13" max="15" width="9.1796875"/>
    <col min="16" max="16" width="5.08984375" customWidth="1"/>
    <col min="17" max="17" width="9.1796875"/>
    <col min="18" max="18" width="13.1796875" customWidth="1"/>
    <col min="19" max="19" width="11.81640625" customWidth="1"/>
  </cols>
  <sheetData>
    <row r="1" spans="1:19" ht="18.5" x14ac:dyDescent="0.35">
      <c r="A1" s="98" t="s">
        <v>78</v>
      </c>
      <c r="B1" s="98"/>
      <c r="C1" s="98"/>
      <c r="D1" s="98"/>
      <c r="E1" s="98"/>
    </row>
    <row r="2" spans="1:19" ht="43.5" x14ac:dyDescent="0.35">
      <c r="A2" s="46" t="s">
        <v>79</v>
      </c>
      <c r="B2" s="46" t="s">
        <v>80</v>
      </c>
      <c r="C2" s="47" t="s">
        <v>81</v>
      </c>
      <c r="D2" s="47" t="s">
        <v>82</v>
      </c>
      <c r="E2" s="48" t="s">
        <v>83</v>
      </c>
      <c r="F2" s="49" t="s">
        <v>84</v>
      </c>
      <c r="G2" s="49" t="s">
        <v>85</v>
      </c>
      <c r="H2" s="49" t="s">
        <v>48</v>
      </c>
      <c r="I2" s="49" t="s">
        <v>86</v>
      </c>
      <c r="J2" s="49" t="s">
        <v>87</v>
      </c>
      <c r="K2" s="49" t="s">
        <v>88</v>
      </c>
      <c r="L2" s="49" t="s">
        <v>89</v>
      </c>
      <c r="M2" s="49" t="s">
        <v>90</v>
      </c>
      <c r="N2" s="49" t="s">
        <v>91</v>
      </c>
      <c r="O2" s="49" t="s">
        <v>92</v>
      </c>
      <c r="Q2" s="50" t="s">
        <v>93</v>
      </c>
      <c r="R2" s="50" t="s">
        <v>94</v>
      </c>
      <c r="S2" s="50" t="s">
        <v>95</v>
      </c>
    </row>
    <row r="3" spans="1:19" x14ac:dyDescent="0.35">
      <c r="A3" s="51" t="s">
        <v>96</v>
      </c>
      <c r="B3" s="51" t="s">
        <v>97</v>
      </c>
      <c r="C3" s="52">
        <v>2288045</v>
      </c>
      <c r="D3" s="53">
        <v>13728270</v>
      </c>
      <c r="E3" s="54">
        <v>6</v>
      </c>
      <c r="F3" s="52">
        <v>71</v>
      </c>
      <c r="G3" s="52">
        <v>3160</v>
      </c>
      <c r="H3" s="52">
        <v>0</v>
      </c>
      <c r="I3" s="52">
        <v>0</v>
      </c>
      <c r="J3" s="52">
        <v>0</v>
      </c>
      <c r="K3" s="52">
        <v>0</v>
      </c>
      <c r="L3" s="52">
        <v>0</v>
      </c>
      <c r="M3" s="52">
        <v>0</v>
      </c>
      <c r="N3" s="52">
        <v>0</v>
      </c>
      <c r="O3" s="52">
        <v>0</v>
      </c>
      <c r="Q3" s="51">
        <v>1</v>
      </c>
      <c r="R3" s="55">
        <f t="shared" ref="R3:R34" si="0">C3/$C$63</f>
        <v>0.18466005558110282</v>
      </c>
      <c r="S3" s="56">
        <f>R3</f>
        <v>0.18466005558110282</v>
      </c>
    </row>
    <row r="4" spans="1:19" x14ac:dyDescent="0.35">
      <c r="A4" s="51" t="s">
        <v>96</v>
      </c>
      <c r="B4" s="51" t="s">
        <v>98</v>
      </c>
      <c r="C4" s="52">
        <v>1493154</v>
      </c>
      <c r="D4" s="53">
        <v>19747704.600000001</v>
      </c>
      <c r="E4" s="54">
        <v>13.225497570913651</v>
      </c>
      <c r="F4" s="52">
        <v>86</v>
      </c>
      <c r="G4" s="52">
        <v>0</v>
      </c>
      <c r="H4" s="52">
        <v>0</v>
      </c>
      <c r="I4" s="52">
        <v>0</v>
      </c>
      <c r="J4" s="52">
        <v>0</v>
      </c>
      <c r="K4" s="52">
        <v>0</v>
      </c>
      <c r="L4" s="52">
        <v>0</v>
      </c>
      <c r="M4" s="52">
        <v>0</v>
      </c>
      <c r="N4" s="52">
        <v>0</v>
      </c>
      <c r="O4" s="52">
        <v>0</v>
      </c>
      <c r="Q4" s="51">
        <v>2</v>
      </c>
      <c r="R4" s="55">
        <f t="shared" si="0"/>
        <v>0.12050720183875142</v>
      </c>
      <c r="S4" s="56">
        <f>S3+R4</f>
        <v>0.30516725741985423</v>
      </c>
    </row>
    <row r="5" spans="1:19" x14ac:dyDescent="0.35">
      <c r="A5" s="51" t="s">
        <v>99</v>
      </c>
      <c r="B5" s="51" t="s">
        <v>100</v>
      </c>
      <c r="C5" s="52">
        <v>1213363</v>
      </c>
      <c r="D5" s="53">
        <v>18200445</v>
      </c>
      <c r="E5" s="54">
        <v>15</v>
      </c>
      <c r="F5" s="52">
        <v>0</v>
      </c>
      <c r="G5" s="52">
        <v>0</v>
      </c>
      <c r="H5" s="52">
        <v>0</v>
      </c>
      <c r="I5" s="52">
        <v>0</v>
      </c>
      <c r="J5" s="52">
        <v>0</v>
      </c>
      <c r="K5" s="52">
        <v>0</v>
      </c>
      <c r="L5" s="52">
        <v>0</v>
      </c>
      <c r="M5" s="52">
        <v>296833</v>
      </c>
      <c r="N5" s="52">
        <v>0</v>
      </c>
      <c r="O5" s="52">
        <v>0</v>
      </c>
      <c r="Q5" s="51">
        <v>3</v>
      </c>
      <c r="R5" s="55">
        <f t="shared" si="0"/>
        <v>9.7926255392727701E-2</v>
      </c>
      <c r="S5" s="56">
        <f t="shared" ref="S5:S61" si="1">S4+R5</f>
        <v>0.40309351281258193</v>
      </c>
    </row>
    <row r="6" spans="1:19" x14ac:dyDescent="0.35">
      <c r="A6" s="51" t="s">
        <v>96</v>
      </c>
      <c r="B6" s="51" t="s">
        <v>101</v>
      </c>
      <c r="C6" s="52">
        <v>1153435</v>
      </c>
      <c r="D6" s="53">
        <v>3460305</v>
      </c>
      <c r="E6" s="54">
        <v>3</v>
      </c>
      <c r="F6" s="52">
        <v>0</v>
      </c>
      <c r="G6" s="52">
        <v>0</v>
      </c>
      <c r="H6" s="52">
        <v>0</v>
      </c>
      <c r="I6" s="52">
        <v>0</v>
      </c>
      <c r="J6" s="52">
        <v>2435741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  <c r="Q6" s="51">
        <v>4</v>
      </c>
      <c r="R6" s="55">
        <f t="shared" si="0"/>
        <v>9.308967752347061E-2</v>
      </c>
      <c r="S6" s="56">
        <f t="shared" si="1"/>
        <v>0.49618319033605252</v>
      </c>
    </row>
    <row r="7" spans="1:19" x14ac:dyDescent="0.35">
      <c r="A7" s="51" t="s">
        <v>99</v>
      </c>
      <c r="B7" s="51" t="s">
        <v>102</v>
      </c>
      <c r="C7" s="52">
        <v>835392</v>
      </c>
      <c r="D7" s="53">
        <v>12530880</v>
      </c>
      <c r="E7" s="54">
        <v>15</v>
      </c>
      <c r="F7" s="52">
        <v>0</v>
      </c>
      <c r="G7" s="52">
        <v>0</v>
      </c>
      <c r="H7" s="52">
        <v>0</v>
      </c>
      <c r="I7" s="52">
        <v>13396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Q7" s="51">
        <v>5</v>
      </c>
      <c r="R7" s="55">
        <f t="shared" si="0"/>
        <v>6.7421546845454802E-2</v>
      </c>
      <c r="S7" s="56">
        <f t="shared" si="1"/>
        <v>0.56360473718150728</v>
      </c>
    </row>
    <row r="8" spans="1:19" x14ac:dyDescent="0.35">
      <c r="A8" s="51" t="s">
        <v>99</v>
      </c>
      <c r="B8" s="51" t="s">
        <v>52</v>
      </c>
      <c r="C8" s="52">
        <v>769290</v>
      </c>
      <c r="D8" s="53">
        <v>3846450</v>
      </c>
      <c r="E8" s="54">
        <v>5</v>
      </c>
      <c r="F8" s="52">
        <v>0</v>
      </c>
      <c r="G8" s="52">
        <v>0</v>
      </c>
      <c r="H8" s="52">
        <v>86875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Q8" s="51">
        <v>6</v>
      </c>
      <c r="R8" s="55">
        <f t="shared" si="0"/>
        <v>6.2086687175290076E-2</v>
      </c>
      <c r="S8" s="56">
        <f t="shared" si="1"/>
        <v>0.62569142435679737</v>
      </c>
    </row>
    <row r="9" spans="1:19" x14ac:dyDescent="0.35">
      <c r="A9" s="51" t="s">
        <v>99</v>
      </c>
      <c r="B9" s="51" t="s">
        <v>103</v>
      </c>
      <c r="C9" s="52">
        <v>624648.37</v>
      </c>
      <c r="D9" s="53">
        <v>8538205.4000000004</v>
      </c>
      <c r="E9" s="54">
        <v>13.668818826822521</v>
      </c>
      <c r="F9" s="52">
        <v>82</v>
      </c>
      <c r="G9" s="52">
        <v>352172</v>
      </c>
      <c r="H9" s="52">
        <v>0</v>
      </c>
      <c r="I9" s="52">
        <v>0</v>
      </c>
      <c r="J9" s="52">
        <v>0</v>
      </c>
      <c r="K9" s="52">
        <v>1400514</v>
      </c>
      <c r="L9" s="52">
        <v>1583898</v>
      </c>
      <c r="M9" s="52">
        <v>334098</v>
      </c>
      <c r="N9" s="52">
        <v>0</v>
      </c>
      <c r="O9" s="52">
        <v>0</v>
      </c>
      <c r="Q9" s="51">
        <v>7</v>
      </c>
      <c r="R9" s="55">
        <f t="shared" si="0"/>
        <v>5.0413170511438926E-2</v>
      </c>
      <c r="S9" s="56">
        <f t="shared" si="1"/>
        <v>0.67610459486823626</v>
      </c>
    </row>
    <row r="10" spans="1:19" x14ac:dyDescent="0.35">
      <c r="A10" s="51" t="s">
        <v>99</v>
      </c>
      <c r="B10" s="51" t="s">
        <v>97</v>
      </c>
      <c r="C10" s="52">
        <v>535874</v>
      </c>
      <c r="D10" s="53">
        <v>3215244</v>
      </c>
      <c r="E10" s="54">
        <v>6</v>
      </c>
      <c r="F10" s="52">
        <v>0</v>
      </c>
      <c r="G10" s="52">
        <v>9559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Q10" s="51">
        <v>8</v>
      </c>
      <c r="R10" s="55">
        <f t="shared" si="0"/>
        <v>4.3248503689598712E-2</v>
      </c>
      <c r="S10" s="56">
        <f t="shared" si="1"/>
        <v>0.71935309855783502</v>
      </c>
    </row>
    <row r="11" spans="1:19" x14ac:dyDescent="0.35">
      <c r="A11" s="51" t="s">
        <v>99</v>
      </c>
      <c r="B11" s="51" t="s">
        <v>104</v>
      </c>
      <c r="C11" s="52">
        <v>525441</v>
      </c>
      <c r="D11" s="53">
        <v>5779851</v>
      </c>
      <c r="E11" s="54">
        <v>11</v>
      </c>
      <c r="F11" s="52">
        <v>0</v>
      </c>
      <c r="G11" s="52">
        <v>6259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Q11" s="51">
        <v>9</v>
      </c>
      <c r="R11" s="55">
        <f t="shared" si="0"/>
        <v>4.240649299493246E-2</v>
      </c>
      <c r="S11" s="56">
        <f t="shared" si="1"/>
        <v>0.76175959155276751</v>
      </c>
    </row>
    <row r="12" spans="1:19" x14ac:dyDescent="0.35">
      <c r="A12" s="51" t="s">
        <v>96</v>
      </c>
      <c r="B12" s="51" t="s">
        <v>100</v>
      </c>
      <c r="C12" s="52">
        <v>480366</v>
      </c>
      <c r="D12" s="53">
        <v>7205490</v>
      </c>
      <c r="E12" s="54">
        <v>15</v>
      </c>
      <c r="F12" s="52">
        <v>22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4420</v>
      </c>
      <c r="N12" s="52">
        <v>0</v>
      </c>
      <c r="O12" s="52">
        <v>0</v>
      </c>
      <c r="Q12" s="51">
        <v>10</v>
      </c>
      <c r="R12" s="55">
        <f t="shared" si="0"/>
        <v>3.8768648457207809E-2</v>
      </c>
      <c r="S12" s="56">
        <f t="shared" si="1"/>
        <v>0.80052824000997536</v>
      </c>
    </row>
    <row r="13" spans="1:19" x14ac:dyDescent="0.35">
      <c r="A13" s="51" t="s">
        <v>96</v>
      </c>
      <c r="B13" s="51" t="s">
        <v>105</v>
      </c>
      <c r="C13" s="52">
        <v>400627</v>
      </c>
      <c r="D13" s="53">
        <v>1201881</v>
      </c>
      <c r="E13" s="54">
        <v>3</v>
      </c>
      <c r="F13" s="52">
        <v>0</v>
      </c>
      <c r="G13" s="52">
        <v>0</v>
      </c>
      <c r="H13" s="52">
        <v>0</v>
      </c>
      <c r="I13" s="52">
        <v>0</v>
      </c>
      <c r="J13" s="52">
        <v>391721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Q13" s="51">
        <v>11</v>
      </c>
      <c r="R13" s="55">
        <f t="shared" si="0"/>
        <v>3.2333194533888311E-2</v>
      </c>
      <c r="S13" s="56">
        <f t="shared" si="1"/>
        <v>0.83286143454386363</v>
      </c>
    </row>
    <row r="14" spans="1:19" x14ac:dyDescent="0.35">
      <c r="A14" s="51" t="s">
        <v>99</v>
      </c>
      <c r="B14" s="51" t="s">
        <v>101</v>
      </c>
      <c r="C14" s="52">
        <v>287632</v>
      </c>
      <c r="D14" s="53">
        <v>862896</v>
      </c>
      <c r="E14" s="54">
        <v>3</v>
      </c>
      <c r="F14" s="52">
        <v>0</v>
      </c>
      <c r="G14" s="52">
        <v>0</v>
      </c>
      <c r="H14" s="52">
        <v>0</v>
      </c>
      <c r="I14" s="52">
        <v>0</v>
      </c>
      <c r="J14" s="52">
        <v>658016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Q14" s="51">
        <v>12</v>
      </c>
      <c r="R14" s="55">
        <f t="shared" si="0"/>
        <v>2.3213765947306002E-2</v>
      </c>
      <c r="S14" s="56">
        <f t="shared" si="1"/>
        <v>0.85607520049116959</v>
      </c>
    </row>
    <row r="15" spans="1:19" x14ac:dyDescent="0.35">
      <c r="A15" s="51" t="s">
        <v>99</v>
      </c>
      <c r="B15" s="51" t="s">
        <v>106</v>
      </c>
      <c r="C15" s="52">
        <v>250871.80219395037</v>
      </c>
      <c r="D15" s="53">
        <v>2508718.021939504</v>
      </c>
      <c r="E15" s="54">
        <v>10.000000000000002</v>
      </c>
      <c r="F15" s="52">
        <v>0</v>
      </c>
      <c r="G15" s="52">
        <v>21575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Q15" s="51">
        <v>13</v>
      </c>
      <c r="R15" s="55">
        <f t="shared" si="0"/>
        <v>2.0246979817646202E-2</v>
      </c>
      <c r="S15" s="56">
        <f t="shared" si="1"/>
        <v>0.87632218030881581</v>
      </c>
    </row>
    <row r="16" spans="1:19" x14ac:dyDescent="0.35">
      <c r="A16" s="51" t="s">
        <v>99</v>
      </c>
      <c r="B16" s="51" t="s">
        <v>107</v>
      </c>
      <c r="C16" s="52">
        <v>179328</v>
      </c>
      <c r="D16" s="53">
        <v>3408334.6704883226</v>
      </c>
      <c r="E16" s="54">
        <v>19.006148903062112</v>
      </c>
      <c r="F16" s="52">
        <v>0</v>
      </c>
      <c r="G16" s="52">
        <v>855</v>
      </c>
      <c r="H16" s="52">
        <v>0</v>
      </c>
      <c r="I16" s="52">
        <v>0</v>
      </c>
      <c r="J16" s="52">
        <v>843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Q16" s="51">
        <v>14</v>
      </c>
      <c r="R16" s="55">
        <f t="shared" si="0"/>
        <v>1.4472931453379634E-2</v>
      </c>
      <c r="S16" s="56">
        <f t="shared" si="1"/>
        <v>0.8907951117621955</v>
      </c>
    </row>
    <row r="17" spans="1:19" x14ac:dyDescent="0.35">
      <c r="A17" s="51" t="s">
        <v>99</v>
      </c>
      <c r="B17" s="51" t="s">
        <v>108</v>
      </c>
      <c r="C17" s="52">
        <v>161261</v>
      </c>
      <c r="D17" s="53">
        <v>3225220</v>
      </c>
      <c r="E17" s="54">
        <v>20</v>
      </c>
      <c r="F17" s="52">
        <v>0</v>
      </c>
      <c r="G17" s="52">
        <v>939</v>
      </c>
      <c r="H17" s="52">
        <v>0</v>
      </c>
      <c r="I17" s="52">
        <v>1865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Q17" s="51">
        <v>15</v>
      </c>
      <c r="R17" s="55">
        <f t="shared" si="0"/>
        <v>1.3014807498569399E-2</v>
      </c>
      <c r="S17" s="56">
        <f t="shared" si="1"/>
        <v>0.90380991926076493</v>
      </c>
    </row>
    <row r="18" spans="1:19" x14ac:dyDescent="0.35">
      <c r="A18" s="51" t="s">
        <v>96</v>
      </c>
      <c r="B18" s="51" t="s">
        <v>109</v>
      </c>
      <c r="C18" s="52">
        <v>142803</v>
      </c>
      <c r="D18" s="53">
        <v>2844450</v>
      </c>
      <c r="E18" s="54">
        <v>19.918699186991869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185</v>
      </c>
      <c r="O18" s="52">
        <v>0</v>
      </c>
      <c r="Q18" s="51">
        <v>16</v>
      </c>
      <c r="R18" s="55">
        <f t="shared" si="0"/>
        <v>1.1525127310497926E-2</v>
      </c>
      <c r="S18" s="56">
        <f t="shared" si="1"/>
        <v>0.91533504657126286</v>
      </c>
    </row>
    <row r="19" spans="1:19" x14ac:dyDescent="0.35">
      <c r="A19" s="51" t="s">
        <v>99</v>
      </c>
      <c r="B19" s="51" t="s">
        <v>110</v>
      </c>
      <c r="C19" s="52">
        <v>126974.1469940626</v>
      </c>
      <c r="D19" s="53">
        <v>1269741.4699406261</v>
      </c>
      <c r="E19" s="54">
        <v>10</v>
      </c>
      <c r="F19" s="52">
        <v>0</v>
      </c>
      <c r="G19" s="52">
        <v>43791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Q19" s="51">
        <v>17</v>
      </c>
      <c r="R19" s="55">
        <f t="shared" si="0"/>
        <v>1.0247636318904007E-2</v>
      </c>
      <c r="S19" s="56">
        <f t="shared" si="1"/>
        <v>0.92558268289016687</v>
      </c>
    </row>
    <row r="20" spans="1:19" x14ac:dyDescent="0.35">
      <c r="A20" s="51" t="s">
        <v>99</v>
      </c>
      <c r="B20" s="51" t="s">
        <v>98</v>
      </c>
      <c r="C20" s="52">
        <v>125548</v>
      </c>
      <c r="D20" s="53">
        <v>1973511.5</v>
      </c>
      <c r="E20" s="54">
        <v>15.719179118743428</v>
      </c>
      <c r="F20" s="52">
        <v>14475</v>
      </c>
      <c r="G20" s="52">
        <v>4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Q20" s="51">
        <v>18</v>
      </c>
      <c r="R20" s="55">
        <f t="shared" si="0"/>
        <v>1.0132537016578038E-2</v>
      </c>
      <c r="S20" s="56">
        <f t="shared" si="1"/>
        <v>0.93571521990674489</v>
      </c>
    </row>
    <row r="21" spans="1:19" x14ac:dyDescent="0.35">
      <c r="A21" s="51" t="s">
        <v>99</v>
      </c>
      <c r="B21" s="51" t="s">
        <v>111</v>
      </c>
      <c r="C21" s="52">
        <v>115790</v>
      </c>
      <c r="D21" s="53">
        <v>2803856.5</v>
      </c>
      <c r="E21" s="54">
        <v>24.215014249935226</v>
      </c>
      <c r="F21" s="52">
        <v>0</v>
      </c>
      <c r="G21" s="52">
        <v>27</v>
      </c>
      <c r="H21" s="52">
        <v>0</v>
      </c>
      <c r="I21" s="52">
        <v>0</v>
      </c>
      <c r="J21" s="52">
        <v>184631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Q21" s="51">
        <v>19</v>
      </c>
      <c r="R21" s="55">
        <f t="shared" si="0"/>
        <v>9.3450031951888592E-3</v>
      </c>
      <c r="S21" s="56">
        <f t="shared" si="1"/>
        <v>0.94506022310193372</v>
      </c>
    </row>
    <row r="22" spans="1:19" x14ac:dyDescent="0.35">
      <c r="A22" s="51" t="s">
        <v>99</v>
      </c>
      <c r="B22" s="51" t="s">
        <v>112</v>
      </c>
      <c r="C22" s="52">
        <v>95699</v>
      </c>
      <c r="D22" s="53">
        <v>1913980</v>
      </c>
      <c r="E22" s="54">
        <v>20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876861</v>
      </c>
      <c r="M22" s="52">
        <v>0</v>
      </c>
      <c r="N22" s="52">
        <v>0</v>
      </c>
      <c r="O22" s="52">
        <v>0</v>
      </c>
      <c r="Q22" s="51">
        <v>20</v>
      </c>
      <c r="R22" s="55">
        <f t="shared" si="0"/>
        <v>7.7235293270263294E-3</v>
      </c>
      <c r="S22" s="56">
        <f t="shared" si="1"/>
        <v>0.95278375242896007</v>
      </c>
    </row>
    <row r="23" spans="1:19" x14ac:dyDescent="0.35">
      <c r="A23" s="51" t="s">
        <v>99</v>
      </c>
      <c r="B23" s="51" t="s">
        <v>113</v>
      </c>
      <c r="C23" s="52">
        <v>72663.894527481607</v>
      </c>
      <c r="D23" s="53">
        <v>145327.78905496321</v>
      </c>
      <c r="E23" s="54">
        <v>2</v>
      </c>
      <c r="F23" s="52">
        <v>0</v>
      </c>
      <c r="G23" s="52">
        <v>19494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Q23" s="51">
        <v>21</v>
      </c>
      <c r="R23" s="55">
        <f t="shared" si="0"/>
        <v>5.8644470725812414E-3</v>
      </c>
      <c r="S23" s="56">
        <f t="shared" si="1"/>
        <v>0.95864819950154134</v>
      </c>
    </row>
    <row r="24" spans="1:19" x14ac:dyDescent="0.35">
      <c r="A24" s="51" t="s">
        <v>99</v>
      </c>
      <c r="B24" s="51" t="s">
        <v>114</v>
      </c>
      <c r="C24" s="52">
        <v>70853</v>
      </c>
      <c r="D24" s="53">
        <v>701496</v>
      </c>
      <c r="E24" s="54">
        <v>9.9007240342681317</v>
      </c>
      <c r="F24" s="52">
        <v>0</v>
      </c>
      <c r="G24" s="52">
        <v>1516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Q24" s="51">
        <v>22</v>
      </c>
      <c r="R24" s="55">
        <f t="shared" si="0"/>
        <v>5.7182961515564066E-3</v>
      </c>
      <c r="S24" s="56">
        <f t="shared" si="1"/>
        <v>0.96436649565309773</v>
      </c>
    </row>
    <row r="25" spans="1:19" x14ac:dyDescent="0.35">
      <c r="A25" s="51" t="s">
        <v>99</v>
      </c>
      <c r="B25" s="51" t="s">
        <v>115</v>
      </c>
      <c r="C25" s="52">
        <v>65482</v>
      </c>
      <c r="D25" s="53">
        <v>1309640</v>
      </c>
      <c r="E25" s="54">
        <v>20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547120</v>
      </c>
      <c r="M25" s="52">
        <v>0</v>
      </c>
      <c r="N25" s="52">
        <v>0</v>
      </c>
      <c r="O25" s="52">
        <v>0</v>
      </c>
      <c r="Q25" s="51">
        <v>23</v>
      </c>
      <c r="R25" s="55">
        <f t="shared" si="0"/>
        <v>5.28482165322875E-3</v>
      </c>
      <c r="S25" s="56">
        <f t="shared" si="1"/>
        <v>0.96965131730632648</v>
      </c>
    </row>
    <row r="26" spans="1:19" x14ac:dyDescent="0.35">
      <c r="A26" s="51" t="s">
        <v>99</v>
      </c>
      <c r="B26" s="51" t="s">
        <v>116</v>
      </c>
      <c r="C26" s="52">
        <v>48210</v>
      </c>
      <c r="D26" s="53">
        <v>771360</v>
      </c>
      <c r="E26" s="54">
        <v>16</v>
      </c>
      <c r="F26" s="52">
        <v>0</v>
      </c>
      <c r="G26" s="52">
        <v>0</v>
      </c>
      <c r="H26" s="52">
        <v>0</v>
      </c>
      <c r="I26" s="52">
        <v>0</v>
      </c>
      <c r="J26" s="52">
        <v>36281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Q26" s="51">
        <v>24</v>
      </c>
      <c r="R26" s="55">
        <f t="shared" si="0"/>
        <v>3.8908593491670689E-3</v>
      </c>
      <c r="S26" s="56">
        <f t="shared" si="1"/>
        <v>0.97354217665549359</v>
      </c>
    </row>
    <row r="27" spans="1:19" x14ac:dyDescent="0.35">
      <c r="A27" s="51" t="s">
        <v>96</v>
      </c>
      <c r="B27" s="51" t="s">
        <v>117</v>
      </c>
      <c r="C27" s="52">
        <v>42366</v>
      </c>
      <c r="D27" s="53">
        <v>680004</v>
      </c>
      <c r="E27" s="54">
        <v>16.050701033847897</v>
      </c>
      <c r="F27" s="52">
        <v>0</v>
      </c>
      <c r="G27" s="52">
        <v>0</v>
      </c>
      <c r="H27" s="52">
        <v>0</v>
      </c>
      <c r="I27" s="52">
        <v>0</v>
      </c>
      <c r="J27" s="52">
        <v>31560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Q27" s="51">
        <v>25</v>
      </c>
      <c r="R27" s="55">
        <f t="shared" si="0"/>
        <v>3.4192106863059958E-3</v>
      </c>
      <c r="S27" s="56">
        <f t="shared" si="1"/>
        <v>0.9769613873417996</v>
      </c>
    </row>
    <row r="28" spans="1:19" x14ac:dyDescent="0.35">
      <c r="A28" s="51" t="s">
        <v>96</v>
      </c>
      <c r="B28" s="51" t="s">
        <v>118</v>
      </c>
      <c r="C28" s="52">
        <v>37222</v>
      </c>
      <c r="D28" s="53">
        <v>466473</v>
      </c>
      <c r="E28" s="54">
        <v>12.532185266777713</v>
      </c>
      <c r="F28" s="52">
        <v>0</v>
      </c>
      <c r="G28" s="52">
        <v>65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Q28" s="51">
        <v>26</v>
      </c>
      <c r="R28" s="55">
        <f t="shared" si="0"/>
        <v>3.0040565586952218E-3</v>
      </c>
      <c r="S28" s="56">
        <f t="shared" si="1"/>
        <v>0.97996544390049478</v>
      </c>
    </row>
    <row r="29" spans="1:19" x14ac:dyDescent="0.35">
      <c r="A29" s="51" t="s">
        <v>96</v>
      </c>
      <c r="B29" s="51" t="s">
        <v>119</v>
      </c>
      <c r="C29" s="52">
        <v>31853</v>
      </c>
      <c r="D29" s="53">
        <v>509648</v>
      </c>
      <c r="E29" s="54">
        <v>16</v>
      </c>
      <c r="F29" s="52">
        <v>0</v>
      </c>
      <c r="G29" s="52">
        <v>0</v>
      </c>
      <c r="H29" s="52">
        <v>0</v>
      </c>
      <c r="I29" s="52">
        <v>0</v>
      </c>
      <c r="J29" s="52">
        <v>56600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Q29" s="51">
        <v>27</v>
      </c>
      <c r="R29" s="55">
        <f t="shared" si="0"/>
        <v>2.570743473325423E-3</v>
      </c>
      <c r="S29" s="56">
        <f t="shared" si="1"/>
        <v>0.9825361873738202</v>
      </c>
    </row>
    <row r="30" spans="1:19" x14ac:dyDescent="0.35">
      <c r="A30" s="51" t="s">
        <v>96</v>
      </c>
      <c r="B30" s="51" t="s">
        <v>120</v>
      </c>
      <c r="C30" s="52">
        <v>31337</v>
      </c>
      <c r="D30" s="53">
        <v>313370</v>
      </c>
      <c r="E30" s="54">
        <v>10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1020</v>
      </c>
      <c r="Q30" s="51">
        <v>28</v>
      </c>
      <c r="R30" s="55">
        <f t="shared" si="0"/>
        <v>2.5290989301980592E-3</v>
      </c>
      <c r="S30" s="56">
        <f t="shared" si="1"/>
        <v>0.98506528630401824</v>
      </c>
    </row>
    <row r="31" spans="1:19" x14ac:dyDescent="0.35">
      <c r="A31" s="51" t="s">
        <v>96</v>
      </c>
      <c r="B31" s="51" t="s">
        <v>111</v>
      </c>
      <c r="C31" s="52">
        <v>20573</v>
      </c>
      <c r="D31" s="53">
        <v>514325</v>
      </c>
      <c r="E31" s="54">
        <v>25</v>
      </c>
      <c r="F31" s="52">
        <v>0</v>
      </c>
      <c r="G31" s="52">
        <v>0</v>
      </c>
      <c r="H31" s="52">
        <v>0</v>
      </c>
      <c r="I31" s="52">
        <v>0</v>
      </c>
      <c r="J31" s="52">
        <v>18866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Q31" s="51">
        <v>29</v>
      </c>
      <c r="R31" s="55">
        <f t="shared" si="0"/>
        <v>1.6603743910063081E-3</v>
      </c>
      <c r="S31" s="56">
        <f t="shared" si="1"/>
        <v>0.98672566069502454</v>
      </c>
    </row>
    <row r="32" spans="1:19" x14ac:dyDescent="0.35">
      <c r="A32" s="51" t="s">
        <v>96</v>
      </c>
      <c r="B32" s="51" t="s">
        <v>121</v>
      </c>
      <c r="C32" s="52">
        <v>19184</v>
      </c>
      <c r="D32" s="53">
        <v>95920</v>
      </c>
      <c r="E32" s="54">
        <v>5</v>
      </c>
      <c r="F32" s="52">
        <v>0</v>
      </c>
      <c r="G32" s="52">
        <v>183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Q32" s="51">
        <v>30</v>
      </c>
      <c r="R32" s="55">
        <f t="shared" si="0"/>
        <v>1.5482730917739276E-3</v>
      </c>
      <c r="S32" s="56">
        <f t="shared" si="1"/>
        <v>0.98827393378679851</v>
      </c>
    </row>
    <row r="33" spans="1:19" x14ac:dyDescent="0.35">
      <c r="A33" s="51" t="s">
        <v>96</v>
      </c>
      <c r="B33" s="51" t="s">
        <v>122</v>
      </c>
      <c r="C33" s="52">
        <v>16828</v>
      </c>
      <c r="D33" s="53">
        <v>168280</v>
      </c>
      <c r="E33" s="54">
        <v>10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247467</v>
      </c>
      <c r="M33" s="52">
        <v>0</v>
      </c>
      <c r="N33" s="52">
        <v>0</v>
      </c>
      <c r="O33" s="52">
        <v>0</v>
      </c>
      <c r="Q33" s="51">
        <v>31</v>
      </c>
      <c r="R33" s="55">
        <f t="shared" si="0"/>
        <v>1.3581286274172047E-3</v>
      </c>
      <c r="S33" s="56">
        <f t="shared" si="1"/>
        <v>0.98963206241421575</v>
      </c>
    </row>
    <row r="34" spans="1:19" x14ac:dyDescent="0.35">
      <c r="A34" s="51" t="s">
        <v>96</v>
      </c>
      <c r="B34" s="51" t="s">
        <v>123</v>
      </c>
      <c r="C34" s="52">
        <v>12365</v>
      </c>
      <c r="D34" s="53">
        <v>86555</v>
      </c>
      <c r="E34" s="54">
        <v>7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>
        <v>2660</v>
      </c>
      <c r="Q34" s="51">
        <v>32</v>
      </c>
      <c r="R34" s="55">
        <f t="shared" si="0"/>
        <v>9.9793561195707955E-4</v>
      </c>
      <c r="S34" s="56">
        <f t="shared" si="1"/>
        <v>0.9906299980261728</v>
      </c>
    </row>
    <row r="35" spans="1:19" x14ac:dyDescent="0.35">
      <c r="A35" s="51" t="s">
        <v>96</v>
      </c>
      <c r="B35" s="51" t="s">
        <v>114</v>
      </c>
      <c r="C35" s="52">
        <v>10414</v>
      </c>
      <c r="D35" s="53">
        <v>114554</v>
      </c>
      <c r="E35" s="54">
        <v>11</v>
      </c>
      <c r="F35" s="52">
        <v>0</v>
      </c>
      <c r="G35" s="52">
        <v>52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Q35" s="51">
        <v>33</v>
      </c>
      <c r="R35" s="55">
        <f t="shared" ref="R35:R61" si="2">C35/$C$63</f>
        <v>8.4047727156660152E-4</v>
      </c>
      <c r="S35" s="56">
        <f t="shared" si="1"/>
        <v>0.99147047529773935</v>
      </c>
    </row>
    <row r="36" spans="1:19" x14ac:dyDescent="0.35">
      <c r="A36" s="51" t="s">
        <v>96</v>
      </c>
      <c r="B36" s="51" t="s">
        <v>104</v>
      </c>
      <c r="C36" s="52">
        <v>9813</v>
      </c>
      <c r="D36" s="53">
        <v>107943</v>
      </c>
      <c r="E36" s="54">
        <v>11</v>
      </c>
      <c r="F36" s="52">
        <v>0</v>
      </c>
      <c r="G36" s="52">
        <v>50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Q36" s="51">
        <v>34</v>
      </c>
      <c r="R36" s="55">
        <f t="shared" si="2"/>
        <v>7.9197267773027278E-4</v>
      </c>
      <c r="S36" s="56">
        <f t="shared" si="1"/>
        <v>0.99226244797546959</v>
      </c>
    </row>
    <row r="37" spans="1:19" x14ac:dyDescent="0.35">
      <c r="A37" s="51" t="s">
        <v>99</v>
      </c>
      <c r="B37" s="51" t="s">
        <v>124</v>
      </c>
      <c r="C37" s="52">
        <v>9480</v>
      </c>
      <c r="D37" s="53">
        <v>220666.382973534</v>
      </c>
      <c r="E37" s="54">
        <v>23.277044617461392</v>
      </c>
      <c r="F37" s="52">
        <v>0</v>
      </c>
      <c r="G37" s="52">
        <v>8</v>
      </c>
      <c r="H37" s="52">
        <v>0</v>
      </c>
      <c r="I37" s="52">
        <v>0</v>
      </c>
      <c r="J37" s="52">
        <v>4986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Q37" s="51">
        <v>35</v>
      </c>
      <c r="R37" s="55">
        <f t="shared" si="2"/>
        <v>7.6509742024691589E-4</v>
      </c>
      <c r="S37" s="56">
        <f t="shared" si="1"/>
        <v>0.99302754539571647</v>
      </c>
    </row>
    <row r="38" spans="1:19" x14ac:dyDescent="0.35">
      <c r="A38" s="51" t="s">
        <v>99</v>
      </c>
      <c r="B38" s="51" t="s">
        <v>125</v>
      </c>
      <c r="C38" s="52">
        <v>8280</v>
      </c>
      <c r="D38" s="53">
        <v>124200</v>
      </c>
      <c r="E38" s="54">
        <v>15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2">
        <v>2092</v>
      </c>
      <c r="M38" s="52">
        <v>0</v>
      </c>
      <c r="N38" s="52">
        <v>0</v>
      </c>
      <c r="O38" s="52">
        <v>0</v>
      </c>
      <c r="Q38" s="51">
        <v>36</v>
      </c>
      <c r="R38" s="55">
        <f t="shared" si="2"/>
        <v>6.6824964553211647E-4</v>
      </c>
      <c r="S38" s="56">
        <f t="shared" si="1"/>
        <v>0.99369579504124861</v>
      </c>
    </row>
    <row r="39" spans="1:19" x14ac:dyDescent="0.35">
      <c r="A39" s="51" t="s">
        <v>99</v>
      </c>
      <c r="B39" s="51" t="s">
        <v>126</v>
      </c>
      <c r="C39" s="52">
        <v>8181</v>
      </c>
      <c r="D39" s="53">
        <v>163620</v>
      </c>
      <c r="E39" s="54">
        <v>20</v>
      </c>
      <c r="F39" s="52">
        <v>0</v>
      </c>
      <c r="G39" s="52">
        <v>17</v>
      </c>
      <c r="H39" s="52">
        <v>0</v>
      </c>
      <c r="I39" s="52">
        <v>0</v>
      </c>
      <c r="J39" s="52">
        <v>0</v>
      </c>
      <c r="K39" s="52">
        <v>1910</v>
      </c>
      <c r="L39" s="52">
        <v>0</v>
      </c>
      <c r="M39" s="52">
        <v>0</v>
      </c>
      <c r="N39" s="52">
        <v>0</v>
      </c>
      <c r="O39" s="52">
        <v>0</v>
      </c>
      <c r="Q39" s="51">
        <v>37</v>
      </c>
      <c r="R39" s="55">
        <f t="shared" si="2"/>
        <v>6.6025970411814547E-4</v>
      </c>
      <c r="S39" s="56">
        <f t="shared" si="1"/>
        <v>0.9943560547453667</v>
      </c>
    </row>
    <row r="40" spans="1:19" x14ac:dyDescent="0.35">
      <c r="A40" s="51" t="s">
        <v>96</v>
      </c>
      <c r="B40" s="51" t="s">
        <v>127</v>
      </c>
      <c r="C40" s="52">
        <v>7594</v>
      </c>
      <c r="D40" s="53">
        <v>106316</v>
      </c>
      <c r="E40" s="54">
        <v>14</v>
      </c>
      <c r="F40" s="52">
        <v>0</v>
      </c>
      <c r="G40" s="52">
        <v>33</v>
      </c>
      <c r="H40" s="52">
        <v>0</v>
      </c>
      <c r="I40" s="52">
        <v>0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Q40" s="51">
        <v>38</v>
      </c>
      <c r="R40" s="55">
        <f t="shared" si="2"/>
        <v>6.1288500098682268E-4</v>
      </c>
      <c r="S40" s="56">
        <f t="shared" si="1"/>
        <v>0.99496893974635348</v>
      </c>
    </row>
    <row r="41" spans="1:19" x14ac:dyDescent="0.35">
      <c r="A41" s="51" t="s">
        <v>96</v>
      </c>
      <c r="B41" s="51" t="s">
        <v>128</v>
      </c>
      <c r="C41" s="52">
        <v>7174</v>
      </c>
      <c r="D41" s="53">
        <v>71740</v>
      </c>
      <c r="E41" s="54">
        <v>10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72632</v>
      </c>
      <c r="M41" s="52">
        <v>0</v>
      </c>
      <c r="N41" s="52">
        <v>0</v>
      </c>
      <c r="O41" s="52">
        <v>0</v>
      </c>
      <c r="Q41" s="51">
        <v>39</v>
      </c>
      <c r="R41" s="55">
        <f t="shared" si="2"/>
        <v>5.7898827983664291E-4</v>
      </c>
      <c r="S41" s="56">
        <f t="shared" si="1"/>
        <v>0.99554792802619008</v>
      </c>
    </row>
    <row r="42" spans="1:19" x14ac:dyDescent="0.35">
      <c r="A42" s="51" t="s">
        <v>96</v>
      </c>
      <c r="B42" s="51" t="s">
        <v>129</v>
      </c>
      <c r="C42" s="52">
        <v>7048</v>
      </c>
      <c r="D42" s="53">
        <v>42288</v>
      </c>
      <c r="E42" s="54">
        <v>6</v>
      </c>
      <c r="F42" s="52">
        <v>0</v>
      </c>
      <c r="G42" s="52">
        <v>0</v>
      </c>
      <c r="H42" s="52">
        <v>0</v>
      </c>
      <c r="I42" s="52">
        <v>0</v>
      </c>
      <c r="J42" s="52">
        <v>16800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Q42" s="51">
        <v>40</v>
      </c>
      <c r="R42" s="55">
        <f t="shared" si="2"/>
        <v>5.6881926349158893E-4</v>
      </c>
      <c r="S42" s="56">
        <f t="shared" si="1"/>
        <v>0.99611674728968169</v>
      </c>
    </row>
    <row r="43" spans="1:19" x14ac:dyDescent="0.35">
      <c r="A43" s="51" t="s">
        <v>99</v>
      </c>
      <c r="B43" s="51" t="s">
        <v>130</v>
      </c>
      <c r="C43" s="52">
        <v>6643.749340697972</v>
      </c>
      <c r="D43" s="53">
        <v>13287.498681395944</v>
      </c>
      <c r="E43" s="54">
        <v>2</v>
      </c>
      <c r="F43" s="52">
        <v>0</v>
      </c>
      <c r="G43" s="52">
        <v>17521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Q43" s="51">
        <v>41</v>
      </c>
      <c r="R43" s="55">
        <f t="shared" si="2"/>
        <v>5.3619361617459563E-4</v>
      </c>
      <c r="S43" s="56">
        <f t="shared" si="1"/>
        <v>0.99665294090585632</v>
      </c>
    </row>
    <row r="44" spans="1:19" x14ac:dyDescent="0.35">
      <c r="A44" s="51" t="s">
        <v>99</v>
      </c>
      <c r="B44" s="51" t="s">
        <v>131</v>
      </c>
      <c r="C44" s="52">
        <v>5926</v>
      </c>
      <c r="D44" s="53">
        <v>74253.175133214929</v>
      </c>
      <c r="E44" s="54">
        <v>12.530066677896546</v>
      </c>
      <c r="F44" s="52">
        <v>0</v>
      </c>
      <c r="G44" s="52">
        <v>90</v>
      </c>
      <c r="H44" s="52">
        <v>0</v>
      </c>
      <c r="I44" s="52">
        <v>0</v>
      </c>
      <c r="J44" s="52">
        <v>204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Q44" s="51">
        <v>42</v>
      </c>
      <c r="R44" s="55">
        <f t="shared" si="2"/>
        <v>4.7826659413325142E-4</v>
      </c>
      <c r="S44" s="56">
        <f t="shared" si="1"/>
        <v>0.99713120749998962</v>
      </c>
    </row>
    <row r="45" spans="1:19" x14ac:dyDescent="0.35">
      <c r="A45" s="51" t="s">
        <v>96</v>
      </c>
      <c r="B45" s="51" t="s">
        <v>132</v>
      </c>
      <c r="C45" s="52">
        <v>5870</v>
      </c>
      <c r="D45" s="53">
        <v>88050</v>
      </c>
      <c r="E45" s="54">
        <v>15</v>
      </c>
      <c r="F45" s="52">
        <v>0</v>
      </c>
      <c r="G45" s="52">
        <v>0</v>
      </c>
      <c r="H45" s="52">
        <v>0</v>
      </c>
      <c r="I45" s="52">
        <v>0</v>
      </c>
      <c r="J45" s="52">
        <v>2332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Q45" s="51">
        <v>43</v>
      </c>
      <c r="R45" s="55">
        <f t="shared" si="2"/>
        <v>4.7374703131322746E-4</v>
      </c>
      <c r="S45" s="56">
        <f t="shared" si="1"/>
        <v>0.99760495453130282</v>
      </c>
    </row>
    <row r="46" spans="1:19" x14ac:dyDescent="0.35">
      <c r="A46" s="51" t="s">
        <v>96</v>
      </c>
      <c r="B46" s="51" t="s">
        <v>133</v>
      </c>
      <c r="C46" s="52">
        <v>4698</v>
      </c>
      <c r="D46" s="53">
        <v>56376</v>
      </c>
      <c r="E46" s="54">
        <v>12</v>
      </c>
      <c r="F46" s="52">
        <v>0</v>
      </c>
      <c r="G46" s="52">
        <v>9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Q46" s="51">
        <v>44</v>
      </c>
      <c r="R46" s="55">
        <f t="shared" si="2"/>
        <v>3.7915903800843999E-4</v>
      </c>
      <c r="S46" s="56">
        <f t="shared" si="1"/>
        <v>0.99798411356931127</v>
      </c>
    </row>
    <row r="47" spans="1:19" x14ac:dyDescent="0.35">
      <c r="A47" s="51" t="s">
        <v>99</v>
      </c>
      <c r="B47" s="51" t="s">
        <v>134</v>
      </c>
      <c r="C47" s="52">
        <v>4422</v>
      </c>
      <c r="D47" s="53">
        <v>66330</v>
      </c>
      <c r="E47" s="54">
        <v>15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6994</v>
      </c>
      <c r="N47" s="52">
        <v>0</v>
      </c>
      <c r="O47" s="52">
        <v>0</v>
      </c>
      <c r="Q47" s="51">
        <v>45</v>
      </c>
      <c r="R47" s="55">
        <f t="shared" si="2"/>
        <v>3.5688404982403609E-4</v>
      </c>
      <c r="S47" s="56">
        <f t="shared" si="1"/>
        <v>0.99834099761913531</v>
      </c>
    </row>
    <row r="48" spans="1:19" x14ac:dyDescent="0.35">
      <c r="A48" s="51" t="s">
        <v>96</v>
      </c>
      <c r="B48" s="51" t="s">
        <v>135</v>
      </c>
      <c r="C48" s="52">
        <v>3953</v>
      </c>
      <c r="D48" s="53">
        <v>65224.5</v>
      </c>
      <c r="E48" s="54">
        <v>16.5</v>
      </c>
      <c r="F48" s="52">
        <v>0</v>
      </c>
      <c r="G48" s="52">
        <v>16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Q48" s="51">
        <v>46</v>
      </c>
      <c r="R48" s="55">
        <f t="shared" si="2"/>
        <v>3.1903271120633527E-4</v>
      </c>
      <c r="S48" s="56">
        <f t="shared" si="1"/>
        <v>0.99866003033034167</v>
      </c>
    </row>
    <row r="49" spans="1:19" x14ac:dyDescent="0.35">
      <c r="A49" s="51" t="s">
        <v>96</v>
      </c>
      <c r="B49" s="51" t="s">
        <v>136</v>
      </c>
      <c r="C49" s="52">
        <v>3897</v>
      </c>
      <c r="D49" s="53">
        <v>46764</v>
      </c>
      <c r="E49" s="54">
        <v>12</v>
      </c>
      <c r="F49" s="52">
        <v>0</v>
      </c>
      <c r="G49" s="52">
        <v>12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Q49" s="51">
        <v>47</v>
      </c>
      <c r="R49" s="55">
        <f t="shared" si="2"/>
        <v>3.1451314838631131E-4</v>
      </c>
      <c r="S49" s="56">
        <f t="shared" si="1"/>
        <v>0.99897454347872794</v>
      </c>
    </row>
    <row r="50" spans="1:19" x14ac:dyDescent="0.35">
      <c r="A50" s="51" t="s">
        <v>99</v>
      </c>
      <c r="B50" s="51" t="s">
        <v>137</v>
      </c>
      <c r="C50" s="52">
        <v>2373</v>
      </c>
      <c r="D50" s="53">
        <v>35595</v>
      </c>
      <c r="E50" s="54">
        <v>15</v>
      </c>
      <c r="F50" s="52">
        <v>0</v>
      </c>
      <c r="G50" s="52">
        <v>14286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Q50" s="51">
        <v>48</v>
      </c>
      <c r="R50" s="55">
        <f t="shared" si="2"/>
        <v>1.9151647449851597E-4</v>
      </c>
      <c r="S50" s="56">
        <f t="shared" si="1"/>
        <v>0.99916605995322649</v>
      </c>
    </row>
    <row r="51" spans="1:19" x14ac:dyDescent="0.35">
      <c r="A51" s="51" t="s">
        <v>96</v>
      </c>
      <c r="B51" s="51" t="s">
        <v>138</v>
      </c>
      <c r="C51" s="52">
        <v>2039</v>
      </c>
      <c r="D51" s="53">
        <v>24468</v>
      </c>
      <c r="E51" s="54">
        <v>12</v>
      </c>
      <c r="F51" s="52">
        <v>0</v>
      </c>
      <c r="G51" s="52">
        <v>0</v>
      </c>
      <c r="H51" s="52">
        <v>0</v>
      </c>
      <c r="I51" s="52">
        <v>0</v>
      </c>
      <c r="J51" s="52">
        <v>1150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Q51" s="51">
        <v>49</v>
      </c>
      <c r="R51" s="55">
        <f t="shared" si="2"/>
        <v>1.6456051053623011E-4</v>
      </c>
      <c r="S51" s="56">
        <f t="shared" si="1"/>
        <v>0.99933062046376275</v>
      </c>
    </row>
    <row r="52" spans="1:19" x14ac:dyDescent="0.35">
      <c r="A52" s="51" t="s">
        <v>99</v>
      </c>
      <c r="B52" s="51" t="s">
        <v>119</v>
      </c>
      <c r="C52" s="52">
        <v>1578</v>
      </c>
      <c r="D52" s="53">
        <v>25248</v>
      </c>
      <c r="E52" s="54">
        <v>16</v>
      </c>
      <c r="F52" s="52">
        <v>0</v>
      </c>
      <c r="G52" s="52">
        <v>0</v>
      </c>
      <c r="H52" s="52">
        <v>0</v>
      </c>
      <c r="I52" s="52">
        <v>0</v>
      </c>
      <c r="J52" s="52">
        <v>2500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Q52" s="51">
        <v>50</v>
      </c>
      <c r="R52" s="55">
        <f t="shared" si="2"/>
        <v>1.2735482374996132E-4</v>
      </c>
      <c r="S52" s="56">
        <f t="shared" si="1"/>
        <v>0.99945797528751268</v>
      </c>
    </row>
    <row r="53" spans="1:19" x14ac:dyDescent="0.35">
      <c r="A53" s="57" t="s">
        <v>99</v>
      </c>
      <c r="B53" s="51" t="s">
        <v>139</v>
      </c>
      <c r="C53" s="52">
        <v>1415</v>
      </c>
      <c r="D53" s="53">
        <v>28300</v>
      </c>
      <c r="E53" s="54">
        <v>20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10997</v>
      </c>
      <c r="M53" s="52">
        <v>0</v>
      </c>
      <c r="N53" s="52">
        <v>0</v>
      </c>
      <c r="O53" s="52">
        <v>0</v>
      </c>
      <c r="Q53" s="51">
        <v>51</v>
      </c>
      <c r="R53" s="55">
        <f t="shared" si="2"/>
        <v>1.1419966768453439E-4</v>
      </c>
      <c r="S53" s="56">
        <f t="shared" si="1"/>
        <v>0.99957217495519723</v>
      </c>
    </row>
    <row r="54" spans="1:19" x14ac:dyDescent="0.35">
      <c r="A54" s="51" t="s">
        <v>99</v>
      </c>
      <c r="B54" s="51" t="s">
        <v>140</v>
      </c>
      <c r="C54" s="52">
        <v>1092</v>
      </c>
      <c r="D54" s="53">
        <v>3276</v>
      </c>
      <c r="E54" s="54">
        <v>3</v>
      </c>
      <c r="F54" s="52">
        <v>0</v>
      </c>
      <c r="G54" s="52">
        <v>18</v>
      </c>
      <c r="H54" s="52">
        <v>0</v>
      </c>
      <c r="I54" s="52">
        <v>0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2">
        <v>0</v>
      </c>
      <c r="Q54" s="51">
        <v>52</v>
      </c>
      <c r="R54" s="55">
        <f t="shared" si="2"/>
        <v>8.8131474990467532E-5</v>
      </c>
      <c r="S54" s="56">
        <f t="shared" si="1"/>
        <v>0.99966030643018766</v>
      </c>
    </row>
    <row r="55" spans="1:19" x14ac:dyDescent="0.35">
      <c r="A55" s="51" t="s">
        <v>96</v>
      </c>
      <c r="B55" s="51" t="s">
        <v>125</v>
      </c>
      <c r="C55" s="52">
        <v>1001</v>
      </c>
      <c r="D55" s="53">
        <v>15015</v>
      </c>
      <c r="E55" s="54">
        <v>15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2">
        <v>187</v>
      </c>
      <c r="M55" s="52">
        <v>0</v>
      </c>
      <c r="N55" s="52">
        <v>0</v>
      </c>
      <c r="O55" s="52">
        <v>0</v>
      </c>
      <c r="Q55" s="51">
        <v>53</v>
      </c>
      <c r="R55" s="55">
        <f t="shared" si="2"/>
        <v>8.0787185407928564E-5</v>
      </c>
      <c r="S55" s="56">
        <f t="shared" si="1"/>
        <v>0.9997410936155956</v>
      </c>
    </row>
    <row r="56" spans="1:19" x14ac:dyDescent="0.35">
      <c r="A56" s="51" t="s">
        <v>99</v>
      </c>
      <c r="B56" s="51" t="s">
        <v>141</v>
      </c>
      <c r="C56" s="52">
        <v>904</v>
      </c>
      <c r="D56" s="53">
        <v>13560</v>
      </c>
      <c r="E56" s="54">
        <v>15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2">
        <v>137</v>
      </c>
      <c r="M56" s="52">
        <v>0</v>
      </c>
      <c r="N56" s="52">
        <v>0</v>
      </c>
      <c r="O56" s="52">
        <v>0</v>
      </c>
      <c r="Q56" s="51">
        <v>54</v>
      </c>
      <c r="R56" s="55">
        <f t="shared" si="2"/>
        <v>7.2958656951815608E-5</v>
      </c>
      <c r="S56" s="56">
        <f t="shared" si="1"/>
        <v>0.99981405227254738</v>
      </c>
    </row>
    <row r="57" spans="1:19" x14ac:dyDescent="0.35">
      <c r="A57" s="51" t="s">
        <v>96</v>
      </c>
      <c r="B57" s="51" t="s">
        <v>142</v>
      </c>
      <c r="C57" s="52">
        <v>633</v>
      </c>
      <c r="D57" s="53">
        <v>9257.7000000000007</v>
      </c>
      <c r="E57" s="54">
        <v>14.625118483412324</v>
      </c>
      <c r="F57" s="52">
        <v>0</v>
      </c>
      <c r="G57" s="52">
        <v>3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Q57" s="51">
        <v>55</v>
      </c>
      <c r="R57" s="55">
        <f t="shared" si="2"/>
        <v>5.1087201162056726E-5</v>
      </c>
      <c r="S57" s="56">
        <f t="shared" si="1"/>
        <v>0.99986513947370947</v>
      </c>
    </row>
    <row r="58" spans="1:19" x14ac:dyDescent="0.35">
      <c r="A58" s="51" t="s">
        <v>99</v>
      </c>
      <c r="B58" s="51" t="s">
        <v>143</v>
      </c>
      <c r="C58" s="52">
        <v>557</v>
      </c>
      <c r="D58" s="53">
        <v>11140</v>
      </c>
      <c r="E58" s="54">
        <v>20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1695</v>
      </c>
      <c r="M58" s="52">
        <v>0</v>
      </c>
      <c r="N58" s="52">
        <v>0</v>
      </c>
      <c r="O58" s="52">
        <v>0</v>
      </c>
      <c r="Q58" s="51">
        <v>56</v>
      </c>
      <c r="R58" s="55">
        <f t="shared" si="2"/>
        <v>4.4953508763452762E-5</v>
      </c>
      <c r="S58" s="56">
        <f t="shared" si="1"/>
        <v>0.99991009298247291</v>
      </c>
    </row>
    <row r="59" spans="1:19" x14ac:dyDescent="0.35">
      <c r="A59" s="51" t="s">
        <v>99</v>
      </c>
      <c r="B59" s="51" t="s">
        <v>144</v>
      </c>
      <c r="C59" s="52">
        <v>447</v>
      </c>
      <c r="D59" s="53">
        <v>8940</v>
      </c>
      <c r="E59" s="54">
        <v>20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2">
        <v>2152</v>
      </c>
      <c r="M59" s="52">
        <v>0</v>
      </c>
      <c r="N59" s="52">
        <v>0</v>
      </c>
      <c r="O59" s="52">
        <v>0</v>
      </c>
      <c r="Q59" s="51">
        <v>57</v>
      </c>
      <c r="R59" s="55">
        <f t="shared" si="2"/>
        <v>3.607579608126281E-5</v>
      </c>
      <c r="S59" s="56">
        <f t="shared" si="1"/>
        <v>0.99994616877855413</v>
      </c>
    </row>
    <row r="60" spans="1:19" x14ac:dyDescent="0.35">
      <c r="A60" s="51" t="s">
        <v>96</v>
      </c>
      <c r="B60" s="51" t="s">
        <v>131</v>
      </c>
      <c r="C60" s="52">
        <v>430</v>
      </c>
      <c r="D60" s="53">
        <v>6450</v>
      </c>
      <c r="E60" s="54">
        <v>15</v>
      </c>
      <c r="F60" s="52">
        <v>0</v>
      </c>
      <c r="G60" s="52">
        <v>0</v>
      </c>
      <c r="H60" s="52">
        <v>0</v>
      </c>
      <c r="I60" s="52">
        <v>0</v>
      </c>
      <c r="J60" s="52">
        <v>598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Q60" s="51">
        <v>58</v>
      </c>
      <c r="R60" s="55">
        <f t="shared" si="2"/>
        <v>3.4703785939469812E-5</v>
      </c>
      <c r="S60" s="56">
        <f t="shared" si="1"/>
        <v>0.99998087256449364</v>
      </c>
    </row>
    <row r="61" spans="1:19" x14ac:dyDescent="0.35">
      <c r="A61" s="51" t="s">
        <v>99</v>
      </c>
      <c r="B61" s="51" t="s">
        <v>135</v>
      </c>
      <c r="C61" s="52">
        <v>237</v>
      </c>
      <c r="D61" s="53">
        <v>3910.5</v>
      </c>
      <c r="E61" s="54">
        <v>16.5</v>
      </c>
      <c r="F61" s="52">
        <v>0</v>
      </c>
      <c r="G61" s="52">
        <v>1</v>
      </c>
      <c r="H61" s="52">
        <v>0</v>
      </c>
      <c r="I61" s="52">
        <v>0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Q61" s="51">
        <v>59</v>
      </c>
      <c r="R61" s="55">
        <f t="shared" si="2"/>
        <v>1.9127435506172898E-5</v>
      </c>
      <c r="S61" s="56">
        <f t="shared" si="1"/>
        <v>0.99999999999999978</v>
      </c>
    </row>
    <row r="63" spans="1:19" x14ac:dyDescent="0.35">
      <c r="A63" s="51" t="s">
        <v>145</v>
      </c>
      <c r="B63" s="51"/>
      <c r="C63" s="58">
        <f>SUM(C3:C62)</f>
        <v>12390578.963056194</v>
      </c>
      <c r="D63" s="58">
        <f>SUM(D3:D62)</f>
        <v>125574605.70821157</v>
      </c>
      <c r="E63" s="54">
        <f>D63/C63</f>
        <v>10.134684269607206</v>
      </c>
    </row>
  </sheetData>
  <autoFilter ref="A2:O2" xr:uid="{1D701862-15AA-4070-8C56-79B49508CEFE}"/>
  <mergeCells count="1">
    <mergeCell ref="A1:E1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A002E-755F-4FE8-8800-67B36C631ADD}">
  <dimension ref="A1:J33"/>
  <sheetViews>
    <sheetView workbookViewId="0">
      <selection sqref="A1:J1"/>
    </sheetView>
  </sheetViews>
  <sheetFormatPr defaultRowHeight="14.5" x14ac:dyDescent="0.35"/>
  <cols>
    <col min="1" max="1" width="26.81640625" customWidth="1"/>
    <col min="2" max="2" width="12.26953125" bestFit="1" customWidth="1"/>
    <col min="3" max="3" width="12.1796875" bestFit="1" customWidth="1"/>
    <col min="4" max="4" width="11.26953125" customWidth="1"/>
    <col min="5" max="5" width="12.453125" customWidth="1"/>
    <col min="6" max="6" width="14.81640625" bestFit="1" customWidth="1"/>
    <col min="7" max="7" width="11.7265625" bestFit="1" customWidth="1"/>
    <col min="8" max="9" width="13.1796875" customWidth="1"/>
    <col min="10" max="10" width="11.81640625" customWidth="1"/>
  </cols>
  <sheetData>
    <row r="1" spans="1:10" x14ac:dyDescent="0.35">
      <c r="A1" s="101" t="s">
        <v>146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15" thickBot="1" x14ac:dyDescent="0.4">
      <c r="A2" s="102" t="s">
        <v>147</v>
      </c>
      <c r="B2" s="104" t="s">
        <v>148</v>
      </c>
      <c r="C2" s="105"/>
      <c r="D2" s="104" t="s">
        <v>149</v>
      </c>
      <c r="E2" s="106"/>
      <c r="F2" s="105"/>
      <c r="G2" s="104" t="s">
        <v>150</v>
      </c>
      <c r="H2" s="106"/>
      <c r="I2" s="106"/>
      <c r="J2" s="105"/>
    </row>
    <row r="3" spans="1:10" ht="31.5" customHeight="1" thickBot="1" x14ac:dyDescent="0.4">
      <c r="A3" s="103"/>
      <c r="B3" s="59" t="s">
        <v>151</v>
      </c>
      <c r="C3" s="60" t="s">
        <v>152</v>
      </c>
      <c r="D3" s="59" t="s">
        <v>153</v>
      </c>
      <c r="E3" s="61" t="s">
        <v>154</v>
      </c>
      <c r="F3" s="61" t="s">
        <v>155</v>
      </c>
      <c r="G3" s="59" t="s">
        <v>156</v>
      </c>
      <c r="H3" s="61" t="s">
        <v>157</v>
      </c>
      <c r="I3" s="61" t="s">
        <v>158</v>
      </c>
      <c r="J3" s="60" t="s">
        <v>159</v>
      </c>
    </row>
    <row r="4" spans="1:10" x14ac:dyDescent="0.35">
      <c r="A4" s="107" t="s">
        <v>31</v>
      </c>
      <c r="B4" s="109" t="s">
        <v>32</v>
      </c>
      <c r="C4" s="99" t="s">
        <v>160</v>
      </c>
      <c r="D4" s="109" t="s">
        <v>34</v>
      </c>
      <c r="E4" s="111" t="s">
        <v>35</v>
      </c>
      <c r="F4" s="99" t="s">
        <v>161</v>
      </c>
      <c r="G4" s="62" t="s">
        <v>162</v>
      </c>
      <c r="H4" s="63" t="s">
        <v>163</v>
      </c>
      <c r="I4" s="63" t="s">
        <v>164</v>
      </c>
      <c r="J4" s="64" t="s">
        <v>165</v>
      </c>
    </row>
    <row r="5" spans="1:10" x14ac:dyDescent="0.35">
      <c r="A5" s="108"/>
      <c r="B5" s="110"/>
      <c r="C5" s="100"/>
      <c r="D5" s="110"/>
      <c r="E5" s="112"/>
      <c r="F5" s="100"/>
      <c r="G5" s="65" t="s">
        <v>166</v>
      </c>
      <c r="H5" s="66" t="s">
        <v>167</v>
      </c>
      <c r="I5" s="66" t="s">
        <v>168</v>
      </c>
      <c r="J5" s="67" t="s">
        <v>169</v>
      </c>
    </row>
    <row r="6" spans="1:10" x14ac:dyDescent="0.35">
      <c r="A6" s="68" t="s">
        <v>47</v>
      </c>
      <c r="B6" s="69">
        <v>556188.81755763385</v>
      </c>
      <c r="C6" s="70">
        <v>480457.55146189162</v>
      </c>
      <c r="D6" s="70">
        <v>420938.05</v>
      </c>
      <c r="E6" s="70">
        <v>366663.34999999992</v>
      </c>
      <c r="F6" s="70">
        <v>366663.34999999992</v>
      </c>
      <c r="G6" s="70">
        <v>1036646.3690195255</v>
      </c>
      <c r="H6" s="70">
        <v>787601.39999999991</v>
      </c>
      <c r="I6" s="70">
        <v>249044.96901952557</v>
      </c>
      <c r="J6" s="71">
        <v>1.3162068643091869</v>
      </c>
    </row>
    <row r="7" spans="1:10" x14ac:dyDescent="0.35">
      <c r="A7" s="68" t="s">
        <v>49</v>
      </c>
      <c r="B7" s="69">
        <v>2992455.4391822726</v>
      </c>
      <c r="C7" s="70">
        <v>1536036.1968248554</v>
      </c>
      <c r="D7" s="70">
        <v>652351.38</v>
      </c>
      <c r="E7" s="70">
        <v>401057.20000000007</v>
      </c>
      <c r="F7" s="70">
        <v>1447286.7086025416</v>
      </c>
      <c r="G7" s="70">
        <v>4528491.6360071283</v>
      </c>
      <c r="H7" s="70">
        <v>2099638.0886025415</v>
      </c>
      <c r="I7" s="70">
        <v>2428853.5474045868</v>
      </c>
      <c r="J7" s="71">
        <v>2.1567962881741973</v>
      </c>
    </row>
    <row r="8" spans="1:10" x14ac:dyDescent="0.35">
      <c r="A8" s="68" t="s">
        <v>50</v>
      </c>
      <c r="B8" s="69">
        <v>7111765.9668150293</v>
      </c>
      <c r="C8" s="70">
        <v>3720606.2204238456</v>
      </c>
      <c r="D8" s="70">
        <v>1222886.92</v>
      </c>
      <c r="E8" s="70">
        <v>1857499.5699999998</v>
      </c>
      <c r="F8" s="70">
        <v>3965203.1895071249</v>
      </c>
      <c r="G8" s="70">
        <v>10832372.187238876</v>
      </c>
      <c r="H8" s="70">
        <v>5188090.1095071249</v>
      </c>
      <c r="I8" s="70">
        <v>5644282.0777317509</v>
      </c>
      <c r="J8" s="71">
        <v>2.0879306177409407</v>
      </c>
    </row>
    <row r="9" spans="1:10" x14ac:dyDescent="0.35">
      <c r="A9" s="68" t="s">
        <v>52</v>
      </c>
      <c r="B9" s="69">
        <v>1476847.5654467586</v>
      </c>
      <c r="C9" s="70">
        <v>614447.48818343575</v>
      </c>
      <c r="D9" s="70">
        <v>273549.21999999997</v>
      </c>
      <c r="E9" s="70">
        <v>0</v>
      </c>
      <c r="F9" s="70">
        <v>0</v>
      </c>
      <c r="G9" s="70">
        <v>2091295.0536301944</v>
      </c>
      <c r="H9" s="70">
        <v>273549.21999999997</v>
      </c>
      <c r="I9" s="70">
        <v>1817745.8336301944</v>
      </c>
      <c r="J9" s="71">
        <v>7.6450411872137476</v>
      </c>
    </row>
    <row r="10" spans="1:10" x14ac:dyDescent="0.35">
      <c r="A10" s="68" t="s">
        <v>53</v>
      </c>
      <c r="B10" s="69">
        <v>748733.34463802015</v>
      </c>
      <c r="C10" s="70">
        <v>3921323.1170153883</v>
      </c>
      <c r="D10" s="70">
        <v>0</v>
      </c>
      <c r="E10" s="70">
        <v>244422.09000000003</v>
      </c>
      <c r="F10" s="70">
        <v>244422.09</v>
      </c>
      <c r="G10" s="70">
        <v>4670056.4616534086</v>
      </c>
      <c r="H10" s="70">
        <v>244422.09</v>
      </c>
      <c r="I10" s="70">
        <v>4425634.3716534087</v>
      </c>
      <c r="J10" s="71">
        <v>19.10652372563138</v>
      </c>
    </row>
    <row r="11" spans="1:10" x14ac:dyDescent="0.35">
      <c r="A11" s="72" t="s">
        <v>55</v>
      </c>
      <c r="B11" s="73">
        <v>12885991.133639714</v>
      </c>
      <c r="C11" s="73">
        <v>10272870.573909417</v>
      </c>
      <c r="D11" s="73">
        <v>2569725.5699999994</v>
      </c>
      <c r="E11" s="73">
        <v>2869642.21</v>
      </c>
      <c r="F11" s="73">
        <v>6023575.3381096665</v>
      </c>
      <c r="G11" s="73">
        <v>23158861.707549132</v>
      </c>
      <c r="H11" s="73">
        <v>8593300.9081096649</v>
      </c>
      <c r="I11" s="73">
        <v>14565560.799439467</v>
      </c>
      <c r="J11" s="74">
        <v>2.6949901970375163</v>
      </c>
    </row>
    <row r="12" spans="1:10" x14ac:dyDescent="0.35">
      <c r="A12" s="68" t="s">
        <v>56</v>
      </c>
      <c r="B12" s="69">
        <v>6517825.0509574022</v>
      </c>
      <c r="C12" s="69">
        <v>4417399.9269981682</v>
      </c>
      <c r="D12" s="69">
        <v>1498517.1014150563</v>
      </c>
      <c r="E12" s="69">
        <v>4375083.5134888245</v>
      </c>
      <c r="F12" s="69">
        <v>3318899.2595569063</v>
      </c>
      <c r="G12" s="70">
        <v>10935224.97795557</v>
      </c>
      <c r="H12" s="70">
        <v>4817416.360971963</v>
      </c>
      <c r="I12" s="70">
        <v>6117808.6169836074</v>
      </c>
      <c r="J12" s="71">
        <v>2.2699356166402187</v>
      </c>
    </row>
    <row r="13" spans="1:10" x14ac:dyDescent="0.35">
      <c r="A13" s="68" t="s">
        <v>57</v>
      </c>
      <c r="B13" s="69">
        <v>3269856.4965399075</v>
      </c>
      <c r="C13" s="69">
        <v>1360434.9954773085</v>
      </c>
      <c r="D13" s="69">
        <v>342001.78348841349</v>
      </c>
      <c r="E13" s="69">
        <v>998511.37041478034</v>
      </c>
      <c r="F13" s="69">
        <v>2900832.9129318343</v>
      </c>
      <c r="G13" s="70">
        <v>4630291.492017216</v>
      </c>
      <c r="H13" s="70">
        <v>3242834.6964202477</v>
      </c>
      <c r="I13" s="70">
        <v>1387456.7955969684</v>
      </c>
      <c r="J13" s="71">
        <v>1.4278530746968312</v>
      </c>
    </row>
    <row r="14" spans="1:10" x14ac:dyDescent="0.35">
      <c r="A14" s="68" t="s">
        <v>58</v>
      </c>
      <c r="B14" s="69">
        <v>454932.05585718912</v>
      </c>
      <c r="C14" s="70">
        <v>189276.04009762206</v>
      </c>
      <c r="D14" s="70">
        <v>33104.390692914902</v>
      </c>
      <c r="E14" s="70">
        <v>96651.865906566585</v>
      </c>
      <c r="F14" s="70">
        <v>138117.02428727635</v>
      </c>
      <c r="G14" s="70">
        <v>644208.0959548112</v>
      </c>
      <c r="H14" s="70">
        <v>171221.41498019124</v>
      </c>
      <c r="I14" s="70">
        <v>472986.68097461993</v>
      </c>
      <c r="J14" s="71">
        <v>3.7624271241382989</v>
      </c>
    </row>
    <row r="15" spans="1:10" x14ac:dyDescent="0.35">
      <c r="A15" s="68" t="s">
        <v>59</v>
      </c>
      <c r="B15" s="69">
        <v>748526.00627227908</v>
      </c>
      <c r="C15" s="70">
        <v>311426.80880192789</v>
      </c>
      <c r="D15" s="70">
        <v>107558.18899143013</v>
      </c>
      <c r="E15" s="70">
        <v>314027.82053855382</v>
      </c>
      <c r="F15" s="70">
        <v>123284</v>
      </c>
      <c r="G15" s="70">
        <v>1059952.815074207</v>
      </c>
      <c r="H15" s="70">
        <v>230842.18899143013</v>
      </c>
      <c r="I15" s="70">
        <v>829110.62608277693</v>
      </c>
      <c r="J15" s="71">
        <v>4.5916771960326415</v>
      </c>
    </row>
    <row r="16" spans="1:10" x14ac:dyDescent="0.35">
      <c r="A16" s="68" t="s">
        <v>60</v>
      </c>
      <c r="B16" s="69">
        <v>1109939.3038830836</v>
      </c>
      <c r="C16" s="70">
        <v>461794.04920555948</v>
      </c>
      <c r="D16" s="70">
        <v>185685.40602026248</v>
      </c>
      <c r="E16" s="70">
        <v>542128.72032463714</v>
      </c>
      <c r="F16" s="70">
        <v>400127.30411632784</v>
      </c>
      <c r="G16" s="70">
        <v>1571733.3530886432</v>
      </c>
      <c r="H16" s="70">
        <v>585812.71013659029</v>
      </c>
      <c r="I16" s="70">
        <v>985920.64295205288</v>
      </c>
      <c r="J16" s="71">
        <v>2.6829963329443158</v>
      </c>
    </row>
    <row r="17" spans="1:10" x14ac:dyDescent="0.35">
      <c r="A17" s="68" t="s">
        <v>61</v>
      </c>
      <c r="B17" s="69">
        <v>1511218.6788186559</v>
      </c>
      <c r="C17" s="70">
        <v>628747.70763163606</v>
      </c>
      <c r="D17" s="70">
        <v>161781.79289056439</v>
      </c>
      <c r="E17" s="70">
        <v>472339.52431359293</v>
      </c>
      <c r="F17" s="70">
        <v>1079458.2392485952</v>
      </c>
      <c r="G17" s="70">
        <v>2139966.3864502921</v>
      </c>
      <c r="H17" s="70">
        <v>1241240.0321391595</v>
      </c>
      <c r="I17" s="70">
        <v>898726.35431113257</v>
      </c>
      <c r="J17" s="71">
        <v>1.7240552439823125</v>
      </c>
    </row>
    <row r="18" spans="1:10" x14ac:dyDescent="0.35">
      <c r="A18" s="68" t="s">
        <v>62</v>
      </c>
      <c r="B18" s="69">
        <v>163083.53427111407</v>
      </c>
      <c r="C18" s="70">
        <v>76542.456023213788</v>
      </c>
      <c r="D18" s="70">
        <v>17055.376501358387</v>
      </c>
      <c r="E18" s="70">
        <v>49795.025013044578</v>
      </c>
      <c r="F18" s="70">
        <v>105907.91256550569</v>
      </c>
      <c r="G18" s="70">
        <v>239625.99029432784</v>
      </c>
      <c r="H18" s="70">
        <v>122963.28906686408</v>
      </c>
      <c r="I18" s="70">
        <v>116662.70122746377</v>
      </c>
      <c r="J18" s="71">
        <v>1.9487604155092646</v>
      </c>
    </row>
    <row r="19" spans="1:10" x14ac:dyDescent="0.35">
      <c r="A19" s="68" t="s">
        <v>63</v>
      </c>
      <c r="B19" s="69">
        <v>2472227.6968679051</v>
      </c>
      <c r="C19" s="70">
        <v>1616538.5456441594</v>
      </c>
      <c r="D19" s="70">
        <v>639583.53</v>
      </c>
      <c r="E19" s="70">
        <v>612908.34</v>
      </c>
      <c r="F19" s="70">
        <v>996249.76786519284</v>
      </c>
      <c r="G19" s="70">
        <v>4088766.2425120645</v>
      </c>
      <c r="H19" s="70">
        <v>1635833.2978651929</v>
      </c>
      <c r="I19" s="70">
        <v>2452932.9446468716</v>
      </c>
      <c r="J19" s="71">
        <v>2.4995005590410808</v>
      </c>
    </row>
    <row r="20" spans="1:10" x14ac:dyDescent="0.35">
      <c r="A20" s="72" t="s">
        <v>64</v>
      </c>
      <c r="B20" s="73">
        <v>16247608.823467536</v>
      </c>
      <c r="C20" s="73">
        <v>9062160.5298795961</v>
      </c>
      <c r="D20" s="73">
        <v>2985287.5700000003</v>
      </c>
      <c r="E20" s="73">
        <v>7461446.1799999997</v>
      </c>
      <c r="F20" s="73">
        <v>9062876.4205716383</v>
      </c>
      <c r="G20" s="73">
        <v>25309769.35334713</v>
      </c>
      <c r="H20" s="73">
        <v>12048163.990571639</v>
      </c>
      <c r="I20" s="73">
        <v>13261605.362775492</v>
      </c>
      <c r="J20" s="74">
        <v>2.1007158744812435</v>
      </c>
    </row>
    <row r="21" spans="1:10" x14ac:dyDescent="0.35">
      <c r="A21" s="68" t="s">
        <v>65</v>
      </c>
      <c r="B21" s="69">
        <v>1569360.5653486254</v>
      </c>
      <c r="C21" s="70">
        <v>657600.26661727834</v>
      </c>
      <c r="D21" s="70">
        <v>514438.44</v>
      </c>
      <c r="E21" s="70">
        <v>578044.77</v>
      </c>
      <c r="F21" s="70">
        <v>1497699.06</v>
      </c>
      <c r="G21" s="70">
        <v>2226960.8319659038</v>
      </c>
      <c r="H21" s="70">
        <v>2012137.5</v>
      </c>
      <c r="I21" s="70">
        <v>214823.33196590375</v>
      </c>
      <c r="J21" s="71">
        <v>1.1067637435144984</v>
      </c>
    </row>
    <row r="22" spans="1:10" x14ac:dyDescent="0.35">
      <c r="A22" s="68" t="s">
        <v>66</v>
      </c>
      <c r="B22" s="69">
        <v>321264.11232682061</v>
      </c>
      <c r="C22" s="70">
        <v>140139.07112491992</v>
      </c>
      <c r="D22" s="70">
        <v>94883.267087826258</v>
      </c>
      <c r="E22" s="70">
        <v>531478.69267034996</v>
      </c>
      <c r="F22" s="70">
        <v>1062957.3853406999</v>
      </c>
      <c r="G22" s="70">
        <v>461403.18345174054</v>
      </c>
      <c r="H22" s="70">
        <v>1157840.6524285262</v>
      </c>
      <c r="I22" s="70">
        <v>-696437.46897678566</v>
      </c>
      <c r="J22" s="71">
        <v>0.39850318131770995</v>
      </c>
    </row>
    <row r="23" spans="1:10" x14ac:dyDescent="0.35">
      <c r="A23" s="68" t="s">
        <v>67</v>
      </c>
      <c r="B23" s="69">
        <v>186313.20798027585</v>
      </c>
      <c r="C23" s="70">
        <v>80127.238541360479</v>
      </c>
      <c r="D23" s="70">
        <v>54774.852912173745</v>
      </c>
      <c r="E23" s="70">
        <v>306815.60732965014</v>
      </c>
      <c r="F23" s="70">
        <v>613631.21465930028</v>
      </c>
      <c r="G23" s="70">
        <v>266440.44652163633</v>
      </c>
      <c r="H23" s="70">
        <v>668406.06757147401</v>
      </c>
      <c r="I23" s="70">
        <v>-401965.62104983767</v>
      </c>
      <c r="J23" s="71">
        <v>0.39862062816050858</v>
      </c>
    </row>
    <row r="24" spans="1:10" x14ac:dyDescent="0.35">
      <c r="A24" s="68" t="s">
        <v>68</v>
      </c>
      <c r="B24" s="69">
        <v>2541683.8767901124</v>
      </c>
      <c r="C24" s="70">
        <v>3229062.6420343691</v>
      </c>
      <c r="D24" s="70">
        <v>249227.78619667474</v>
      </c>
      <c r="E24" s="70">
        <v>745990.92711956846</v>
      </c>
      <c r="F24" s="70">
        <v>745990.92711956846</v>
      </c>
      <c r="G24" s="70">
        <v>5770746.5188244814</v>
      </c>
      <c r="H24" s="70">
        <v>995218.71331624314</v>
      </c>
      <c r="I24" s="70">
        <v>4775527.8055082383</v>
      </c>
      <c r="J24" s="71">
        <v>5.7984706694223451</v>
      </c>
    </row>
    <row r="25" spans="1:10" x14ac:dyDescent="0.35">
      <c r="A25" s="75" t="s">
        <v>69</v>
      </c>
      <c r="B25" s="69">
        <v>418797.33326930448</v>
      </c>
      <c r="C25" s="70">
        <v>445959.57509113196</v>
      </c>
      <c r="D25" s="70">
        <v>167612.72481946976</v>
      </c>
      <c r="E25" s="70">
        <v>321860.22125939425</v>
      </c>
      <c r="F25" s="70">
        <v>1074616.9000000004</v>
      </c>
      <c r="G25" s="70">
        <v>864756.90836043644</v>
      </c>
      <c r="H25" s="70">
        <v>1242229.6248194701</v>
      </c>
      <c r="I25" s="70">
        <v>-377472.71645903366</v>
      </c>
      <c r="J25" s="71">
        <v>0.69613289772099041</v>
      </c>
    </row>
    <row r="26" spans="1:10" x14ac:dyDescent="0.35">
      <c r="A26" s="75" t="s">
        <v>70</v>
      </c>
      <c r="B26" s="69">
        <v>7330698.2952265833</v>
      </c>
      <c r="C26" s="70">
        <v>3072191.0028955941</v>
      </c>
      <c r="D26" s="70">
        <v>221654.56</v>
      </c>
      <c r="E26" s="70">
        <v>268386.18</v>
      </c>
      <c r="F26" s="70">
        <v>2957044.19</v>
      </c>
      <c r="G26" s="70">
        <v>10402889.298122177</v>
      </c>
      <c r="H26" s="70">
        <v>3178698.75</v>
      </c>
      <c r="I26" s="70">
        <v>7224190.5481221769</v>
      </c>
      <c r="J26" s="71">
        <v>3.2726880136477785</v>
      </c>
    </row>
    <row r="27" spans="1:10" x14ac:dyDescent="0.35">
      <c r="A27" s="75" t="s">
        <v>71</v>
      </c>
      <c r="B27" s="69">
        <v>146497.36036893362</v>
      </c>
      <c r="C27" s="70">
        <v>110950.00766201186</v>
      </c>
      <c r="D27" s="70">
        <v>180933.01518053023</v>
      </c>
      <c r="E27" s="70">
        <v>347438.65874060569</v>
      </c>
      <c r="F27" s="70">
        <v>574849.66</v>
      </c>
      <c r="G27" s="70">
        <v>257447.36803094548</v>
      </c>
      <c r="H27" s="70">
        <v>755782.67518053029</v>
      </c>
      <c r="I27" s="70">
        <v>-498335.30714958481</v>
      </c>
      <c r="J27" s="71">
        <v>0.34063676832688738</v>
      </c>
    </row>
    <row r="28" spans="1:10" x14ac:dyDescent="0.35">
      <c r="A28" s="68" t="s">
        <v>72</v>
      </c>
      <c r="B28" s="69">
        <v>560288.95245183667</v>
      </c>
      <c r="C28" s="70">
        <v>233110.13780004796</v>
      </c>
      <c r="D28" s="70">
        <v>33555.96380332527</v>
      </c>
      <c r="E28" s="70">
        <v>100440.0228804315</v>
      </c>
      <c r="F28" s="70">
        <v>253572</v>
      </c>
      <c r="G28" s="70">
        <v>793399.09025188466</v>
      </c>
      <c r="H28" s="70">
        <v>287127.96380332526</v>
      </c>
      <c r="I28" s="70">
        <v>506271.1264485594</v>
      </c>
      <c r="J28" s="71">
        <v>2.7632247299860393</v>
      </c>
    </row>
    <row r="29" spans="1:10" x14ac:dyDescent="0.35">
      <c r="A29" s="72" t="s">
        <v>73</v>
      </c>
      <c r="B29" s="73">
        <v>13074903.703762492</v>
      </c>
      <c r="C29" s="73">
        <v>7969139.9417667147</v>
      </c>
      <c r="D29" s="73">
        <v>1517080.61</v>
      </c>
      <c r="E29" s="73">
        <v>3200455.08</v>
      </c>
      <c r="F29" s="73">
        <v>8780361.3371195681</v>
      </c>
      <c r="G29" s="73">
        <v>21044043.645529207</v>
      </c>
      <c r="H29" s="73">
        <v>10297441.947119568</v>
      </c>
      <c r="I29" s="73">
        <v>10746601.698409639</v>
      </c>
      <c r="J29" s="74">
        <v>2.0436185757197411</v>
      </c>
    </row>
    <row r="30" spans="1:10" x14ac:dyDescent="0.35">
      <c r="A30" s="76"/>
      <c r="B30" s="77"/>
      <c r="C30" s="78"/>
      <c r="D30" s="78"/>
      <c r="E30" s="78"/>
      <c r="F30" s="78"/>
      <c r="G30" s="78"/>
      <c r="H30" s="78"/>
      <c r="I30" s="78"/>
      <c r="J30" s="79"/>
    </row>
    <row r="31" spans="1:10" x14ac:dyDescent="0.35">
      <c r="A31" s="68" t="s">
        <v>170</v>
      </c>
      <c r="B31" s="80"/>
      <c r="C31" s="80"/>
      <c r="D31" s="81">
        <v>3871526.4099999997</v>
      </c>
      <c r="E31" s="81"/>
      <c r="F31" s="80"/>
      <c r="G31" s="80">
        <v>0</v>
      </c>
      <c r="H31" s="80">
        <v>3871526.4099999997</v>
      </c>
      <c r="I31" s="80">
        <v>-3871526.4099999997</v>
      </c>
      <c r="J31" s="82"/>
    </row>
    <row r="32" spans="1:10" x14ac:dyDescent="0.35">
      <c r="A32" s="72" t="s">
        <v>171</v>
      </c>
      <c r="B32" s="83">
        <v>42208503.66086974</v>
      </c>
      <c r="C32" s="83">
        <v>27304171.045555726</v>
      </c>
      <c r="D32" s="83">
        <v>10943620.16</v>
      </c>
      <c r="E32" s="83">
        <v>13531543.470000001</v>
      </c>
      <c r="F32" s="83">
        <v>23866813.095800873</v>
      </c>
      <c r="G32" s="83">
        <v>69512674.706425473</v>
      </c>
      <c r="H32" s="83">
        <v>34810433.255800873</v>
      </c>
      <c r="I32" s="83">
        <v>34702241.4506246</v>
      </c>
      <c r="J32" s="74">
        <v>1.9968919718872431</v>
      </c>
    </row>
    <row r="33" spans="1:10" x14ac:dyDescent="0.35">
      <c r="A33" s="72" t="s">
        <v>172</v>
      </c>
      <c r="B33" s="83">
        <v>29133599.957107246</v>
      </c>
      <c r="C33" s="83">
        <v>19335031.103789009</v>
      </c>
      <c r="D33" s="83">
        <v>9426539.5500000007</v>
      </c>
      <c r="E33" s="83">
        <v>10331088.390000001</v>
      </c>
      <c r="F33" s="83">
        <v>15086451.758681305</v>
      </c>
      <c r="G33" s="83">
        <v>48468631.060896263</v>
      </c>
      <c r="H33" s="83">
        <v>24512991.308681305</v>
      </c>
      <c r="I33" s="83">
        <v>23955639.752214961</v>
      </c>
      <c r="J33" s="74">
        <v>1.9772630133365665</v>
      </c>
    </row>
  </sheetData>
  <mergeCells count="11">
    <mergeCell ref="F4:F5"/>
    <mergeCell ref="A1:J1"/>
    <mergeCell ref="A2:A3"/>
    <mergeCell ref="B2:C2"/>
    <mergeCell ref="D2:F2"/>
    <mergeCell ref="G2:J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BF467-7A90-412A-8C58-071FAA102CBB}">
  <dimension ref="A1:J33"/>
  <sheetViews>
    <sheetView workbookViewId="0">
      <selection sqref="A1:J1"/>
    </sheetView>
  </sheetViews>
  <sheetFormatPr defaultRowHeight="14.5" x14ac:dyDescent="0.35"/>
  <cols>
    <col min="1" max="1" width="26.81640625" customWidth="1"/>
    <col min="2" max="2" width="12.26953125" bestFit="1" customWidth="1"/>
    <col min="3" max="3" width="12.1796875" bestFit="1" customWidth="1"/>
    <col min="4" max="4" width="11.26953125" customWidth="1"/>
    <col min="5" max="5" width="12.453125" customWidth="1"/>
    <col min="6" max="6" width="14.81640625" bestFit="1" customWidth="1"/>
    <col min="7" max="7" width="11.7265625" bestFit="1" customWidth="1"/>
    <col min="8" max="9" width="13.1796875" customWidth="1"/>
    <col min="10" max="10" width="11.81640625" customWidth="1"/>
  </cols>
  <sheetData>
    <row r="1" spans="1:10" x14ac:dyDescent="0.35">
      <c r="A1" s="101" t="s">
        <v>173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15" thickBot="1" x14ac:dyDescent="0.4">
      <c r="A2" s="102" t="s">
        <v>147</v>
      </c>
      <c r="B2" s="104" t="s">
        <v>148</v>
      </c>
      <c r="C2" s="105"/>
      <c r="D2" s="104" t="s">
        <v>149</v>
      </c>
      <c r="E2" s="106"/>
      <c r="F2" s="105"/>
      <c r="G2" s="104" t="s">
        <v>150</v>
      </c>
      <c r="H2" s="106"/>
      <c r="I2" s="106"/>
      <c r="J2" s="105"/>
    </row>
    <row r="3" spans="1:10" ht="29.5" customHeight="1" thickBot="1" x14ac:dyDescent="0.4">
      <c r="A3" s="103"/>
      <c r="B3" s="59" t="s">
        <v>151</v>
      </c>
      <c r="C3" s="60" t="s">
        <v>152</v>
      </c>
      <c r="D3" s="59" t="s">
        <v>153</v>
      </c>
      <c r="E3" s="61" t="s">
        <v>154</v>
      </c>
      <c r="F3" s="61" t="s">
        <v>155</v>
      </c>
      <c r="G3" s="59" t="s">
        <v>156</v>
      </c>
      <c r="H3" s="61" t="s">
        <v>157</v>
      </c>
      <c r="I3" s="61" t="s">
        <v>158</v>
      </c>
      <c r="J3" s="60" t="s">
        <v>159</v>
      </c>
    </row>
    <row r="4" spans="1:10" x14ac:dyDescent="0.35">
      <c r="A4" s="107" t="s">
        <v>31</v>
      </c>
      <c r="B4" s="109" t="s">
        <v>32</v>
      </c>
      <c r="C4" s="99" t="s">
        <v>160</v>
      </c>
      <c r="D4" s="109" t="s">
        <v>34</v>
      </c>
      <c r="E4" s="111" t="s">
        <v>35</v>
      </c>
      <c r="F4" s="99" t="s">
        <v>161</v>
      </c>
      <c r="G4" s="62" t="s">
        <v>162</v>
      </c>
      <c r="H4" s="63" t="s">
        <v>163</v>
      </c>
      <c r="I4" s="63" t="s">
        <v>164</v>
      </c>
      <c r="J4" s="64" t="s">
        <v>165</v>
      </c>
    </row>
    <row r="5" spans="1:10" x14ac:dyDescent="0.35">
      <c r="A5" s="108"/>
      <c r="B5" s="110"/>
      <c r="C5" s="100"/>
      <c r="D5" s="110"/>
      <c r="E5" s="112"/>
      <c r="F5" s="100"/>
      <c r="G5" s="65" t="s">
        <v>166</v>
      </c>
      <c r="H5" s="66" t="s">
        <v>167</v>
      </c>
      <c r="I5" s="66" t="s">
        <v>168</v>
      </c>
      <c r="J5" s="67" t="s">
        <v>169</v>
      </c>
    </row>
    <row r="6" spans="1:10" x14ac:dyDescent="0.35">
      <c r="A6" s="68" t="s">
        <v>47</v>
      </c>
      <c r="B6" s="69">
        <v>435956.6106519273</v>
      </c>
      <c r="C6" s="70">
        <v>934526.97903138958</v>
      </c>
      <c r="D6" s="70">
        <v>420938.05</v>
      </c>
      <c r="E6" s="70">
        <v>366663.34999999992</v>
      </c>
      <c r="F6" s="70">
        <v>366663.34999999992</v>
      </c>
      <c r="G6" s="70">
        <v>1370483.5896833169</v>
      </c>
      <c r="H6" s="70">
        <v>787601.39999999991</v>
      </c>
      <c r="I6" s="70">
        <v>582882.18968331697</v>
      </c>
      <c r="J6" s="71">
        <v>1.740072566761965</v>
      </c>
    </row>
    <row r="7" spans="1:10" x14ac:dyDescent="0.35">
      <c r="A7" s="68" t="s">
        <v>49</v>
      </c>
      <c r="B7" s="69">
        <v>2351023.0964347883</v>
      </c>
      <c r="C7" s="70">
        <v>3930341.3243998936</v>
      </c>
      <c r="D7" s="70">
        <v>652351.38</v>
      </c>
      <c r="E7" s="70">
        <v>401057.20000000007</v>
      </c>
      <c r="F7" s="70">
        <v>1447286.7086025416</v>
      </c>
      <c r="G7" s="70">
        <v>6281364.420834682</v>
      </c>
      <c r="H7" s="70">
        <v>2099638.0886025415</v>
      </c>
      <c r="I7" s="70">
        <v>4181726.3322321405</v>
      </c>
      <c r="J7" s="71">
        <v>2.9916414904700916</v>
      </c>
    </row>
    <row r="8" spans="1:10" x14ac:dyDescent="0.35">
      <c r="A8" s="68" t="s">
        <v>50</v>
      </c>
      <c r="B8" s="69">
        <v>5566037.7913022079</v>
      </c>
      <c r="C8" s="70">
        <v>9532206.1144342888</v>
      </c>
      <c r="D8" s="70">
        <v>1222886.92</v>
      </c>
      <c r="E8" s="70">
        <v>1857499.5699999998</v>
      </c>
      <c r="F8" s="70">
        <v>3965203.1895071249</v>
      </c>
      <c r="G8" s="70">
        <v>15098243.905736497</v>
      </c>
      <c r="H8" s="70">
        <v>5188090.1095071249</v>
      </c>
      <c r="I8" s="70">
        <v>9910153.7962293718</v>
      </c>
      <c r="J8" s="71">
        <v>2.9101737994236281</v>
      </c>
    </row>
    <row r="9" spans="1:10" x14ac:dyDescent="0.35">
      <c r="A9" s="68" t="s">
        <v>52</v>
      </c>
      <c r="B9" s="69">
        <v>1073063.2887957094</v>
      </c>
      <c r="C9" s="70">
        <v>1752887.5853439295</v>
      </c>
      <c r="D9" s="70">
        <v>273549.21999999997</v>
      </c>
      <c r="E9" s="70">
        <v>0</v>
      </c>
      <c r="F9" s="70">
        <v>0</v>
      </c>
      <c r="G9" s="70">
        <v>2825950.8741396386</v>
      </c>
      <c r="H9" s="70">
        <v>273549.21999999997</v>
      </c>
      <c r="I9" s="70">
        <v>2552401.6541396389</v>
      </c>
      <c r="J9" s="71">
        <v>10.330685183966668</v>
      </c>
    </row>
    <row r="10" spans="1:10" x14ac:dyDescent="0.35">
      <c r="A10" s="68" t="s">
        <v>53</v>
      </c>
      <c r="B10" s="69">
        <v>584148.42332269938</v>
      </c>
      <c r="C10" s="70">
        <v>4516245.8208592096</v>
      </c>
      <c r="D10" s="70">
        <v>0</v>
      </c>
      <c r="E10" s="70">
        <v>244422.09000000003</v>
      </c>
      <c r="F10" s="70">
        <v>244422.09</v>
      </c>
      <c r="G10" s="70">
        <v>5100394.2441819087</v>
      </c>
      <c r="H10" s="70">
        <v>244422.09</v>
      </c>
      <c r="I10" s="70">
        <v>4855972.1541819088</v>
      </c>
      <c r="J10" s="71">
        <v>20.867157482295926</v>
      </c>
    </row>
    <row r="11" spans="1:10" x14ac:dyDescent="0.35">
      <c r="A11" s="72" t="s">
        <v>55</v>
      </c>
      <c r="B11" s="73">
        <v>10010229.210507333</v>
      </c>
      <c r="C11" s="73">
        <v>20666207.82406871</v>
      </c>
      <c r="D11" s="73">
        <v>2569725.5699999994</v>
      </c>
      <c r="E11" s="73">
        <v>2869642.21</v>
      </c>
      <c r="F11" s="73">
        <v>6023575.3381096665</v>
      </c>
      <c r="G11" s="73">
        <v>30676437.034576043</v>
      </c>
      <c r="H11" s="73">
        <v>8593300.9081096649</v>
      </c>
      <c r="I11" s="73">
        <v>22083136.126466379</v>
      </c>
      <c r="J11" s="74">
        <v>3.5698083149428754</v>
      </c>
    </row>
    <row r="12" spans="1:10" x14ac:dyDescent="0.35">
      <c r="A12" s="68" t="s">
        <v>56</v>
      </c>
      <c r="B12" s="69">
        <v>4839922.4072373211</v>
      </c>
      <c r="C12" s="69">
        <v>9713350.6971656494</v>
      </c>
      <c r="D12" s="69">
        <v>1498517.1014150563</v>
      </c>
      <c r="E12" s="69">
        <v>4375083.5134888245</v>
      </c>
      <c r="F12" s="69">
        <v>3318899.2595569063</v>
      </c>
      <c r="G12" s="70">
        <v>14553273.104402971</v>
      </c>
      <c r="H12" s="70">
        <v>4817416.360971963</v>
      </c>
      <c r="I12" s="70">
        <v>9735856.7434310075</v>
      </c>
      <c r="J12" s="71">
        <v>3.0209705813069267</v>
      </c>
    </row>
    <row r="13" spans="1:10" x14ac:dyDescent="0.35">
      <c r="A13" s="68" t="s">
        <v>57</v>
      </c>
      <c r="B13" s="69">
        <v>2584780.3139622086</v>
      </c>
      <c r="C13" s="69">
        <v>4029517.4533559093</v>
      </c>
      <c r="D13" s="69">
        <v>342001.78348841349</v>
      </c>
      <c r="E13" s="69">
        <v>998511.37041478034</v>
      </c>
      <c r="F13" s="69">
        <v>2900832.9129318343</v>
      </c>
      <c r="G13" s="70">
        <v>6614297.7673181184</v>
      </c>
      <c r="H13" s="70">
        <v>3242834.6964202477</v>
      </c>
      <c r="I13" s="70">
        <v>3371463.0708978707</v>
      </c>
      <c r="J13" s="71">
        <v>2.0396654120605087</v>
      </c>
    </row>
    <row r="14" spans="1:10" x14ac:dyDescent="0.35">
      <c r="A14" s="68" t="s">
        <v>58</v>
      </c>
      <c r="B14" s="69">
        <v>358879.45152340684</v>
      </c>
      <c r="C14" s="70">
        <v>564403.47515282151</v>
      </c>
      <c r="D14" s="70">
        <v>33104.390692914902</v>
      </c>
      <c r="E14" s="70">
        <v>96651.865906566585</v>
      </c>
      <c r="F14" s="70">
        <v>138117.02428727635</v>
      </c>
      <c r="G14" s="70">
        <v>923282.92667622841</v>
      </c>
      <c r="H14" s="70">
        <v>171221.41498019124</v>
      </c>
      <c r="I14" s="70">
        <v>752061.51169603714</v>
      </c>
      <c r="J14" s="71">
        <v>5.3923332357873797</v>
      </c>
    </row>
    <row r="15" spans="1:10" x14ac:dyDescent="0.35">
      <c r="A15" s="68" t="s">
        <v>59</v>
      </c>
      <c r="B15" s="69">
        <v>560443.61532276822</v>
      </c>
      <c r="C15" s="70">
        <v>894670.52108455892</v>
      </c>
      <c r="D15" s="70">
        <v>107558.18899143013</v>
      </c>
      <c r="E15" s="70">
        <v>314027.82053855382</v>
      </c>
      <c r="F15" s="70">
        <v>123284</v>
      </c>
      <c r="G15" s="70">
        <v>1455114.1364073271</v>
      </c>
      <c r="H15" s="70">
        <v>230842.18899143013</v>
      </c>
      <c r="I15" s="70">
        <v>1224271.9474158969</v>
      </c>
      <c r="J15" s="71">
        <v>6.3035017245541169</v>
      </c>
    </row>
    <row r="16" spans="1:10" x14ac:dyDescent="0.35">
      <c r="A16" s="68" t="s">
        <v>60</v>
      </c>
      <c r="B16" s="69">
        <v>857575.87823900196</v>
      </c>
      <c r="C16" s="70">
        <v>1337918.1197215375</v>
      </c>
      <c r="D16" s="70">
        <v>185685.40602026248</v>
      </c>
      <c r="E16" s="70">
        <v>542128.72032463714</v>
      </c>
      <c r="F16" s="70">
        <v>400127.30411632784</v>
      </c>
      <c r="G16" s="70">
        <v>2195493.9979605395</v>
      </c>
      <c r="H16" s="70">
        <v>585812.71013659029</v>
      </c>
      <c r="I16" s="70">
        <v>1609681.2878239492</v>
      </c>
      <c r="J16" s="71">
        <v>3.74777460435884</v>
      </c>
    </row>
    <row r="17" spans="1:10" x14ac:dyDescent="0.35">
      <c r="A17" s="68" t="s">
        <v>61</v>
      </c>
      <c r="B17" s="69">
        <v>1187651.4361989764</v>
      </c>
      <c r="C17" s="70">
        <v>1886832.2348049714</v>
      </c>
      <c r="D17" s="70">
        <v>161781.79289056439</v>
      </c>
      <c r="E17" s="70">
        <v>472339.52431359293</v>
      </c>
      <c r="F17" s="70">
        <v>1079458.2392485952</v>
      </c>
      <c r="G17" s="70">
        <v>3074483.671003948</v>
      </c>
      <c r="H17" s="70">
        <v>1241240.0321391595</v>
      </c>
      <c r="I17" s="70">
        <v>1833243.6388647885</v>
      </c>
      <c r="J17" s="71">
        <v>2.4769453058207982</v>
      </c>
    </row>
    <row r="18" spans="1:10" x14ac:dyDescent="0.35">
      <c r="A18" s="68" t="s">
        <v>62</v>
      </c>
      <c r="B18" s="69">
        <v>128404.42096638255</v>
      </c>
      <c r="C18" s="70">
        <v>207751.13582292557</v>
      </c>
      <c r="D18" s="70">
        <v>17055.376501358387</v>
      </c>
      <c r="E18" s="70">
        <v>49795.025013044578</v>
      </c>
      <c r="F18" s="70">
        <v>105907.91256550569</v>
      </c>
      <c r="G18" s="70">
        <v>336155.55678930809</v>
      </c>
      <c r="H18" s="70">
        <v>122963.28906686408</v>
      </c>
      <c r="I18" s="70">
        <v>213192.26772244403</v>
      </c>
      <c r="J18" s="71">
        <v>2.7337879406146648</v>
      </c>
    </row>
    <row r="19" spans="1:10" x14ac:dyDescent="0.35">
      <c r="A19" s="68" t="s">
        <v>63</v>
      </c>
      <c r="B19" s="69">
        <v>1872711.9254181292</v>
      </c>
      <c r="C19" s="70">
        <v>3616492.9888067013</v>
      </c>
      <c r="D19" s="70">
        <v>639583.53</v>
      </c>
      <c r="E19" s="70">
        <v>612908.34</v>
      </c>
      <c r="F19" s="70">
        <v>996249.76786519284</v>
      </c>
      <c r="G19" s="70">
        <v>5489204.9142248305</v>
      </c>
      <c r="H19" s="70">
        <v>1635833.2978651929</v>
      </c>
      <c r="I19" s="70">
        <v>3853371.6163596376</v>
      </c>
      <c r="J19" s="71">
        <v>3.355601650478929</v>
      </c>
    </row>
    <row r="20" spans="1:10" x14ac:dyDescent="0.35">
      <c r="A20" s="72" t="s">
        <v>64</v>
      </c>
      <c r="B20" s="73">
        <v>12390369.448868195</v>
      </c>
      <c r="C20" s="73">
        <v>22250936.625915077</v>
      </c>
      <c r="D20" s="73">
        <v>2985287.5700000003</v>
      </c>
      <c r="E20" s="73">
        <v>7461446.1799999997</v>
      </c>
      <c r="F20" s="73">
        <v>9062876.4205716383</v>
      </c>
      <c r="G20" s="73">
        <v>34641306.074783273</v>
      </c>
      <c r="H20" s="73">
        <v>12048163.990571639</v>
      </c>
      <c r="I20" s="73">
        <v>22593142.084211633</v>
      </c>
      <c r="J20" s="74">
        <v>2.8752352725188692</v>
      </c>
    </row>
    <row r="21" spans="1:10" x14ac:dyDescent="0.35">
      <c r="A21" s="68" t="s">
        <v>65</v>
      </c>
      <c r="B21" s="69">
        <v>1235786.070185862</v>
      </c>
      <c r="C21" s="70">
        <v>1960495.3268878611</v>
      </c>
      <c r="D21" s="70">
        <v>514438.44</v>
      </c>
      <c r="E21" s="70">
        <v>578044.77</v>
      </c>
      <c r="F21" s="70">
        <v>1497699.06</v>
      </c>
      <c r="G21" s="70">
        <v>3196281.3970737234</v>
      </c>
      <c r="H21" s="70">
        <v>2012137.5</v>
      </c>
      <c r="I21" s="70">
        <v>1184143.8970737234</v>
      </c>
      <c r="J21" s="71">
        <v>1.5885004862111676</v>
      </c>
    </row>
    <row r="22" spans="1:10" x14ac:dyDescent="0.35">
      <c r="A22" s="68" t="s">
        <v>66</v>
      </c>
      <c r="B22" s="69">
        <v>252279.86894851312</v>
      </c>
      <c r="C22" s="70">
        <v>405440.95021834836</v>
      </c>
      <c r="D22" s="70">
        <v>94883.267087826258</v>
      </c>
      <c r="E22" s="70">
        <v>531478.69267034996</v>
      </c>
      <c r="F22" s="70">
        <v>1062957.3853406999</v>
      </c>
      <c r="G22" s="70">
        <v>657720.81916686147</v>
      </c>
      <c r="H22" s="70">
        <v>1157840.6524285262</v>
      </c>
      <c r="I22" s="70">
        <v>-500119.83326166472</v>
      </c>
      <c r="J22" s="71">
        <v>0.56805815013259153</v>
      </c>
    </row>
    <row r="23" spans="1:10" x14ac:dyDescent="0.35">
      <c r="A23" s="68" t="s">
        <v>67</v>
      </c>
      <c r="B23" s="69">
        <v>146263.00082514799</v>
      </c>
      <c r="C23" s="70">
        <v>234537.68395252191</v>
      </c>
      <c r="D23" s="70">
        <v>54774.852912173745</v>
      </c>
      <c r="E23" s="70">
        <v>306815.60732965014</v>
      </c>
      <c r="F23" s="70">
        <v>613631.21465930028</v>
      </c>
      <c r="G23" s="70">
        <v>380800.6847776699</v>
      </c>
      <c r="H23" s="70">
        <v>668406.06757147401</v>
      </c>
      <c r="I23" s="70">
        <v>-287605.38279380411</v>
      </c>
      <c r="J23" s="71">
        <v>0.56971458407197972</v>
      </c>
    </row>
    <row r="24" spans="1:10" x14ac:dyDescent="0.35">
      <c r="A24" s="68" t="s">
        <v>68</v>
      </c>
      <c r="B24" s="69">
        <v>1986288.6994009698</v>
      </c>
      <c r="C24" s="70">
        <v>5289294.6103628976</v>
      </c>
      <c r="D24" s="70">
        <v>249227.78619667474</v>
      </c>
      <c r="E24" s="70">
        <v>745990.92711956846</v>
      </c>
      <c r="F24" s="70">
        <v>745990.92711956846</v>
      </c>
      <c r="G24" s="70">
        <v>7275583.3097638674</v>
      </c>
      <c r="H24" s="70">
        <v>995218.71331624314</v>
      </c>
      <c r="I24" s="70">
        <v>6280364.5964476243</v>
      </c>
      <c r="J24" s="71">
        <v>7.3105370833717034</v>
      </c>
    </row>
    <row r="25" spans="1:10" x14ac:dyDescent="0.35">
      <c r="A25" s="75" t="s">
        <v>69</v>
      </c>
      <c r="B25" s="69">
        <v>328678.42850225145</v>
      </c>
      <c r="C25" s="70">
        <v>791132.73795510014</v>
      </c>
      <c r="D25" s="70">
        <v>167612.72481946976</v>
      </c>
      <c r="E25" s="70">
        <v>321860.22125939425</v>
      </c>
      <c r="F25" s="70">
        <v>1074616.9000000004</v>
      </c>
      <c r="G25" s="70">
        <v>1119811.1664573515</v>
      </c>
      <c r="H25" s="70">
        <v>1242229.6248194701</v>
      </c>
      <c r="I25" s="70">
        <v>-122418.45836211857</v>
      </c>
      <c r="J25" s="71">
        <v>0.90145263330045822</v>
      </c>
    </row>
    <row r="26" spans="1:10" x14ac:dyDescent="0.35">
      <c r="A26" s="75" t="s">
        <v>70</v>
      </c>
      <c r="B26" s="69">
        <v>5761220.5359573737</v>
      </c>
      <c r="C26" s="70">
        <v>9041340.2154306732</v>
      </c>
      <c r="D26" s="70">
        <v>221654.56</v>
      </c>
      <c r="E26" s="70">
        <v>268386.18</v>
      </c>
      <c r="F26" s="70">
        <v>2957044.19</v>
      </c>
      <c r="G26" s="70">
        <v>14802560.751388047</v>
      </c>
      <c r="H26" s="70">
        <v>3178698.75</v>
      </c>
      <c r="I26" s="70">
        <v>11623862.001388047</v>
      </c>
      <c r="J26" s="71">
        <v>4.6567988713583022</v>
      </c>
    </row>
    <row r="27" spans="1:10" x14ac:dyDescent="0.35">
      <c r="A27" s="75" t="s">
        <v>71</v>
      </c>
      <c r="B27" s="69">
        <v>107558.00183147679</v>
      </c>
      <c r="C27" s="70">
        <v>224359.52738949202</v>
      </c>
      <c r="D27" s="70">
        <v>180933.01518053023</v>
      </c>
      <c r="E27" s="70">
        <v>347438.65874060569</v>
      </c>
      <c r="F27" s="70">
        <v>574849.66</v>
      </c>
      <c r="G27" s="70">
        <v>331917.52922096883</v>
      </c>
      <c r="H27" s="70">
        <v>755782.67518053029</v>
      </c>
      <c r="I27" s="70">
        <v>-423865.14595956146</v>
      </c>
      <c r="J27" s="71">
        <v>0.43917059774052802</v>
      </c>
    </row>
    <row r="28" spans="1:10" x14ac:dyDescent="0.35">
      <c r="A28" s="68" t="s">
        <v>72</v>
      </c>
      <c r="B28" s="69">
        <v>442351.43958212563</v>
      </c>
      <c r="C28" s="70">
        <v>695527.15841085615</v>
      </c>
      <c r="D28" s="70">
        <v>33555.96380332527</v>
      </c>
      <c r="E28" s="70">
        <v>100440.0228804315</v>
      </c>
      <c r="F28" s="70">
        <v>253572</v>
      </c>
      <c r="G28" s="70">
        <v>1137878.5979929818</v>
      </c>
      <c r="H28" s="70">
        <v>287127.96380332526</v>
      </c>
      <c r="I28" s="70">
        <v>850750.63418965647</v>
      </c>
      <c r="J28" s="71">
        <v>3.962966835136954</v>
      </c>
    </row>
    <row r="29" spans="1:10" x14ac:dyDescent="0.35">
      <c r="A29" s="72" t="s">
        <v>73</v>
      </c>
      <c r="B29" s="73">
        <v>10260426.045233723</v>
      </c>
      <c r="C29" s="73">
        <v>18642128.210607748</v>
      </c>
      <c r="D29" s="73">
        <v>1517080.61</v>
      </c>
      <c r="E29" s="73">
        <v>3200455.08</v>
      </c>
      <c r="F29" s="73">
        <v>8780361.3371195681</v>
      </c>
      <c r="G29" s="73">
        <v>28902554.255841471</v>
      </c>
      <c r="H29" s="73">
        <v>10297441.947119568</v>
      </c>
      <c r="I29" s="73">
        <v>18605112.308721904</v>
      </c>
      <c r="J29" s="74">
        <v>2.8067703031747788</v>
      </c>
    </row>
    <row r="30" spans="1:10" x14ac:dyDescent="0.35">
      <c r="A30" s="76"/>
      <c r="B30" s="77"/>
      <c r="C30" s="78"/>
      <c r="D30" s="78"/>
      <c r="E30" s="78"/>
      <c r="F30" s="78"/>
      <c r="G30" s="78"/>
      <c r="H30" s="78"/>
      <c r="I30" s="78"/>
      <c r="J30" s="79"/>
    </row>
    <row r="31" spans="1:10" x14ac:dyDescent="0.35">
      <c r="A31" s="68" t="s">
        <v>170</v>
      </c>
      <c r="B31" s="80"/>
      <c r="C31" s="80"/>
      <c r="D31" s="81">
        <v>3871526.4099999997</v>
      </c>
      <c r="E31" s="81"/>
      <c r="F31" s="80"/>
      <c r="G31" s="80">
        <v>0</v>
      </c>
      <c r="H31" s="80">
        <v>3871526.4099999997</v>
      </c>
      <c r="I31" s="80">
        <v>-3871526.4099999997</v>
      </c>
      <c r="J31" s="82"/>
    </row>
    <row r="32" spans="1:10" x14ac:dyDescent="0.35">
      <c r="A32" s="72" t="s">
        <v>171</v>
      </c>
      <c r="B32" s="83">
        <v>32661024.704609249</v>
      </c>
      <c r="C32" s="83">
        <v>61559272.660591543</v>
      </c>
      <c r="D32" s="83">
        <v>10943620.16</v>
      </c>
      <c r="E32" s="83">
        <v>13531543.470000001</v>
      </c>
      <c r="F32" s="83">
        <v>23866813.095800873</v>
      </c>
      <c r="G32" s="83">
        <v>94220297.365200788</v>
      </c>
      <c r="H32" s="83">
        <v>34810433.255800873</v>
      </c>
      <c r="I32" s="83">
        <v>59409864.109399915</v>
      </c>
      <c r="J32" s="74">
        <v>2.7066683333939761</v>
      </c>
    </row>
    <row r="33" spans="1:10" x14ac:dyDescent="0.35">
      <c r="A33" s="72" t="s">
        <v>172</v>
      </c>
      <c r="B33" s="83">
        <v>22400598.659375526</v>
      </c>
      <c r="C33" s="83">
        <v>42917144.449983791</v>
      </c>
      <c r="D33" s="83">
        <v>9426539.5500000007</v>
      </c>
      <c r="E33" s="83">
        <v>10331088.390000001</v>
      </c>
      <c r="F33" s="83">
        <v>15086451.758681305</v>
      </c>
      <c r="G33" s="83">
        <v>65317743.109359317</v>
      </c>
      <c r="H33" s="83">
        <v>24512991.308681305</v>
      </c>
      <c r="I33" s="83">
        <v>40804751.800678015</v>
      </c>
      <c r="J33" s="74">
        <v>2.6646173976419987</v>
      </c>
    </row>
  </sheetData>
  <mergeCells count="11">
    <mergeCell ref="F4:F5"/>
    <mergeCell ref="A1:J1"/>
    <mergeCell ref="A2:A3"/>
    <mergeCell ref="B2:C2"/>
    <mergeCell ref="D2:F2"/>
    <mergeCell ref="G2:J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93145-E5BB-4C22-BBA6-7635511D94C2}">
  <dimension ref="A1:J33"/>
  <sheetViews>
    <sheetView workbookViewId="0">
      <selection sqref="A1:J1"/>
    </sheetView>
  </sheetViews>
  <sheetFormatPr defaultRowHeight="14.5" x14ac:dyDescent="0.35"/>
  <cols>
    <col min="1" max="1" width="26.81640625" customWidth="1"/>
    <col min="2" max="2" width="12.1796875" bestFit="1" customWidth="1"/>
    <col min="3" max="3" width="11.26953125" bestFit="1" customWidth="1"/>
    <col min="4" max="4" width="11.26953125" customWidth="1"/>
    <col min="5" max="5" width="12.453125" customWidth="1"/>
    <col min="6" max="6" width="14.7265625" bestFit="1" customWidth="1"/>
    <col min="7" max="9" width="11.26953125" bestFit="1" customWidth="1"/>
    <col min="10" max="10" width="10.81640625" customWidth="1"/>
  </cols>
  <sheetData>
    <row r="1" spans="1:10" x14ac:dyDescent="0.35">
      <c r="A1" s="101" t="s">
        <v>174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15" thickBot="1" x14ac:dyDescent="0.4">
      <c r="A2" s="102" t="s">
        <v>147</v>
      </c>
      <c r="B2" s="104" t="s">
        <v>148</v>
      </c>
      <c r="C2" s="105"/>
      <c r="D2" s="104" t="s">
        <v>149</v>
      </c>
      <c r="E2" s="106"/>
      <c r="F2" s="105"/>
      <c r="G2" s="104" t="s">
        <v>175</v>
      </c>
      <c r="H2" s="106"/>
      <c r="I2" s="106"/>
      <c r="J2" s="105"/>
    </row>
    <row r="3" spans="1:10" ht="30" customHeight="1" thickBot="1" x14ac:dyDescent="0.4">
      <c r="A3" s="103"/>
      <c r="B3" s="59" t="s">
        <v>151</v>
      </c>
      <c r="C3" s="60" t="s">
        <v>152</v>
      </c>
      <c r="D3" s="59" t="s">
        <v>153</v>
      </c>
      <c r="E3" s="61" t="s">
        <v>154</v>
      </c>
      <c r="F3" s="61" t="s">
        <v>155</v>
      </c>
      <c r="G3" s="59" t="s">
        <v>176</v>
      </c>
      <c r="H3" s="61" t="s">
        <v>177</v>
      </c>
      <c r="I3" s="61" t="s">
        <v>178</v>
      </c>
      <c r="J3" s="60" t="s">
        <v>179</v>
      </c>
    </row>
    <row r="4" spans="1:10" x14ac:dyDescent="0.35">
      <c r="A4" s="107" t="s">
        <v>31</v>
      </c>
      <c r="B4" s="109" t="s">
        <v>32</v>
      </c>
      <c r="C4" s="99" t="s">
        <v>160</v>
      </c>
      <c r="D4" s="109" t="s">
        <v>34</v>
      </c>
      <c r="E4" s="111" t="s">
        <v>35</v>
      </c>
      <c r="F4" s="99" t="s">
        <v>161</v>
      </c>
      <c r="G4" s="62" t="s">
        <v>162</v>
      </c>
      <c r="H4" s="63" t="s">
        <v>163</v>
      </c>
      <c r="I4" s="63" t="s">
        <v>164</v>
      </c>
      <c r="J4" s="64" t="s">
        <v>165</v>
      </c>
    </row>
    <row r="5" spans="1:10" x14ac:dyDescent="0.35">
      <c r="A5" s="108"/>
      <c r="B5" s="110"/>
      <c r="C5" s="100"/>
      <c r="D5" s="110"/>
      <c r="E5" s="112"/>
      <c r="F5" s="100"/>
      <c r="G5" s="65" t="s">
        <v>32</v>
      </c>
      <c r="H5" s="66" t="s">
        <v>180</v>
      </c>
      <c r="I5" s="66" t="s">
        <v>168</v>
      </c>
      <c r="J5" s="67" t="s">
        <v>169</v>
      </c>
    </row>
    <row r="6" spans="1:10" x14ac:dyDescent="0.35">
      <c r="A6" s="68" t="s">
        <v>47</v>
      </c>
      <c r="B6" s="70">
        <v>430135.7470955468</v>
      </c>
      <c r="C6" s="70"/>
      <c r="D6" s="70">
        <v>420938.05</v>
      </c>
      <c r="E6" s="70">
        <v>366663.34999999992</v>
      </c>
      <c r="F6" s="70">
        <v>366663.34999999992</v>
      </c>
      <c r="G6" s="70">
        <v>430135.7470955468</v>
      </c>
      <c r="H6" s="70">
        <v>787601.39999999991</v>
      </c>
      <c r="I6" s="70">
        <v>-357465.65290445311</v>
      </c>
      <c r="J6" s="71">
        <v>0.54613380206732343</v>
      </c>
    </row>
    <row r="7" spans="1:10" x14ac:dyDescent="0.35">
      <c r="A7" s="68" t="s">
        <v>49</v>
      </c>
      <c r="B7" s="70">
        <v>2352117.2897755792</v>
      </c>
      <c r="C7" s="70"/>
      <c r="D7" s="70">
        <v>652351.38</v>
      </c>
      <c r="E7" s="70">
        <v>401057.20000000007</v>
      </c>
      <c r="F7" s="70">
        <v>1470015.4894282331</v>
      </c>
      <c r="G7" s="70">
        <v>2352117.2897755792</v>
      </c>
      <c r="H7" s="70">
        <v>1053408.58</v>
      </c>
      <c r="I7" s="70">
        <v>1298708.7097755792</v>
      </c>
      <c r="J7" s="71">
        <v>2.2328632350569797</v>
      </c>
    </row>
    <row r="8" spans="1:10" x14ac:dyDescent="0.35">
      <c r="A8" s="68" t="s">
        <v>50</v>
      </c>
      <c r="B8" s="70">
        <v>5553185.4707531827</v>
      </c>
      <c r="C8" s="70"/>
      <c r="D8" s="70">
        <v>1222886.92</v>
      </c>
      <c r="E8" s="70">
        <v>1857499.5699999998</v>
      </c>
      <c r="F8" s="70">
        <v>3965203.1895071249</v>
      </c>
      <c r="G8" s="70">
        <v>5553185.4707531827</v>
      </c>
      <c r="H8" s="70">
        <v>3080386.4899999998</v>
      </c>
      <c r="I8" s="70">
        <v>2472798.9807531829</v>
      </c>
      <c r="J8" s="71">
        <v>1.8027560790766821</v>
      </c>
    </row>
    <row r="9" spans="1:10" x14ac:dyDescent="0.35">
      <c r="A9" s="68" t="s">
        <v>52</v>
      </c>
      <c r="B9" s="70">
        <v>1348597.3906993174</v>
      </c>
      <c r="C9" s="70"/>
      <c r="D9" s="70">
        <v>273549.21999999997</v>
      </c>
      <c r="E9" s="70">
        <v>0</v>
      </c>
      <c r="F9" s="70">
        <v>0</v>
      </c>
      <c r="G9" s="70">
        <v>1348597.3906993174</v>
      </c>
      <c r="H9" s="70">
        <v>273549.21999999997</v>
      </c>
      <c r="I9" s="70">
        <v>1075048.1706993175</v>
      </c>
      <c r="J9" s="71">
        <v>4.9299990352716687</v>
      </c>
    </row>
    <row r="10" spans="1:10" x14ac:dyDescent="0.35">
      <c r="A10" s="68" t="s">
        <v>53</v>
      </c>
      <c r="B10" s="70">
        <v>630370.52598393126</v>
      </c>
      <c r="C10" s="70"/>
      <c r="D10" s="70">
        <v>0</v>
      </c>
      <c r="E10" s="70">
        <v>244422.09000000003</v>
      </c>
      <c r="F10" s="70">
        <v>244422.09</v>
      </c>
      <c r="G10" s="70">
        <v>630370.52598393126</v>
      </c>
      <c r="H10" s="70">
        <v>244422.09000000003</v>
      </c>
      <c r="I10" s="70">
        <v>385948.43598393124</v>
      </c>
      <c r="J10" s="71">
        <v>2.5790243671671869</v>
      </c>
    </row>
    <row r="11" spans="1:10" x14ac:dyDescent="0.35">
      <c r="A11" s="72" t="s">
        <v>181</v>
      </c>
      <c r="B11" s="73">
        <v>10314406.424307557</v>
      </c>
      <c r="C11" s="73">
        <v>0</v>
      </c>
      <c r="D11" s="73">
        <v>2569725.5699999994</v>
      </c>
      <c r="E11" s="73">
        <v>2869642.21</v>
      </c>
      <c r="F11" s="73">
        <v>6046304.1189353578</v>
      </c>
      <c r="G11" s="73">
        <v>10314406.424307557</v>
      </c>
      <c r="H11" s="73">
        <v>5439367.7799999993</v>
      </c>
      <c r="I11" s="73">
        <v>4875038.6443075575</v>
      </c>
      <c r="J11" s="74">
        <v>1.896250969135159</v>
      </c>
    </row>
    <row r="12" spans="1:10" x14ac:dyDescent="0.35">
      <c r="A12" s="68" t="s">
        <v>56</v>
      </c>
      <c r="B12" s="70">
        <v>5711853.3039512942</v>
      </c>
      <c r="C12" s="70"/>
      <c r="D12" s="70">
        <v>1498517.1014150563</v>
      </c>
      <c r="E12" s="70">
        <v>4375083.5134888245</v>
      </c>
      <c r="F12" s="70">
        <v>3318899.2595569063</v>
      </c>
      <c r="G12" s="70">
        <v>5711853.3039512942</v>
      </c>
      <c r="H12" s="70">
        <v>5873600.6149038803</v>
      </c>
      <c r="I12" s="70">
        <v>-161747.31095258612</v>
      </c>
      <c r="J12" s="71">
        <v>0.97246198344808077</v>
      </c>
    </row>
    <row r="13" spans="1:10" x14ac:dyDescent="0.35">
      <c r="A13" s="68" t="s">
        <v>57</v>
      </c>
      <c r="B13" s="70">
        <v>2543560.5046692146</v>
      </c>
      <c r="C13" s="70"/>
      <c r="D13" s="70">
        <v>342001.78348841349</v>
      </c>
      <c r="E13" s="70">
        <v>998511.37041478034</v>
      </c>
      <c r="F13" s="70">
        <v>2900832.9129318343</v>
      </c>
      <c r="G13" s="70">
        <v>2543560.5046692146</v>
      </c>
      <c r="H13" s="70">
        <v>1340513.1539031938</v>
      </c>
      <c r="I13" s="70">
        <v>1203047.3507660208</v>
      </c>
      <c r="J13" s="71">
        <v>1.8974528502484951</v>
      </c>
    </row>
    <row r="14" spans="1:10" x14ac:dyDescent="0.35">
      <c r="A14" s="68" t="s">
        <v>58</v>
      </c>
      <c r="B14" s="70">
        <v>339369.75163004303</v>
      </c>
      <c r="C14" s="70"/>
      <c r="D14" s="70">
        <v>33104.390692914902</v>
      </c>
      <c r="E14" s="70">
        <v>96651.865906566585</v>
      </c>
      <c r="F14" s="70">
        <v>138117.02428727635</v>
      </c>
      <c r="G14" s="70">
        <v>339369.75163004303</v>
      </c>
      <c r="H14" s="70">
        <v>129756.25659948148</v>
      </c>
      <c r="I14" s="70">
        <v>209613.49503056155</v>
      </c>
      <c r="J14" s="71">
        <v>2.6154403689185899</v>
      </c>
    </row>
    <row r="15" spans="1:10" x14ac:dyDescent="0.35">
      <c r="A15" s="68" t="s">
        <v>59</v>
      </c>
      <c r="B15" s="70">
        <v>660809.91393264162</v>
      </c>
      <c r="C15" s="70"/>
      <c r="D15" s="70">
        <v>107558.18899143013</v>
      </c>
      <c r="E15" s="70">
        <v>314027.82053855382</v>
      </c>
      <c r="F15" s="70">
        <v>123284</v>
      </c>
      <c r="G15" s="70">
        <v>660809.91393264162</v>
      </c>
      <c r="H15" s="70">
        <v>421586.00952998397</v>
      </c>
      <c r="I15" s="70">
        <v>239223.90440265764</v>
      </c>
      <c r="J15" s="71">
        <v>1.5674379580796871</v>
      </c>
    </row>
    <row r="16" spans="1:10" x14ac:dyDescent="0.35">
      <c r="A16" s="68" t="s">
        <v>60</v>
      </c>
      <c r="B16" s="70">
        <v>948549.99599616288</v>
      </c>
      <c r="C16" s="70"/>
      <c r="D16" s="70">
        <v>185685.40602026248</v>
      </c>
      <c r="E16" s="70">
        <v>542128.72032463714</v>
      </c>
      <c r="F16" s="70">
        <v>400127.30411632784</v>
      </c>
      <c r="G16" s="70">
        <v>948549.99599616288</v>
      </c>
      <c r="H16" s="70">
        <v>727814.12634489965</v>
      </c>
      <c r="I16" s="70">
        <v>220735.86965126323</v>
      </c>
      <c r="J16" s="71">
        <v>1.3032860474415413</v>
      </c>
    </row>
    <row r="17" spans="1:10" x14ac:dyDescent="0.35">
      <c r="A17" s="68" t="s">
        <v>61</v>
      </c>
      <c r="B17" s="70">
        <v>1077769.895186164</v>
      </c>
      <c r="C17" s="70"/>
      <c r="D17" s="70">
        <v>161781.79289056439</v>
      </c>
      <c r="E17" s="70">
        <v>472339.52431359293</v>
      </c>
      <c r="F17" s="70">
        <v>1079458.2392485952</v>
      </c>
      <c r="G17" s="70">
        <v>1077769.895186164</v>
      </c>
      <c r="H17" s="70">
        <v>634121.31720415736</v>
      </c>
      <c r="I17" s="70">
        <v>443648.57798200659</v>
      </c>
      <c r="J17" s="71">
        <v>1.6996272888885906</v>
      </c>
    </row>
    <row r="18" spans="1:10" x14ac:dyDescent="0.35">
      <c r="A18" s="68" t="s">
        <v>62</v>
      </c>
      <c r="B18" s="70">
        <v>132883.19916936499</v>
      </c>
      <c r="C18" s="70"/>
      <c r="D18" s="70">
        <v>17055.376501358387</v>
      </c>
      <c r="E18" s="70">
        <v>49795.025013044578</v>
      </c>
      <c r="F18" s="70">
        <v>105907.91256550569</v>
      </c>
      <c r="G18" s="70">
        <v>132883.19916936499</v>
      </c>
      <c r="H18" s="70">
        <v>66850.401514402969</v>
      </c>
      <c r="I18" s="70">
        <v>66032.797654962022</v>
      </c>
      <c r="J18" s="71">
        <v>1.9877696492329251</v>
      </c>
    </row>
    <row r="19" spans="1:10" x14ac:dyDescent="0.35">
      <c r="A19" s="68" t="s">
        <v>63</v>
      </c>
      <c r="B19" s="70">
        <v>2096909.0277794183</v>
      </c>
      <c r="C19" s="70"/>
      <c r="D19" s="70">
        <v>639583.53</v>
      </c>
      <c r="E19" s="70">
        <v>612908.34</v>
      </c>
      <c r="F19" s="70">
        <v>996249.76786519284</v>
      </c>
      <c r="G19" s="70">
        <v>2096909.0277794183</v>
      </c>
      <c r="H19" s="70">
        <v>1252491.8700000001</v>
      </c>
      <c r="I19" s="70">
        <v>844417.15777941816</v>
      </c>
      <c r="J19" s="71">
        <v>1.674189731690169</v>
      </c>
    </row>
    <row r="20" spans="1:10" x14ac:dyDescent="0.35">
      <c r="A20" s="72" t="s">
        <v>182</v>
      </c>
      <c r="B20" s="73">
        <v>13511705.592314305</v>
      </c>
      <c r="C20" s="73">
        <v>0</v>
      </c>
      <c r="D20" s="73">
        <v>2985287.5700000003</v>
      </c>
      <c r="E20" s="73">
        <v>7461446.1799999997</v>
      </c>
      <c r="F20" s="73">
        <v>9062876.4205716383</v>
      </c>
      <c r="G20" s="73">
        <v>13511705.592314305</v>
      </c>
      <c r="H20" s="73">
        <v>10446733.75</v>
      </c>
      <c r="I20" s="73">
        <v>3064971.8423143048</v>
      </c>
      <c r="J20" s="74">
        <v>1.2933904429520189</v>
      </c>
    </row>
    <row r="21" spans="1:10" x14ac:dyDescent="0.35">
      <c r="A21" s="68" t="s">
        <v>65</v>
      </c>
      <c r="B21" s="70">
        <v>1136073.6841077663</v>
      </c>
      <c r="C21" s="70"/>
      <c r="D21" s="70">
        <v>514438.44</v>
      </c>
      <c r="E21" s="70">
        <v>578044.77</v>
      </c>
      <c r="F21" s="70">
        <v>1497699.06</v>
      </c>
      <c r="G21" s="70">
        <v>1136073.6841077663</v>
      </c>
      <c r="H21" s="70">
        <v>1092483.21</v>
      </c>
      <c r="I21" s="70">
        <v>43590.474107766291</v>
      </c>
      <c r="J21" s="71">
        <v>1.0399003606726058</v>
      </c>
    </row>
    <row r="22" spans="1:10" x14ac:dyDescent="0.35">
      <c r="A22" s="68" t="s">
        <v>66</v>
      </c>
      <c r="B22" s="70">
        <v>236862.03823937383</v>
      </c>
      <c r="C22" s="70"/>
      <c r="D22" s="70">
        <v>94883.267087826258</v>
      </c>
      <c r="E22" s="70">
        <v>531478.69267034996</v>
      </c>
      <c r="F22" s="70">
        <v>1062957.3853406999</v>
      </c>
      <c r="G22" s="70">
        <v>236862.03823937383</v>
      </c>
      <c r="H22" s="70">
        <v>626361.95975817624</v>
      </c>
      <c r="I22" s="70">
        <v>-389499.92151880241</v>
      </c>
      <c r="J22" s="71">
        <v>0.37815520969827215</v>
      </c>
    </row>
    <row r="23" spans="1:10" x14ac:dyDescent="0.35">
      <c r="A23" s="68" t="s">
        <v>67</v>
      </c>
      <c r="B23" s="70">
        <v>133158.39843118982</v>
      </c>
      <c r="C23" s="70"/>
      <c r="D23" s="70">
        <v>54774.852912173745</v>
      </c>
      <c r="E23" s="70">
        <v>306815.60732965014</v>
      </c>
      <c r="F23" s="70">
        <v>613631.21465930028</v>
      </c>
      <c r="G23" s="70">
        <v>133158.39843118982</v>
      </c>
      <c r="H23" s="70">
        <v>361590.46024182386</v>
      </c>
      <c r="I23" s="70">
        <v>-228432.06181063404</v>
      </c>
      <c r="J23" s="71">
        <v>0.36825749866889845</v>
      </c>
    </row>
    <row r="24" spans="1:10" x14ac:dyDescent="0.35">
      <c r="A24" s="68" t="s">
        <v>68</v>
      </c>
      <c r="B24" s="70">
        <v>1939233.6177558799</v>
      </c>
      <c r="C24" s="70"/>
      <c r="D24" s="70">
        <v>249227.78619667474</v>
      </c>
      <c r="E24" s="70">
        <v>745990.92711956846</v>
      </c>
      <c r="F24" s="70">
        <v>745990.92711956846</v>
      </c>
      <c r="G24" s="70">
        <v>1939233.6177558799</v>
      </c>
      <c r="H24" s="70">
        <v>995218.71331624314</v>
      </c>
      <c r="I24" s="70">
        <v>944014.90443963674</v>
      </c>
      <c r="J24" s="71">
        <v>1.9485501948551727</v>
      </c>
    </row>
    <row r="25" spans="1:10" x14ac:dyDescent="0.35">
      <c r="A25" s="75" t="s">
        <v>69</v>
      </c>
      <c r="B25" s="70">
        <v>304983.51469666034</v>
      </c>
      <c r="C25" s="70"/>
      <c r="D25" s="70">
        <v>167612.72481946976</v>
      </c>
      <c r="E25" s="70">
        <v>321860.22125939425</v>
      </c>
      <c r="F25" s="70">
        <v>1074616.9000000004</v>
      </c>
      <c r="G25" s="70">
        <v>304983.51469666034</v>
      </c>
      <c r="H25" s="70">
        <v>489472.94607886404</v>
      </c>
      <c r="I25" s="70">
        <v>-184489.43138220371</v>
      </c>
      <c r="J25" s="71">
        <v>0.62308553953770773</v>
      </c>
    </row>
    <row r="26" spans="1:10" x14ac:dyDescent="0.35">
      <c r="A26" s="75" t="s">
        <v>70</v>
      </c>
      <c r="B26" s="70">
        <v>5739484.1593032628</v>
      </c>
      <c r="C26" s="70"/>
      <c r="D26" s="70">
        <v>221654.56</v>
      </c>
      <c r="E26" s="70">
        <v>268386.18</v>
      </c>
      <c r="F26" s="70">
        <v>2957044.19</v>
      </c>
      <c r="G26" s="70">
        <v>5739484.1593032628</v>
      </c>
      <c r="H26" s="70">
        <v>490040.74</v>
      </c>
      <c r="I26" s="70">
        <v>5249443.4193032626</v>
      </c>
      <c r="J26" s="71">
        <v>11.71225918747748</v>
      </c>
    </row>
    <row r="27" spans="1:10" x14ac:dyDescent="0.35">
      <c r="A27" s="75" t="s">
        <v>71</v>
      </c>
      <c r="B27" s="70">
        <v>132015.55630984428</v>
      </c>
      <c r="C27" s="70"/>
      <c r="D27" s="70">
        <v>180933.01518053023</v>
      </c>
      <c r="E27" s="70">
        <v>347438.65874060569</v>
      </c>
      <c r="F27" s="70">
        <v>574849.66</v>
      </c>
      <c r="G27" s="70">
        <v>132015.55630984428</v>
      </c>
      <c r="H27" s="70">
        <v>528371.67392113595</v>
      </c>
      <c r="I27" s="70">
        <v>-396356.1176112917</v>
      </c>
      <c r="J27" s="71">
        <v>0.24985358380424599</v>
      </c>
    </row>
    <row r="28" spans="1:10" x14ac:dyDescent="0.35">
      <c r="A28" s="68" t="s">
        <v>72</v>
      </c>
      <c r="B28" s="70">
        <v>417308.30401685555</v>
      </c>
      <c r="C28" s="70"/>
      <c r="D28" s="70">
        <v>33555.96380332527</v>
      </c>
      <c r="E28" s="70">
        <v>100440.0228804315</v>
      </c>
      <c r="F28" s="70">
        <v>253572</v>
      </c>
      <c r="G28" s="70">
        <v>417308.30401685555</v>
      </c>
      <c r="H28" s="70">
        <v>133995.98668375675</v>
      </c>
      <c r="I28" s="70">
        <v>283312.31733309879</v>
      </c>
      <c r="J28" s="71">
        <v>3.1143343494439333</v>
      </c>
    </row>
    <row r="29" spans="1:10" x14ac:dyDescent="0.35">
      <c r="A29" s="72" t="s">
        <v>73</v>
      </c>
      <c r="B29" s="73">
        <v>10039119.272860833</v>
      </c>
      <c r="C29" s="73">
        <v>0</v>
      </c>
      <c r="D29" s="73">
        <v>1517080.61</v>
      </c>
      <c r="E29" s="73">
        <v>3200455.08</v>
      </c>
      <c r="F29" s="73">
        <v>8780361.3371195681</v>
      </c>
      <c r="G29" s="73">
        <v>10039119.272860833</v>
      </c>
      <c r="H29" s="73">
        <v>4717535.6900000004</v>
      </c>
      <c r="I29" s="73">
        <v>5321583.5828608321</v>
      </c>
      <c r="J29" s="74">
        <v>2.1280430997355806</v>
      </c>
    </row>
    <row r="30" spans="1:10" x14ac:dyDescent="0.35">
      <c r="A30" s="76"/>
      <c r="B30" s="78"/>
      <c r="C30" s="78"/>
      <c r="D30" s="78"/>
      <c r="E30" s="78"/>
      <c r="F30" s="78"/>
      <c r="G30" s="78"/>
      <c r="H30" s="78"/>
      <c r="I30" s="78"/>
      <c r="J30" s="79"/>
    </row>
    <row r="31" spans="1:10" x14ac:dyDescent="0.35">
      <c r="A31" s="68" t="s">
        <v>170</v>
      </c>
      <c r="B31" s="80"/>
      <c r="C31" s="80"/>
      <c r="D31" s="81">
        <v>3871526.4099999997</v>
      </c>
      <c r="E31" s="81"/>
      <c r="F31" s="80"/>
      <c r="G31" s="80">
        <v>0</v>
      </c>
      <c r="H31" s="80">
        <v>3871526.4099999997</v>
      </c>
      <c r="I31" s="80">
        <v>-3871526.4099999997</v>
      </c>
      <c r="J31" s="82"/>
    </row>
    <row r="32" spans="1:10" x14ac:dyDescent="0.35">
      <c r="A32" s="72" t="s">
        <v>171</v>
      </c>
      <c r="B32" s="83">
        <v>33865231.289482698</v>
      </c>
      <c r="C32" s="83">
        <v>0</v>
      </c>
      <c r="D32" s="83">
        <v>10943620.16</v>
      </c>
      <c r="E32" s="83">
        <v>13531543.470000001</v>
      </c>
      <c r="F32" s="83">
        <v>23889541.876626566</v>
      </c>
      <c r="G32" s="83">
        <v>33865231.289482698</v>
      </c>
      <c r="H32" s="83">
        <v>24475163.629999999</v>
      </c>
      <c r="I32" s="83">
        <v>9390067.6594826952</v>
      </c>
      <c r="J32" s="74">
        <v>1.383656992101699</v>
      </c>
    </row>
    <row r="33" spans="1:10" x14ac:dyDescent="0.35">
      <c r="A33" s="72" t="s">
        <v>172</v>
      </c>
      <c r="B33" s="83">
        <v>23826112.016621865</v>
      </c>
      <c r="C33" s="83">
        <v>0</v>
      </c>
      <c r="D33" s="83">
        <v>9426539.5500000007</v>
      </c>
      <c r="E33" s="83">
        <v>10331088.390000001</v>
      </c>
      <c r="F33" s="83">
        <v>15109180.539506998</v>
      </c>
      <c r="G33" s="83">
        <v>23826112.016621865</v>
      </c>
      <c r="H33" s="83">
        <v>19757627.939999998</v>
      </c>
      <c r="I33" s="83">
        <v>4068484.0766218631</v>
      </c>
      <c r="J33" s="74">
        <v>1.2059196624704669</v>
      </c>
    </row>
  </sheetData>
  <mergeCells count="11">
    <mergeCell ref="F4:F5"/>
    <mergeCell ref="A1:J1"/>
    <mergeCell ref="A2:A3"/>
    <mergeCell ref="B2:C2"/>
    <mergeCell ref="D2:F2"/>
    <mergeCell ref="G2:J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07270-70EC-4547-96CC-10197A1F73E0}">
  <dimension ref="A1:J33"/>
  <sheetViews>
    <sheetView workbookViewId="0">
      <selection sqref="A1:J1"/>
    </sheetView>
  </sheetViews>
  <sheetFormatPr defaultRowHeight="14.5" x14ac:dyDescent="0.35"/>
  <cols>
    <col min="1" max="1" width="26.81640625" customWidth="1"/>
    <col min="2" max="2" width="12.1796875" bestFit="1" customWidth="1"/>
    <col min="3" max="3" width="11.26953125" bestFit="1" customWidth="1"/>
    <col min="4" max="4" width="11.26953125" customWidth="1"/>
    <col min="5" max="5" width="12.453125" customWidth="1"/>
    <col min="6" max="6" width="14.7265625" bestFit="1" customWidth="1"/>
    <col min="7" max="9" width="11.26953125" bestFit="1" customWidth="1"/>
    <col min="10" max="10" width="10.81640625" customWidth="1"/>
  </cols>
  <sheetData>
    <row r="1" spans="1:10" x14ac:dyDescent="0.35">
      <c r="A1" s="101" t="s">
        <v>183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15" thickBot="1" x14ac:dyDescent="0.4">
      <c r="A2" s="102" t="s">
        <v>147</v>
      </c>
      <c r="B2" s="104" t="s">
        <v>148</v>
      </c>
      <c r="C2" s="105"/>
      <c r="D2" s="104" t="s">
        <v>149</v>
      </c>
      <c r="E2" s="106"/>
      <c r="F2" s="105"/>
      <c r="G2" s="104" t="s">
        <v>175</v>
      </c>
      <c r="H2" s="106"/>
      <c r="I2" s="106"/>
      <c r="J2" s="105"/>
    </row>
    <row r="3" spans="1:10" ht="31.5" customHeight="1" thickBot="1" x14ac:dyDescent="0.4">
      <c r="A3" s="103"/>
      <c r="B3" s="59" t="s">
        <v>151</v>
      </c>
      <c r="C3" s="60" t="s">
        <v>152</v>
      </c>
      <c r="D3" s="59" t="s">
        <v>153</v>
      </c>
      <c r="E3" s="61" t="s">
        <v>154</v>
      </c>
      <c r="F3" s="61" t="s">
        <v>155</v>
      </c>
      <c r="G3" s="59" t="s">
        <v>176</v>
      </c>
      <c r="H3" s="61" t="s">
        <v>177</v>
      </c>
      <c r="I3" s="61" t="s">
        <v>178</v>
      </c>
      <c r="J3" s="60" t="s">
        <v>179</v>
      </c>
    </row>
    <row r="4" spans="1:10" x14ac:dyDescent="0.35">
      <c r="A4" s="107" t="s">
        <v>31</v>
      </c>
      <c r="B4" s="109" t="s">
        <v>32</v>
      </c>
      <c r="C4" s="99" t="s">
        <v>160</v>
      </c>
      <c r="D4" s="109" t="s">
        <v>34</v>
      </c>
      <c r="E4" s="111" t="s">
        <v>35</v>
      </c>
      <c r="F4" s="99" t="s">
        <v>161</v>
      </c>
      <c r="G4" s="62" t="s">
        <v>162</v>
      </c>
      <c r="H4" s="63" t="s">
        <v>163</v>
      </c>
      <c r="I4" s="63" t="s">
        <v>164</v>
      </c>
      <c r="J4" s="64" t="s">
        <v>165</v>
      </c>
    </row>
    <row r="5" spans="1:10" x14ac:dyDescent="0.35">
      <c r="A5" s="108"/>
      <c r="B5" s="110"/>
      <c r="C5" s="100"/>
      <c r="D5" s="110"/>
      <c r="E5" s="112"/>
      <c r="F5" s="100"/>
      <c r="G5" s="65" t="s">
        <v>32</v>
      </c>
      <c r="H5" s="66" t="s">
        <v>180</v>
      </c>
      <c r="I5" s="66" t="s">
        <v>168</v>
      </c>
      <c r="J5" s="67" t="s">
        <v>169</v>
      </c>
    </row>
    <row r="6" spans="1:10" x14ac:dyDescent="0.35">
      <c r="A6" s="68" t="s">
        <v>47</v>
      </c>
      <c r="B6" s="70">
        <v>334720.76327834738</v>
      </c>
      <c r="C6" s="70"/>
      <c r="D6" s="70">
        <v>420938.05</v>
      </c>
      <c r="E6" s="70">
        <v>366663.34999999992</v>
      </c>
      <c r="F6" s="70">
        <v>366663.34999999992</v>
      </c>
      <c r="G6" s="70">
        <v>334720.76327834738</v>
      </c>
      <c r="H6" s="70">
        <v>787601.39999999991</v>
      </c>
      <c r="I6" s="70">
        <v>-452880.63672165253</v>
      </c>
      <c r="J6" s="71">
        <v>0.4249875168814421</v>
      </c>
    </row>
    <row r="7" spans="1:10" x14ac:dyDescent="0.35">
      <c r="A7" s="68" t="s">
        <v>49</v>
      </c>
      <c r="B7" s="70">
        <v>1835323.9383456074</v>
      </c>
      <c r="C7" s="70"/>
      <c r="D7" s="70">
        <v>652351.38</v>
      </c>
      <c r="E7" s="70">
        <v>401057.20000000007</v>
      </c>
      <c r="F7" s="70">
        <v>1470015.4894282331</v>
      </c>
      <c r="G7" s="70">
        <v>1835323.9383456074</v>
      </c>
      <c r="H7" s="70">
        <v>1053408.58</v>
      </c>
      <c r="I7" s="70">
        <v>781915.3583456073</v>
      </c>
      <c r="J7" s="71">
        <v>1.742271681844102</v>
      </c>
    </row>
    <row r="8" spans="1:10" x14ac:dyDescent="0.35">
      <c r="A8" s="68" t="s">
        <v>50</v>
      </c>
      <c r="B8" s="70">
        <v>4314754.3792080292</v>
      </c>
      <c r="C8" s="70"/>
      <c r="D8" s="70">
        <v>1222886.92</v>
      </c>
      <c r="E8" s="70">
        <v>1857499.5699999998</v>
      </c>
      <c r="F8" s="70">
        <v>3965203.1895071249</v>
      </c>
      <c r="G8" s="70">
        <v>4314754.3792080292</v>
      </c>
      <c r="H8" s="70">
        <v>3080386.4899999998</v>
      </c>
      <c r="I8" s="70">
        <v>1234367.8892080295</v>
      </c>
      <c r="J8" s="71">
        <v>1.4007185115293859</v>
      </c>
    </row>
    <row r="9" spans="1:10" x14ac:dyDescent="0.35">
      <c r="A9" s="68" t="s">
        <v>52</v>
      </c>
      <c r="B9" s="70">
        <v>978447.51477059908</v>
      </c>
      <c r="C9" s="70"/>
      <c r="D9" s="70">
        <v>273549.21999999997</v>
      </c>
      <c r="E9" s="70">
        <v>0</v>
      </c>
      <c r="F9" s="70">
        <v>0</v>
      </c>
      <c r="G9" s="70">
        <v>978447.51477059908</v>
      </c>
      <c r="H9" s="70">
        <v>273549.21999999997</v>
      </c>
      <c r="I9" s="70">
        <v>704898.29477059911</v>
      </c>
      <c r="J9" s="71">
        <v>3.5768609202051431</v>
      </c>
    </row>
    <row r="10" spans="1:10" x14ac:dyDescent="0.35">
      <c r="A10" s="68" t="s">
        <v>53</v>
      </c>
      <c r="B10" s="70">
        <v>488078.05904232507</v>
      </c>
      <c r="C10" s="70"/>
      <c r="D10" s="70">
        <v>0</v>
      </c>
      <c r="E10" s="70">
        <v>244422.09000000003</v>
      </c>
      <c r="F10" s="70">
        <v>244422.09</v>
      </c>
      <c r="G10" s="70">
        <v>488078.05904232507</v>
      </c>
      <c r="H10" s="70">
        <v>244422.09000000003</v>
      </c>
      <c r="I10" s="70">
        <v>243655.96904232504</v>
      </c>
      <c r="J10" s="71">
        <v>1.9968655821670005</v>
      </c>
    </row>
    <row r="11" spans="1:10" x14ac:dyDescent="0.35">
      <c r="A11" s="72" t="s">
        <v>181</v>
      </c>
      <c r="B11" s="73">
        <v>7951324.6546449084</v>
      </c>
      <c r="C11" s="73">
        <v>0</v>
      </c>
      <c r="D11" s="73">
        <v>2569725.5699999994</v>
      </c>
      <c r="E11" s="73">
        <v>2869642.21</v>
      </c>
      <c r="F11" s="73">
        <v>6046304.1189353578</v>
      </c>
      <c r="G11" s="73">
        <v>7951324.6546449084</v>
      </c>
      <c r="H11" s="73">
        <v>5439367.7799999993</v>
      </c>
      <c r="I11" s="73">
        <v>2511956.8746449091</v>
      </c>
      <c r="J11" s="74">
        <v>1.4618104486115313</v>
      </c>
    </row>
    <row r="12" spans="1:10" x14ac:dyDescent="0.35">
      <c r="A12" s="68" t="s">
        <v>56</v>
      </c>
      <c r="B12" s="70">
        <v>4218817.48954813</v>
      </c>
      <c r="C12" s="70"/>
      <c r="D12" s="70">
        <v>1498517.1014150563</v>
      </c>
      <c r="E12" s="70">
        <v>4375083.5134888245</v>
      </c>
      <c r="F12" s="70">
        <v>3318899.2595569063</v>
      </c>
      <c r="G12" s="70">
        <v>4218817.48954813</v>
      </c>
      <c r="H12" s="70">
        <v>5873600.6149038803</v>
      </c>
      <c r="I12" s="70">
        <v>-1654783.1253557503</v>
      </c>
      <c r="J12" s="71">
        <v>0.71826768044854028</v>
      </c>
    </row>
    <row r="13" spans="1:10" x14ac:dyDescent="0.35">
      <c r="A13" s="68" t="s">
        <v>57</v>
      </c>
      <c r="B13" s="70">
        <v>1995866.7120162733</v>
      </c>
      <c r="C13" s="70"/>
      <c r="D13" s="70">
        <v>342001.78348841349</v>
      </c>
      <c r="E13" s="70">
        <v>998511.37041478034</v>
      </c>
      <c r="F13" s="70">
        <v>2900832.9129318343</v>
      </c>
      <c r="G13" s="70">
        <v>1995866.7120162733</v>
      </c>
      <c r="H13" s="70">
        <v>1340513.1539031938</v>
      </c>
      <c r="I13" s="70">
        <v>655353.55811307952</v>
      </c>
      <c r="J13" s="71">
        <v>1.4888826015655841</v>
      </c>
    </row>
    <row r="14" spans="1:10" x14ac:dyDescent="0.35">
      <c r="A14" s="68" t="s">
        <v>58</v>
      </c>
      <c r="B14" s="70">
        <v>266120.78273153701</v>
      </c>
      <c r="C14" s="70"/>
      <c r="D14" s="70">
        <v>33104.390692914902</v>
      </c>
      <c r="E14" s="70">
        <v>96651.865906566585</v>
      </c>
      <c r="F14" s="70">
        <v>138117.02428727635</v>
      </c>
      <c r="G14" s="70">
        <v>266120.78273153701</v>
      </c>
      <c r="H14" s="70">
        <v>129756.25659948148</v>
      </c>
      <c r="I14" s="70">
        <v>136364.52613205553</v>
      </c>
      <c r="J14" s="71">
        <v>2.0509283305927344</v>
      </c>
    </row>
    <row r="15" spans="1:10" x14ac:dyDescent="0.35">
      <c r="A15" s="68" t="s">
        <v>59</v>
      </c>
      <c r="B15" s="70">
        <v>492898.33718220785</v>
      </c>
      <c r="C15" s="70"/>
      <c r="D15" s="70">
        <v>107558.18899143013</v>
      </c>
      <c r="E15" s="70">
        <v>314027.82053855382</v>
      </c>
      <c r="F15" s="70">
        <v>123284</v>
      </c>
      <c r="G15" s="70">
        <v>492898.33718220785</v>
      </c>
      <c r="H15" s="70">
        <v>421586.00952998397</v>
      </c>
      <c r="I15" s="70">
        <v>71312.327652223874</v>
      </c>
      <c r="J15" s="71">
        <v>1.1691525004155814</v>
      </c>
    </row>
    <row r="16" spans="1:10" x14ac:dyDescent="0.35">
      <c r="A16" s="68" t="s">
        <v>60</v>
      </c>
      <c r="B16" s="70">
        <v>728014.95758737123</v>
      </c>
      <c r="C16" s="70"/>
      <c r="D16" s="70">
        <v>185685.40602026248</v>
      </c>
      <c r="E16" s="70">
        <v>542128.72032463714</v>
      </c>
      <c r="F16" s="70">
        <v>400127.30411632784</v>
      </c>
      <c r="G16" s="70">
        <v>728014.95758737123</v>
      </c>
      <c r="H16" s="70">
        <v>727814.12634489965</v>
      </c>
      <c r="I16" s="70">
        <v>200.83124247158412</v>
      </c>
      <c r="J16" s="71">
        <v>1.0002759375439443</v>
      </c>
    </row>
    <row r="17" spans="1:10" x14ac:dyDescent="0.35">
      <c r="A17" s="68" t="s">
        <v>61</v>
      </c>
      <c r="B17" s="70">
        <v>843424.69090558006</v>
      </c>
      <c r="C17" s="70"/>
      <c r="D17" s="70">
        <v>161781.79289056439</v>
      </c>
      <c r="E17" s="70">
        <v>472339.52431359293</v>
      </c>
      <c r="F17" s="70">
        <v>1079458.2392485952</v>
      </c>
      <c r="G17" s="70">
        <v>843424.69090558006</v>
      </c>
      <c r="H17" s="70">
        <v>634121.31720415736</v>
      </c>
      <c r="I17" s="70">
        <v>209303.37370142271</v>
      </c>
      <c r="J17" s="71">
        <v>1.3300683450041419</v>
      </c>
    </row>
    <row r="18" spans="1:10" x14ac:dyDescent="0.35">
      <c r="A18" s="68" t="s">
        <v>62</v>
      </c>
      <c r="B18" s="70">
        <v>103807.97136016305</v>
      </c>
      <c r="C18" s="70"/>
      <c r="D18" s="70">
        <v>17055.376501358387</v>
      </c>
      <c r="E18" s="70">
        <v>49795.025013044578</v>
      </c>
      <c r="F18" s="70">
        <v>105907.91256550569</v>
      </c>
      <c r="G18" s="70">
        <v>103807.97136016305</v>
      </c>
      <c r="H18" s="70">
        <v>66850.401514402969</v>
      </c>
      <c r="I18" s="70">
        <v>36957.569845760081</v>
      </c>
      <c r="J18" s="71">
        <v>1.5528399083406783</v>
      </c>
    </row>
    <row r="19" spans="1:10" x14ac:dyDescent="0.35">
      <c r="A19" s="68" t="s">
        <v>63</v>
      </c>
      <c r="B19" s="70">
        <v>1577993.7465038607</v>
      </c>
      <c r="C19" s="70"/>
      <c r="D19" s="70">
        <v>639583.53</v>
      </c>
      <c r="E19" s="70">
        <v>612908.34</v>
      </c>
      <c r="F19" s="70">
        <v>996249.76786519284</v>
      </c>
      <c r="G19" s="70">
        <v>1577993.7465038607</v>
      </c>
      <c r="H19" s="70">
        <v>1252491.8700000001</v>
      </c>
      <c r="I19" s="70">
        <v>325501.87650386058</v>
      </c>
      <c r="J19" s="71">
        <v>1.259883424635611</v>
      </c>
    </row>
    <row r="20" spans="1:10" x14ac:dyDescent="0.35">
      <c r="A20" s="72" t="s">
        <v>182</v>
      </c>
      <c r="B20" s="73">
        <v>10226944.687835123</v>
      </c>
      <c r="C20" s="73">
        <v>0</v>
      </c>
      <c r="D20" s="73">
        <v>2985287.5700000003</v>
      </c>
      <c r="E20" s="73">
        <v>7461446.1799999997</v>
      </c>
      <c r="F20" s="73">
        <v>9062876.4205716383</v>
      </c>
      <c r="G20" s="73">
        <v>10226944.687835123</v>
      </c>
      <c r="H20" s="73">
        <v>10446733.75</v>
      </c>
      <c r="I20" s="73">
        <v>-219789.06216487661</v>
      </c>
      <c r="J20" s="74">
        <v>0.97896097790710168</v>
      </c>
    </row>
    <row r="21" spans="1:10" x14ac:dyDescent="0.35">
      <c r="A21" s="68" t="s">
        <v>65</v>
      </c>
      <c r="B21" s="70">
        <v>890130.77300147479</v>
      </c>
      <c r="C21" s="70"/>
      <c r="D21" s="70">
        <v>514438.44</v>
      </c>
      <c r="E21" s="70">
        <v>578044.77</v>
      </c>
      <c r="F21" s="70">
        <v>1497699.06</v>
      </c>
      <c r="G21" s="70">
        <v>890130.77300147479</v>
      </c>
      <c r="H21" s="70">
        <v>1092483.21</v>
      </c>
      <c r="I21" s="70">
        <v>-202352.43699852517</v>
      </c>
      <c r="J21" s="71">
        <v>0.81477753145650156</v>
      </c>
    </row>
    <row r="22" spans="1:10" x14ac:dyDescent="0.35">
      <c r="A22" s="68" t="s">
        <v>66</v>
      </c>
      <c r="B22" s="70">
        <v>184962.41174800965</v>
      </c>
      <c r="C22" s="70"/>
      <c r="D22" s="70">
        <v>94883.267087826258</v>
      </c>
      <c r="E22" s="70">
        <v>531478.69267034996</v>
      </c>
      <c r="F22" s="70">
        <v>1062957.3853406999</v>
      </c>
      <c r="G22" s="70">
        <v>184962.41174800965</v>
      </c>
      <c r="H22" s="70">
        <v>626361.95975817624</v>
      </c>
      <c r="I22" s="70">
        <v>-441399.54801016662</v>
      </c>
      <c r="J22" s="71">
        <v>0.29529636796496922</v>
      </c>
    </row>
    <row r="23" spans="1:10" x14ac:dyDescent="0.35">
      <c r="A23" s="68" t="s">
        <v>67</v>
      </c>
      <c r="B23" s="70">
        <v>104134.80595044441</v>
      </c>
      <c r="C23" s="70"/>
      <c r="D23" s="70">
        <v>54774.852912173745</v>
      </c>
      <c r="E23" s="70">
        <v>306815.60732965014</v>
      </c>
      <c r="F23" s="70">
        <v>613631.21465930028</v>
      </c>
      <c r="G23" s="70">
        <v>104134.80595044441</v>
      </c>
      <c r="H23" s="70">
        <v>361590.46024182386</v>
      </c>
      <c r="I23" s="70">
        <v>-257455.65429137944</v>
      </c>
      <c r="J23" s="71">
        <v>0.28799102133613069</v>
      </c>
    </row>
    <row r="24" spans="1:10" x14ac:dyDescent="0.35">
      <c r="A24" s="68" t="s">
        <v>68</v>
      </c>
      <c r="B24" s="70">
        <v>1504288.5928148804</v>
      </c>
      <c r="C24" s="70"/>
      <c r="D24" s="70">
        <v>249227.78619667474</v>
      </c>
      <c r="E24" s="70">
        <v>745990.92711956846</v>
      </c>
      <c r="F24" s="70">
        <v>745990.92711956846</v>
      </c>
      <c r="G24" s="70">
        <v>1504288.5928148804</v>
      </c>
      <c r="H24" s="70">
        <v>995218.71331624314</v>
      </c>
      <c r="I24" s="70">
        <v>509069.87949863728</v>
      </c>
      <c r="J24" s="71">
        <v>1.5115155821400577</v>
      </c>
    </row>
    <row r="25" spans="1:10" x14ac:dyDescent="0.35">
      <c r="A25" s="75" t="s">
        <v>69</v>
      </c>
      <c r="B25" s="70">
        <v>238357.21315998485</v>
      </c>
      <c r="C25" s="70"/>
      <c r="D25" s="70">
        <v>167612.72481946976</v>
      </c>
      <c r="E25" s="70">
        <v>321860.22125939425</v>
      </c>
      <c r="F25" s="70">
        <v>1074616.9000000004</v>
      </c>
      <c r="G25" s="70">
        <v>238357.21315998485</v>
      </c>
      <c r="H25" s="70">
        <v>489472.94607886404</v>
      </c>
      <c r="I25" s="70">
        <v>-251115.73291887919</v>
      </c>
      <c r="J25" s="71">
        <v>0.48696708381831721</v>
      </c>
    </row>
    <row r="26" spans="1:10" x14ac:dyDescent="0.35">
      <c r="A26" s="75" t="s">
        <v>70</v>
      </c>
      <c r="B26" s="70">
        <v>4476288.4087358583</v>
      </c>
      <c r="C26" s="70"/>
      <c r="D26" s="70">
        <v>221654.56</v>
      </c>
      <c r="E26" s="70">
        <v>268386.18</v>
      </c>
      <c r="F26" s="70">
        <v>2957044.19</v>
      </c>
      <c r="G26" s="70">
        <v>4476288.4087358583</v>
      </c>
      <c r="H26" s="70">
        <v>490040.74</v>
      </c>
      <c r="I26" s="70">
        <v>3986247.6687358581</v>
      </c>
      <c r="J26" s="71">
        <v>9.1345229964673109</v>
      </c>
    </row>
    <row r="27" spans="1:10" x14ac:dyDescent="0.35">
      <c r="A27" s="75" t="s">
        <v>71</v>
      </c>
      <c r="B27" s="70">
        <v>96707.156538237032</v>
      </c>
      <c r="C27" s="70"/>
      <c r="D27" s="70">
        <v>180933.01518053023</v>
      </c>
      <c r="E27" s="70">
        <v>347438.65874060569</v>
      </c>
      <c r="F27" s="70">
        <v>574849.66</v>
      </c>
      <c r="G27" s="70">
        <v>96707.156538237032</v>
      </c>
      <c r="H27" s="70">
        <v>528371.67392113595</v>
      </c>
      <c r="I27" s="70">
        <v>-431664.51738289895</v>
      </c>
      <c r="J27" s="71">
        <v>0.18302865447073799</v>
      </c>
    </row>
    <row r="28" spans="1:10" x14ac:dyDescent="0.35">
      <c r="A28" s="68" t="s">
        <v>72</v>
      </c>
      <c r="B28" s="70">
        <v>327450.34523200645</v>
      </c>
      <c r="C28" s="70"/>
      <c r="D28" s="70">
        <v>33555.96380332527</v>
      </c>
      <c r="E28" s="70">
        <v>100440.0228804315</v>
      </c>
      <c r="F28" s="70">
        <v>253572</v>
      </c>
      <c r="G28" s="70">
        <v>327450.34523200645</v>
      </c>
      <c r="H28" s="70">
        <v>133995.98668375675</v>
      </c>
      <c r="I28" s="70">
        <v>193454.3585482497</v>
      </c>
      <c r="J28" s="71">
        <v>2.4437324828602542</v>
      </c>
    </row>
    <row r="29" spans="1:10" x14ac:dyDescent="0.35">
      <c r="A29" s="72" t="s">
        <v>73</v>
      </c>
      <c r="B29" s="73">
        <v>7822319.7071808958</v>
      </c>
      <c r="C29" s="73">
        <v>0</v>
      </c>
      <c r="D29" s="73">
        <v>1517080.61</v>
      </c>
      <c r="E29" s="73">
        <v>3200455.08</v>
      </c>
      <c r="F29" s="73">
        <v>8780361.3371195681</v>
      </c>
      <c r="G29" s="73">
        <v>7822319.7071808958</v>
      </c>
      <c r="H29" s="73">
        <v>4717535.6900000004</v>
      </c>
      <c r="I29" s="73">
        <v>3104784.0171808954</v>
      </c>
      <c r="J29" s="74">
        <v>1.6581368369426994</v>
      </c>
    </row>
    <row r="30" spans="1:10" x14ac:dyDescent="0.35">
      <c r="A30" s="76"/>
      <c r="B30" s="78"/>
      <c r="C30" s="78"/>
      <c r="D30" s="78"/>
      <c r="E30" s="78"/>
      <c r="F30" s="78"/>
      <c r="G30" s="78"/>
      <c r="H30" s="78"/>
      <c r="I30" s="78"/>
      <c r="J30" s="79"/>
    </row>
    <row r="31" spans="1:10" x14ac:dyDescent="0.35">
      <c r="A31" s="68" t="s">
        <v>170</v>
      </c>
      <c r="B31" s="80"/>
      <c r="C31" s="80"/>
      <c r="D31" s="81">
        <v>3871526.4099999997</v>
      </c>
      <c r="E31" s="81"/>
      <c r="F31" s="80"/>
      <c r="G31" s="80">
        <v>0</v>
      </c>
      <c r="H31" s="80">
        <v>3871526.4099999997</v>
      </c>
      <c r="I31" s="80">
        <v>-3871526.4099999997</v>
      </c>
      <c r="J31" s="82"/>
    </row>
    <row r="32" spans="1:10" x14ac:dyDescent="0.35">
      <c r="A32" s="72" t="s">
        <v>171</v>
      </c>
      <c r="B32" s="83">
        <v>26000589.049660929</v>
      </c>
      <c r="C32" s="83">
        <v>0</v>
      </c>
      <c r="D32" s="83">
        <v>10943620.16</v>
      </c>
      <c r="E32" s="83">
        <v>13531543.470000001</v>
      </c>
      <c r="F32" s="83">
        <v>23889541.876626566</v>
      </c>
      <c r="G32" s="83">
        <v>26000589.049660929</v>
      </c>
      <c r="H32" s="83">
        <v>24475163.629999999</v>
      </c>
      <c r="I32" s="83">
        <v>1525425.4196609282</v>
      </c>
      <c r="J32" s="74">
        <v>1.0623254431603133</v>
      </c>
    </row>
    <row r="33" spans="1:10" x14ac:dyDescent="0.35">
      <c r="A33" s="72" t="s">
        <v>172</v>
      </c>
      <c r="B33" s="83">
        <v>18178269.342480034</v>
      </c>
      <c r="C33" s="83">
        <v>0</v>
      </c>
      <c r="D33" s="83">
        <v>9426539.5500000007</v>
      </c>
      <c r="E33" s="83">
        <v>10331088.390000001</v>
      </c>
      <c r="F33" s="83">
        <v>15109180.539506998</v>
      </c>
      <c r="G33" s="83">
        <v>18178269.342480034</v>
      </c>
      <c r="H33" s="83">
        <v>19757627.939999998</v>
      </c>
      <c r="I33" s="83">
        <v>-1579358.5975199672</v>
      </c>
      <c r="J33" s="74">
        <v>0.92006334959256431</v>
      </c>
    </row>
  </sheetData>
  <mergeCells count="11">
    <mergeCell ref="F4:F5"/>
    <mergeCell ref="A1:J1"/>
    <mergeCell ref="A2:A3"/>
    <mergeCell ref="B2:C2"/>
    <mergeCell ref="D2:F2"/>
    <mergeCell ref="G2:J2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PGL 2021 Verified Summary</vt:lpstr>
      <vt:lpstr>PGL 2021 High Impact Measures</vt:lpstr>
      <vt:lpstr>PGL 2021 TRM Plan 3</vt:lpstr>
      <vt:lpstr>PGL 2021 TRC Plan 4</vt:lpstr>
      <vt:lpstr>PGL 2021 PACT Plan 3</vt:lpstr>
      <vt:lpstr>PGL 2021 PACT Plan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Grabner</dc:creator>
  <cp:lastModifiedBy>CJ Consulting</cp:lastModifiedBy>
  <dcterms:created xsi:type="dcterms:W3CDTF">2022-08-03T23:24:57Z</dcterms:created>
  <dcterms:modified xsi:type="dcterms:W3CDTF">2022-10-12T20:16:20Z</dcterms:modified>
</cp:coreProperties>
</file>