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ft4117119-my.sharepoint.com/personal/celia_celiajohnsonconsulting_com/Documents/IL SAG Website/SAG Website- Evaluation Documents/TRC Reports/PG-NSG TRC Reports/"/>
    </mc:Choice>
  </mc:AlternateContent>
  <xr:revisionPtr revIDLastSave="0" documentId="8_{32EA67CB-4AF6-445E-89DC-E16F5975869F}" xr6:coauthVersionLast="47" xr6:coauthVersionMax="47" xr10:uidLastSave="{00000000-0000-0000-0000-000000000000}"/>
  <bookViews>
    <workbookView xWindow="28680" yWindow="-120" windowWidth="29040" windowHeight="15840" xr2:uid="{8F63B473-030E-41E5-AD1F-22D4B8E9EAAA}"/>
  </bookViews>
  <sheets>
    <sheet name="PGL 2018 Verified Summary" sheetId="10" r:id="rId1"/>
    <sheet name="PGL 2018 HIMs" sheetId="4" r:id="rId2"/>
    <sheet name="PGL 2018 TRC" sheetId="9" r:id="rId3"/>
    <sheet name="PGL 2018 PACT" sheetId="11" r:id="rId4"/>
  </sheets>
  <definedNames>
    <definedName name="_xlnm._FilterDatabase" localSheetId="1" hidden="1">'PGL 2018 HIMs'!$A$2:$E$2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2" i="4" l="1"/>
  <c r="M180" i="4"/>
  <c r="M179" i="4"/>
  <c r="M178" i="4"/>
  <c r="M177" i="4"/>
  <c r="M176" i="4"/>
  <c r="M175" i="4"/>
  <c r="D68" i="4" s="1"/>
  <c r="M174" i="4"/>
  <c r="D69" i="4" s="1"/>
  <c r="M173" i="4"/>
  <c r="M172" i="4"/>
  <c r="M171" i="4"/>
  <c r="M170" i="4"/>
  <c r="M169" i="4"/>
  <c r="M168" i="4"/>
  <c r="M167" i="4"/>
  <c r="M166" i="4"/>
  <c r="M165" i="4"/>
  <c r="M164" i="4"/>
  <c r="M163" i="4"/>
  <c r="M162" i="4"/>
  <c r="M161" i="4"/>
  <c r="M160" i="4"/>
  <c r="M159" i="4"/>
  <c r="D47" i="4" s="1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6" i="4"/>
  <c r="M135" i="4"/>
  <c r="M134" i="4"/>
  <c r="D70" i="4" s="1"/>
  <c r="M133" i="4"/>
  <c r="M132" i="4"/>
  <c r="M131" i="4"/>
  <c r="M130" i="4"/>
  <c r="D57" i="4" s="1"/>
  <c r="M129" i="4"/>
  <c r="M128" i="4"/>
  <c r="D56" i="4" s="1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D51" i="4" s="1"/>
  <c r="M113" i="4"/>
  <c r="M112" i="4"/>
  <c r="M111" i="4"/>
  <c r="M110" i="4"/>
  <c r="D28" i="4" s="1"/>
  <c r="M109" i="4"/>
  <c r="M108" i="4"/>
  <c r="M107" i="4"/>
  <c r="M106" i="4"/>
  <c r="M105" i="4"/>
  <c r="M104" i="4"/>
  <c r="D58" i="4" s="1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D48" i="4" s="1"/>
  <c r="M89" i="4"/>
  <c r="M88" i="4"/>
  <c r="D50" i="4" s="1"/>
  <c r="M87" i="4"/>
  <c r="D30" i="4" s="1"/>
  <c r="M86" i="4"/>
  <c r="M85" i="4"/>
  <c r="M84" i="4"/>
  <c r="M83" i="4"/>
  <c r="M82" i="4"/>
  <c r="M81" i="4"/>
  <c r="M80" i="4"/>
  <c r="D59" i="4" s="1"/>
  <c r="M79" i="4"/>
  <c r="D63" i="4" s="1"/>
  <c r="M78" i="4"/>
  <c r="D35" i="4" s="1"/>
  <c r="M77" i="4"/>
  <c r="M76" i="4"/>
  <c r="M75" i="4"/>
  <c r="D72" i="4"/>
  <c r="C72" i="4"/>
  <c r="M74" i="4"/>
  <c r="D71" i="4"/>
  <c r="C71" i="4"/>
  <c r="M73" i="4"/>
  <c r="C70" i="4"/>
  <c r="M72" i="4"/>
  <c r="C69" i="4"/>
  <c r="M71" i="4"/>
  <c r="C68" i="4"/>
  <c r="M70" i="4"/>
  <c r="D34" i="4" s="1"/>
  <c r="D67" i="4"/>
  <c r="C67" i="4"/>
  <c r="M69" i="4"/>
  <c r="D66" i="4"/>
  <c r="C66" i="4"/>
  <c r="M68" i="4"/>
  <c r="D65" i="4"/>
  <c r="C65" i="4"/>
  <c r="M67" i="4"/>
  <c r="D64" i="4"/>
  <c r="C64" i="4"/>
  <c r="M66" i="4"/>
  <c r="C63" i="4"/>
  <c r="M65" i="4"/>
  <c r="D62" i="4"/>
  <c r="C62" i="4"/>
  <c r="M64" i="4"/>
  <c r="D61" i="4"/>
  <c r="C61" i="4"/>
  <c r="M63" i="4"/>
  <c r="D60" i="4"/>
  <c r="C60" i="4"/>
  <c r="M62" i="4"/>
  <c r="C59" i="4"/>
  <c r="M61" i="4"/>
  <c r="C58" i="4"/>
  <c r="M60" i="4"/>
  <c r="C57" i="4"/>
  <c r="M59" i="4"/>
  <c r="C56" i="4"/>
  <c r="M58" i="4"/>
  <c r="C55" i="4"/>
  <c r="M57" i="4"/>
  <c r="C54" i="4"/>
  <c r="M56" i="4"/>
  <c r="C53" i="4"/>
  <c r="M55" i="4"/>
  <c r="D52" i="4"/>
  <c r="C52" i="4"/>
  <c r="M54" i="4"/>
  <c r="C51" i="4"/>
  <c r="M53" i="4"/>
  <c r="C50" i="4"/>
  <c r="M52" i="4"/>
  <c r="C49" i="4"/>
  <c r="M51" i="4"/>
  <c r="C48" i="4"/>
  <c r="M50" i="4"/>
  <c r="C47" i="4"/>
  <c r="M49" i="4"/>
  <c r="C46" i="4"/>
  <c r="M48" i="4"/>
  <c r="D45" i="4"/>
  <c r="C45" i="4"/>
  <c r="M47" i="4"/>
  <c r="D44" i="4"/>
  <c r="C44" i="4"/>
  <c r="M46" i="4"/>
  <c r="D49" i="4" s="1"/>
  <c r="D43" i="4"/>
  <c r="C43" i="4"/>
  <c r="M45" i="4"/>
  <c r="D42" i="4"/>
  <c r="C42" i="4"/>
  <c r="M44" i="4"/>
  <c r="D14" i="4" s="1"/>
  <c r="D41" i="4"/>
  <c r="C41" i="4"/>
  <c r="M43" i="4"/>
  <c r="D18" i="4" s="1"/>
  <c r="D40" i="4"/>
  <c r="C40" i="4"/>
  <c r="M42" i="4"/>
  <c r="C39" i="4"/>
  <c r="M41" i="4"/>
  <c r="C38" i="4"/>
  <c r="M40" i="4"/>
  <c r="D55" i="4" s="1"/>
  <c r="D37" i="4"/>
  <c r="C37" i="4"/>
  <c r="M39" i="4"/>
  <c r="D36" i="4"/>
  <c r="C36" i="4"/>
  <c r="M38" i="4"/>
  <c r="C35" i="4"/>
  <c r="M37" i="4"/>
  <c r="C34" i="4"/>
  <c r="M36" i="4"/>
  <c r="C33" i="4"/>
  <c r="M35" i="4"/>
  <c r="D32" i="4"/>
  <c r="C32" i="4"/>
  <c r="M34" i="4"/>
  <c r="C31" i="4"/>
  <c r="M33" i="4"/>
  <c r="D29" i="4" s="1"/>
  <c r="C30" i="4"/>
  <c r="M32" i="4"/>
  <c r="C29" i="4"/>
  <c r="M31" i="4"/>
  <c r="C28" i="4"/>
  <c r="M30" i="4"/>
  <c r="C27" i="4"/>
  <c r="M29" i="4"/>
  <c r="C26" i="4"/>
  <c r="M28" i="4"/>
  <c r="C25" i="4"/>
  <c r="M27" i="4"/>
  <c r="D39" i="4" s="1"/>
  <c r="C24" i="4"/>
  <c r="M26" i="4"/>
  <c r="D23" i="4"/>
  <c r="C23" i="4"/>
  <c r="M25" i="4"/>
  <c r="D22" i="4"/>
  <c r="C22" i="4"/>
  <c r="M24" i="4"/>
  <c r="C21" i="4"/>
  <c r="M23" i="4"/>
  <c r="C20" i="4"/>
  <c r="M22" i="4"/>
  <c r="D31" i="4" s="1"/>
  <c r="C19" i="4"/>
  <c r="M21" i="4"/>
  <c r="C18" i="4"/>
  <c r="M20" i="4"/>
  <c r="D53" i="4" s="1"/>
  <c r="C17" i="4"/>
  <c r="M19" i="4"/>
  <c r="C16" i="4"/>
  <c r="M18" i="4"/>
  <c r="C15" i="4"/>
  <c r="M17" i="4"/>
  <c r="C14" i="4"/>
  <c r="M16" i="4"/>
  <c r="C13" i="4"/>
  <c r="M15" i="4"/>
  <c r="C12" i="4"/>
  <c r="M14" i="4"/>
  <c r="C11" i="4"/>
  <c r="M13" i="4"/>
  <c r="D19" i="4" s="1"/>
  <c r="D10" i="4"/>
  <c r="C10" i="4"/>
  <c r="M12" i="4"/>
  <c r="D54" i="4" s="1"/>
  <c r="D9" i="4"/>
  <c r="C9" i="4"/>
  <c r="M11" i="4"/>
  <c r="D8" i="4"/>
  <c r="C8" i="4"/>
  <c r="M10" i="4"/>
  <c r="D24" i="4" s="1"/>
  <c r="E24" i="4" s="1"/>
  <c r="D7" i="4"/>
  <c r="C7" i="4"/>
  <c r="M9" i="4"/>
  <c r="D6" i="4"/>
  <c r="C6" i="4"/>
  <c r="M8" i="4"/>
  <c r="C5" i="4"/>
  <c r="M7" i="4"/>
  <c r="C4" i="4"/>
  <c r="M6" i="4"/>
  <c r="C3" i="4"/>
  <c r="M5" i="4"/>
  <c r="M4" i="4"/>
  <c r="M3" i="4"/>
  <c r="D46" i="4" l="1"/>
  <c r="E70" i="4"/>
  <c r="D20" i="4"/>
  <c r="E20" i="4" s="1"/>
  <c r="E53" i="4"/>
  <c r="E58" i="4"/>
  <c r="E31" i="4"/>
  <c r="E55" i="4"/>
  <c r="D38" i="4"/>
  <c r="E38" i="4" s="1"/>
  <c r="D3" i="4"/>
  <c r="D5" i="4"/>
  <c r="D25" i="4"/>
  <c r="E25" i="4" s="1"/>
  <c r="D26" i="4"/>
  <c r="E26" i="4" s="1"/>
  <c r="D17" i="4"/>
  <c r="E17" i="4" s="1"/>
  <c r="D21" i="4"/>
  <c r="E21" i="4" s="1"/>
  <c r="D33" i="4"/>
  <c r="E33" i="4" s="1"/>
  <c r="E36" i="4"/>
  <c r="E42" i="4"/>
  <c r="E30" i="4"/>
  <c r="E72" i="4"/>
  <c r="D16" i="4"/>
  <c r="E16" i="4" s="1"/>
  <c r="E34" i="4"/>
  <c r="E35" i="4"/>
  <c r="E46" i="4"/>
  <c r="E28" i="4"/>
  <c r="E69" i="4"/>
  <c r="E9" i="4"/>
  <c r="E54" i="4"/>
  <c r="E7" i="4"/>
  <c r="E49" i="4"/>
  <c r="E19" i="4"/>
  <c r="E39" i="4"/>
  <c r="E44" i="4"/>
  <c r="E50" i="4"/>
  <c r="E18" i="4"/>
  <c r="E45" i="4"/>
  <c r="E48" i="4"/>
  <c r="E57" i="4"/>
  <c r="E65" i="4"/>
  <c r="D12" i="4"/>
  <c r="E12" i="4" s="1"/>
  <c r="E37" i="4"/>
  <c r="E40" i="4"/>
  <c r="E60" i="4"/>
  <c r="E68" i="4"/>
  <c r="E22" i="4"/>
  <c r="D11" i="4"/>
  <c r="E11" i="4" s="1"/>
  <c r="E5" i="4"/>
  <c r="D4" i="4"/>
  <c r="E4" i="4" s="1"/>
  <c r="D13" i="4"/>
  <c r="E13" i="4" s="1"/>
  <c r="D27" i="4"/>
  <c r="E27" i="4" s="1"/>
  <c r="E41" i="4"/>
  <c r="E52" i="4"/>
  <c r="E61" i="4"/>
  <c r="E14" i="4"/>
  <c r="E23" i="4"/>
  <c r="E47" i="4"/>
  <c r="E63" i="4"/>
  <c r="E71" i="4"/>
  <c r="E66" i="4"/>
  <c r="E29" i="4"/>
  <c r="E32" i="4"/>
  <c r="E56" i="4"/>
  <c r="E64" i="4"/>
  <c r="E10" i="4"/>
  <c r="C74" i="4"/>
  <c r="E8" i="4"/>
  <c r="E43" i="4"/>
  <c r="E51" i="4"/>
  <c r="E59" i="4"/>
  <c r="E67" i="4"/>
  <c r="E62" i="4"/>
  <c r="M182" i="4"/>
  <c r="E6" i="4"/>
  <c r="D15" i="4"/>
  <c r="E15" i="4" s="1"/>
  <c r="E3" i="4"/>
  <c r="D74" i="4" l="1"/>
  <c r="E74" i="4" s="1"/>
</calcChain>
</file>

<file path=xl/sharedStrings.xml><?xml version="1.0" encoding="utf-8"?>
<sst xmlns="http://schemas.openxmlformats.org/spreadsheetml/2006/main" count="1245" uniqueCount="297">
  <si>
    <t>Program</t>
  </si>
  <si>
    <t>Benefits</t>
  </si>
  <si>
    <t>Costs</t>
  </si>
  <si>
    <t>Avoided Gas Savings</t>
  </si>
  <si>
    <t>Other Benefits</t>
  </si>
  <si>
    <t>Non-Incentive Costs</t>
  </si>
  <si>
    <t>Incentive Costs</t>
  </si>
  <si>
    <t>Incremental Costs (Net)</t>
  </si>
  <si>
    <t>(a)</t>
  </si>
  <si>
    <t>(b)</t>
  </si>
  <si>
    <t>(c)</t>
  </si>
  <si>
    <t>(d)</t>
  </si>
  <si>
    <t>(e)</t>
  </si>
  <si>
    <t>(f)</t>
  </si>
  <si>
    <t>(g) =</t>
  </si>
  <si>
    <t>(h) =</t>
  </si>
  <si>
    <t>(i) =</t>
  </si>
  <si>
    <t>(k) =</t>
  </si>
  <si>
    <t>(d+e)</t>
  </si>
  <si>
    <t>(g-h)</t>
  </si>
  <si>
    <t>(g/h)</t>
  </si>
  <si>
    <t>Home Energy Jumpstart</t>
  </si>
  <si>
    <t>Home Energy Rebate</t>
  </si>
  <si>
    <t>Multi-Family</t>
  </si>
  <si>
    <t>Home Energy Reports</t>
  </si>
  <si>
    <t>Elementary Energy Education</t>
  </si>
  <si>
    <t>Residential Subtotal</t>
  </si>
  <si>
    <t xml:space="preserve">Small Business </t>
  </si>
  <si>
    <t>Income Eligible - CBA</t>
  </si>
  <si>
    <t>Income Eligible - IHWAP-SF</t>
  </si>
  <si>
    <t>Income Eligible - IHWAP-MF</t>
  </si>
  <si>
    <t>Income Eligible - IEMS</t>
  </si>
  <si>
    <t>Income Eligible - PHES</t>
  </si>
  <si>
    <t>Income Eligible - AHNC</t>
  </si>
  <si>
    <t>Income Eligible Total</t>
  </si>
  <si>
    <t>EEPS Portfolio Costs</t>
  </si>
  <si>
    <t>EEPS Portfolio with Income Eligible</t>
  </si>
  <si>
    <t>EEPS Portfolio w/o Income Eligible</t>
  </si>
  <si>
    <t>IL Total Resource Cost (TRC) Test</t>
  </si>
  <si>
    <t>IL TRC Benefits</t>
  </si>
  <si>
    <t>IL TRC Costs</t>
  </si>
  <si>
    <t>IL TRC Test Net Benefits</t>
  </si>
  <si>
    <t>IL TRC Test</t>
  </si>
  <si>
    <t>(b+c)</t>
  </si>
  <si>
    <t>(d+f)</t>
  </si>
  <si>
    <t>Realization Rate</t>
  </si>
  <si>
    <t>Verified Gross</t>
  </si>
  <si>
    <t>Deemed / Used</t>
  </si>
  <si>
    <t>Verified Net</t>
  </si>
  <si>
    <t>Actual Costs</t>
  </si>
  <si>
    <t>Participation</t>
  </si>
  <si>
    <t>Energy Savings (Verified Gross / Ex Ante Gross)</t>
  </si>
  <si>
    <t>First Year Annual Energy Savings</t>
  </si>
  <si>
    <t>Lifetime Savings</t>
  </si>
  <si>
    <t>Net-to-Gross Ratio</t>
  </si>
  <si>
    <t>First Year Annual Savings</t>
  </si>
  <si>
    <t>First Year Cost per First Year Annual Savings</t>
  </si>
  <si>
    <t>First Year Cost per Lifetime Savings</t>
  </si>
  <si>
    <t>Utility Program Costs</t>
  </si>
  <si>
    <t># Units</t>
  </si>
  <si>
    <t>Units Definition</t>
  </si>
  <si>
    <t>Years</t>
  </si>
  <si>
    <t>%</t>
  </si>
  <si>
    <t>Therms</t>
  </si>
  <si>
    <t>$/Therms</t>
  </si>
  <si>
    <t>$</t>
  </si>
  <si>
    <t>Participants</t>
  </si>
  <si>
    <t>Projects</t>
  </si>
  <si>
    <t>Kits Distributed</t>
  </si>
  <si>
    <t>Total Residential</t>
  </si>
  <si>
    <t>NA</t>
  </si>
  <si>
    <t>Other EEPS Portfolio Costs</t>
  </si>
  <si>
    <t>Sector</t>
  </si>
  <si>
    <t>Program Name</t>
  </si>
  <si>
    <t>Program/Path</t>
  </si>
  <si>
    <t>Measure Name (Original)</t>
  </si>
  <si>
    <t>Measure
Life</t>
  </si>
  <si>
    <t>Residential</t>
  </si>
  <si>
    <t>Multifamily</t>
  </si>
  <si>
    <t>Custom</t>
  </si>
  <si>
    <t>Peoples Gas Measures Ranked by Sum of Verified Gross Gas Savings</t>
  </si>
  <si>
    <t>DI</t>
  </si>
  <si>
    <t>Bathroom Aerator (CA)</t>
  </si>
  <si>
    <t>Bathroom Faucet Aerator</t>
  </si>
  <si>
    <t>Measure</t>
  </si>
  <si>
    <t>Sum of Lifetime Verified Gross Savings</t>
  </si>
  <si>
    <t>Average Life of Measure</t>
  </si>
  <si>
    <t>Bathroom Aerator (IU)</t>
  </si>
  <si>
    <t>Non-Residential</t>
  </si>
  <si>
    <t>Steam Traps</t>
  </si>
  <si>
    <t>Kitchen Aerator (CA)</t>
  </si>
  <si>
    <t>Kitchen Faucet Aerator</t>
  </si>
  <si>
    <t>Advanced Thermostat</t>
  </si>
  <si>
    <t>Kitchen Aerator (IU)</t>
  </si>
  <si>
    <t>Boiler Tune Up</t>
  </si>
  <si>
    <t>Pipe Insulation</t>
  </si>
  <si>
    <t>Programmable Thermostat</t>
  </si>
  <si>
    <t>Home Energy Report</t>
  </si>
  <si>
    <t>Reprogrammable Thermostat</t>
  </si>
  <si>
    <t>Reprogram Thermostat</t>
  </si>
  <si>
    <t>Showerhead</t>
  </si>
  <si>
    <t>RCx</t>
  </si>
  <si>
    <t>Prescriptive/PTA</t>
  </si>
  <si>
    <t>Boiler Reset Controls</t>
  </si>
  <si>
    <t>New Construction</t>
  </si>
  <si>
    <t>Boiler Tune-up</t>
  </si>
  <si>
    <t>Boiler Tune up</t>
  </si>
  <si>
    <t>High Efficiency Furnace (COM)</t>
  </si>
  <si>
    <t>High Efficiency Furnace</t>
  </si>
  <si>
    <t>High Efficiency Furnace (ER)</t>
  </si>
  <si>
    <t>High Efficiency Furnace (TOS)</t>
  </si>
  <si>
    <t>Air Sealing</t>
  </si>
  <si>
    <t>High Efficiency HW Boiler</t>
  </si>
  <si>
    <t>High Efficiency Boiler</t>
  </si>
  <si>
    <t>High Efficiency Steam Boiler</t>
  </si>
  <si>
    <t>Steam Pipe Averaging Controls</t>
  </si>
  <si>
    <t>High Efficiency Water Heater</t>
  </si>
  <si>
    <t>Linkageless Controls</t>
  </si>
  <si>
    <t>Wall Insulation</t>
  </si>
  <si>
    <t>Pipe Insulation Fitting</t>
  </si>
  <si>
    <t>Attic Insulation</t>
  </si>
  <si>
    <t>Other</t>
  </si>
  <si>
    <t>Wireless Pneumatic Thermostat</t>
  </si>
  <si>
    <t>DHW Storage Tank Insulation</t>
  </si>
  <si>
    <t>Insulation</t>
  </si>
  <si>
    <t>Steam Trap</t>
  </si>
  <si>
    <t>Prescriptive Change Pipe Wrap</t>
  </si>
  <si>
    <t>Modulating Dryers</t>
  </si>
  <si>
    <t>Prescriptive Change (Other)</t>
  </si>
  <si>
    <t>Prescriptive Change Steam Trap</t>
  </si>
  <si>
    <t>HERebate</t>
  </si>
  <si>
    <t>Boiler - DHW Two-in-One</t>
  </si>
  <si>
    <t>Boiler - HW &lt;300MBtu, &gt;=88% AFUE</t>
  </si>
  <si>
    <t>Shower Timer Install</t>
  </si>
  <si>
    <t>Boiler - Steam &lt;=300MBH, &gt;=82% AFUE</t>
  </si>
  <si>
    <t>DCV Kitchen</t>
  </si>
  <si>
    <t>Indirect Water Heater, &gt;=88% AFUE</t>
  </si>
  <si>
    <t>ERV</t>
  </si>
  <si>
    <t>Furnace &gt; 95% AFUE</t>
  </si>
  <si>
    <t>Reduced Infiltration</t>
  </si>
  <si>
    <t>Tankless Water Heater</t>
  </si>
  <si>
    <t>Foundation Insulation</t>
  </si>
  <si>
    <t>Programmable Thermostat - Furnace</t>
  </si>
  <si>
    <t>Advanced Thermostats</t>
  </si>
  <si>
    <t>Water Heater Setback</t>
  </si>
  <si>
    <t>High Efficiency Fryer</t>
  </si>
  <si>
    <t>High Speed Washer</t>
  </si>
  <si>
    <t>Burner Replacement</t>
  </si>
  <si>
    <t>Duct Sealing</t>
  </si>
  <si>
    <t>Attic, Wall, Ceiling Insulation</t>
  </si>
  <si>
    <t>HEJ</t>
  </si>
  <si>
    <t>Boiler Pipe Insulation</t>
  </si>
  <si>
    <t>Faucet Aerator - Bathroom</t>
  </si>
  <si>
    <t>Crawlspace Insulation</t>
  </si>
  <si>
    <t>Faucet Aerator - Kitchen</t>
  </si>
  <si>
    <t>Pre-Rinse Sprayer</t>
  </si>
  <si>
    <t>Pipe Insulation - DHW Outlet</t>
  </si>
  <si>
    <t>High Efficiency Oven</t>
  </si>
  <si>
    <t>Smart Thermostat - Manual Baseline (Condo)</t>
  </si>
  <si>
    <t>HVAC Controls</t>
  </si>
  <si>
    <t>Smart Thermostat - Manual Baseline (SF)</t>
  </si>
  <si>
    <t>Faucet Aerator</t>
  </si>
  <si>
    <t>Smart Thermostat - Programmable Baseline (Condo)</t>
  </si>
  <si>
    <t>Smart Thermostat - Programmable Baseline (SF)</t>
  </si>
  <si>
    <t>Thermostat - Boiler Programmable</t>
  </si>
  <si>
    <t>Thermostat – Boiler Reprogram</t>
  </si>
  <si>
    <t>High Performance Windows</t>
  </si>
  <si>
    <t>Thermostat - Furnace Programmable</t>
  </si>
  <si>
    <t>Reduced Thermal Bridging</t>
  </si>
  <si>
    <t>Thermostat - Furnace Reprogram</t>
  </si>
  <si>
    <t>EEE</t>
  </si>
  <si>
    <t>Kits</t>
  </si>
  <si>
    <t>Showerhead (1.5 GPM) - Single Family</t>
  </si>
  <si>
    <t>Showerhead (1.5 GPM) - Multi Family</t>
  </si>
  <si>
    <t>Convection Oven</t>
  </si>
  <si>
    <t>Kitchen Aerator (1.5 GPM) - Single Family</t>
  </si>
  <si>
    <t>Kitchen Aerator (1.5 GPM) - Multi Family</t>
  </si>
  <si>
    <t>Bathroom Aerator (1.0 GPM) Installed one - SF</t>
  </si>
  <si>
    <t>Dishwasher</t>
  </si>
  <si>
    <t>Bathroom Aerator (1.0 GPM) Installed one - MF</t>
  </si>
  <si>
    <t>Bathroom Aerator (1.0 GPM) Installed both  - SF</t>
  </si>
  <si>
    <t>Bathroom Aerator (1.0 GPM) Installed both  - MF</t>
  </si>
  <si>
    <t>Condensate Tank Insulation</t>
  </si>
  <si>
    <t>Water Heater Setback Gas</t>
  </si>
  <si>
    <t>Infrared Salamander Broiler</t>
  </si>
  <si>
    <t>Door Weather-strip</t>
  </si>
  <si>
    <t>HEReport</t>
  </si>
  <si>
    <t>Door Sweep</t>
  </si>
  <si>
    <t>SmallBiz</t>
  </si>
  <si>
    <t>Clothes Washer</t>
  </si>
  <si>
    <t>Boiler Tune Up - Process</t>
  </si>
  <si>
    <t>Boiler Tune Up - Space Heating</t>
  </si>
  <si>
    <t>Floor Insulation</t>
  </si>
  <si>
    <t>Condensate tank Insulation</t>
  </si>
  <si>
    <t>TOTAL</t>
  </si>
  <si>
    <t>DCV - Kitchen</t>
  </si>
  <si>
    <t>Large Gas Water Heater</t>
  </si>
  <si>
    <t>Other (Prescriptive Change)</t>
  </si>
  <si>
    <t>Steam Traps - Dry Cleaner</t>
  </si>
  <si>
    <t>Steam Traps - HVAC Repair/Rep</t>
  </si>
  <si>
    <t>Steam Traps - Industrial Rep</t>
  </si>
  <si>
    <t>Storage Water Heater</t>
  </si>
  <si>
    <t>Water Heater</t>
  </si>
  <si>
    <t>CIPrescriptive</t>
  </si>
  <si>
    <t>Prescriptive</t>
  </si>
  <si>
    <t>Boiler Tune Up – Process</t>
  </si>
  <si>
    <t>Boiler Tune Up – Space Heating</t>
  </si>
  <si>
    <t>DCV – Kitchen</t>
  </si>
  <si>
    <t>High Efficiency Boilers</t>
  </si>
  <si>
    <t>Linkageless Boiler Controls for Space Heating</t>
  </si>
  <si>
    <t>Steam Traps – HVAC Repair/Replacement</t>
  </si>
  <si>
    <t>Steam Traps – Industrial Replacement</t>
  </si>
  <si>
    <t>Steam Traps (prescriptive change)</t>
  </si>
  <si>
    <t>Wireless Pneumatic Thermostat (prescriptive change)</t>
  </si>
  <si>
    <t>GasOptimization</t>
  </si>
  <si>
    <t>Steam Leak Repair*</t>
  </si>
  <si>
    <t>Private Sector Custom</t>
  </si>
  <si>
    <t>PGL Private Custom</t>
  </si>
  <si>
    <t>CI_NC</t>
  </si>
  <si>
    <t>Public Sector Prescriptive</t>
  </si>
  <si>
    <t>Public Sector Custom</t>
  </si>
  <si>
    <t>PGL Public Custom</t>
  </si>
  <si>
    <t>PHES</t>
  </si>
  <si>
    <t>Space Heating</t>
  </si>
  <si>
    <t>AHNC</t>
  </si>
  <si>
    <t>Furnace</t>
  </si>
  <si>
    <t>Boiler</t>
  </si>
  <si>
    <t>High Performance Hot Water Heating</t>
  </si>
  <si>
    <t>ENERGY STAR Clothes Washer</t>
  </si>
  <si>
    <t>ENERGY STAR Dishwasher</t>
  </si>
  <si>
    <t>IHWAP</t>
  </si>
  <si>
    <t>Gas Water Heater</t>
  </si>
  <si>
    <t>Low Flow Faucet Aerator - Bathroom</t>
  </si>
  <si>
    <t>Low Flow Faucet Aerator - Kitchen</t>
  </si>
  <si>
    <t>Low Flow Showerhead</t>
  </si>
  <si>
    <t>Advanced Thermostat - Manual</t>
  </si>
  <si>
    <t>Advanced Thermostat - Programmable</t>
  </si>
  <si>
    <t>Advanced Thermostat - Unknown</t>
  </si>
  <si>
    <t>Gas High Efficiency Boiler</t>
  </si>
  <si>
    <t>Gas High Efficiency Furnace</t>
  </si>
  <si>
    <t>Basement Sidewall Insulation</t>
  </si>
  <si>
    <t>CBA</t>
  </si>
  <si>
    <t>HW Pipe Insulation</t>
  </si>
  <si>
    <t>Reprogramming Thermostat</t>
  </si>
  <si>
    <t>MFIE</t>
  </si>
  <si>
    <t>Custom – Air Sealing</t>
  </si>
  <si>
    <t>Custom – Heating Plant Upgrade</t>
  </si>
  <si>
    <t>Custom – DHW Plant Upgrade</t>
  </si>
  <si>
    <t>Low Flow Aerators</t>
  </si>
  <si>
    <t>Low Flow Showerheads</t>
  </si>
  <si>
    <t>IEMS</t>
  </si>
  <si>
    <t>Aerator</t>
  </si>
  <si>
    <t>Showerhead (In-Unit)</t>
  </si>
  <si>
    <t>Steam Trap Repair/Replace</t>
  </si>
  <si>
    <t>Steam Boiler</t>
  </si>
  <si>
    <t>Steam Averaging Controls</t>
  </si>
  <si>
    <t>Hydronic Boiler</t>
  </si>
  <si>
    <t>Annual Verified Gross
Gas Savings</t>
  </si>
  <si>
    <t>Lifetime Verified Gross
Gas Savings</t>
  </si>
  <si>
    <t>Measure Name (Standardized)</t>
  </si>
  <si>
    <t>Peoples Gas 2018 Verified Savings Summary</t>
  </si>
  <si>
    <t>Ex Ante Gross</t>
  </si>
  <si>
    <t>Water Savings</t>
  </si>
  <si>
    <t>Verified Gross Weighted Average Measure Life</t>
  </si>
  <si>
    <t>Annual Verified Net Water Savings</t>
  </si>
  <si>
    <t>Lifetime Verified Net Water Savings</t>
  </si>
  <si>
    <t>Gallons</t>
  </si>
  <si>
    <t>(c=d/b)</t>
  </si>
  <si>
    <t>(f=g/d)</t>
  </si>
  <si>
    <t>(g)</t>
  </si>
  <si>
    <t>(h)</t>
  </si>
  <si>
    <t>(i=k/g)</t>
  </si>
  <si>
    <t>(j=k/h)</t>
  </si>
  <si>
    <t>(k)</t>
  </si>
  <si>
    <t>(l)</t>
  </si>
  <si>
    <t>(m)</t>
  </si>
  <si>
    <t>(n)</t>
  </si>
  <si>
    <t>(o)</t>
  </si>
  <si>
    <t>(p=e/d)</t>
  </si>
  <si>
    <t>Total Resource Cost Test (TRC) Results for Peoples Gas, 2018 Programs, Societal Discount Rate</t>
  </si>
  <si>
    <t>Sum of Annual Verified Gross
Gas Savings</t>
  </si>
  <si>
    <t>EEPS Program Total</t>
  </si>
  <si>
    <t>EEPS Portfolio Total</t>
  </si>
  <si>
    <t>Names Standardized</t>
  </si>
  <si>
    <t>C&amp;I and PS Prescriptive</t>
  </si>
  <si>
    <t>C&amp;I and PS Custom</t>
  </si>
  <si>
    <t>Gas Optimization</t>
  </si>
  <si>
    <t>C&amp;I and PS Joint Retro-Commissioning</t>
  </si>
  <si>
    <t>C&amp;I and PS Joint New Construction</t>
  </si>
  <si>
    <t>Business and Public Sector Subtotal</t>
  </si>
  <si>
    <t>Total Business and Public Sector</t>
  </si>
  <si>
    <t>Program Administrator Cost Test (PACT) Results for Peoples Gas, 2018 Programs</t>
  </si>
  <si>
    <t>Program Administrator Cost Test (PACT)</t>
  </si>
  <si>
    <t>PACT Benefits</t>
  </si>
  <si>
    <t>PACT Costs</t>
  </si>
  <si>
    <t>PACT Test Net Benefits</t>
  </si>
  <si>
    <t>PACT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</si>
</sst>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* #,##0.0_);_(* \(#,##0.0\);_(* &quot;-&quot;??_);_(@_)"/>
    <numFmt numFmtId="167" formatCode="_(&quot;$&quot;* #,##0_);_(&quot;$&quot;* \(#,##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8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sz val="9"/>
      <color rgb="FFFF0000"/>
      <name val="Arial"/>
      <family val="2"/>
    </font>
    <font>
      <sz val="10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theme="4"/>
      </left>
      <right/>
      <top style="thin">
        <color theme="4"/>
      </top>
      <bottom style="thin">
        <color indexed="64"/>
      </bottom>
      <diagonal/>
    </border>
    <border>
      <left/>
      <right/>
      <top style="thin">
        <color theme="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/>
      </bottom>
      <diagonal/>
    </border>
    <border>
      <left style="thin">
        <color indexed="64"/>
      </left>
      <right/>
      <top style="medium">
        <color indexed="64"/>
      </top>
      <bottom style="thin">
        <color theme="4"/>
      </bottom>
      <diagonal/>
    </border>
    <border>
      <left/>
      <right style="thin">
        <color indexed="64"/>
      </right>
      <top style="medium">
        <color indexed="64"/>
      </top>
      <bottom style="thin">
        <color theme="4"/>
      </bottom>
      <diagonal/>
    </border>
    <border>
      <left/>
      <right/>
      <top style="medium">
        <color indexed="6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7" fillId="3" borderId="0" xfId="0" quotePrefix="1" applyFont="1" applyFill="1" applyAlignment="1">
      <alignment horizontal="center" vertical="center" wrapText="1"/>
    </xf>
    <xf numFmtId="0" fontId="7" fillId="3" borderId="17" xfId="0" quotePrefix="1" applyFont="1" applyFill="1" applyBorder="1" applyAlignment="1">
      <alignment horizontal="center" vertical="center" wrapText="1"/>
    </xf>
    <xf numFmtId="0" fontId="8" fillId="0" borderId="18" xfId="0" applyFont="1" applyBorder="1" applyAlignment="1">
      <alignment vertical="center"/>
    </xf>
    <xf numFmtId="164" fontId="8" fillId="0" borderId="18" xfId="2" applyNumberFormat="1" applyFont="1" applyBorder="1" applyAlignment="1">
      <alignment vertical="center"/>
    </xf>
    <xf numFmtId="0" fontId="8" fillId="0" borderId="18" xfId="0" applyFont="1" applyBorder="1"/>
    <xf numFmtId="0" fontId="8" fillId="2" borderId="18" xfId="0" applyFont="1" applyFill="1" applyBorder="1" applyAlignment="1">
      <alignment vertical="center"/>
    </xf>
    <xf numFmtId="164" fontId="8" fillId="2" borderId="18" xfId="2" applyNumberFormat="1" applyFont="1" applyFill="1" applyBorder="1" applyAlignment="1">
      <alignment vertical="center"/>
    </xf>
    <xf numFmtId="0" fontId="9" fillId="0" borderId="18" xfId="0" applyFont="1" applyBorder="1"/>
    <xf numFmtId="164" fontId="8" fillId="0" borderId="18" xfId="0" applyNumberFormat="1" applyFont="1" applyBorder="1" applyAlignment="1">
      <alignment vertical="center"/>
    </xf>
    <xf numFmtId="164" fontId="8" fillId="2" borderId="18" xfId="0" applyNumberFormat="1" applyFont="1" applyFill="1" applyBorder="1" applyAlignment="1">
      <alignment vertical="center"/>
    </xf>
    <xf numFmtId="0" fontId="12" fillId="0" borderId="18" xfId="0" applyFont="1" applyBorder="1"/>
    <xf numFmtId="0" fontId="14" fillId="0" borderId="18" xfId="0" applyFont="1" applyBorder="1"/>
    <xf numFmtId="0" fontId="13" fillId="5" borderId="18" xfId="0" applyFont="1" applyFill="1" applyBorder="1" applyAlignment="1">
      <alignment horizontal="center" vertical="center" wrapText="1"/>
    </xf>
    <xf numFmtId="9" fontId="12" fillId="5" borderId="18" xfId="3" applyFont="1" applyFill="1" applyBorder="1"/>
    <xf numFmtId="165" fontId="12" fillId="5" borderId="18" xfId="0" applyNumberFormat="1" applyFont="1" applyFill="1" applyBorder="1"/>
    <xf numFmtId="165" fontId="12" fillId="5" borderId="18" xfId="0" applyNumberFormat="1" applyFont="1" applyFill="1" applyBorder="1" applyAlignment="1">
      <alignment horizontal="center"/>
    </xf>
    <xf numFmtId="0" fontId="12" fillId="5" borderId="18" xfId="0" applyFont="1" applyFill="1" applyBorder="1"/>
    <xf numFmtId="166" fontId="12" fillId="5" borderId="18" xfId="1" applyNumberFormat="1" applyFont="1" applyFill="1" applyBorder="1"/>
    <xf numFmtId="0" fontId="13" fillId="5" borderId="18" xfId="0" applyFont="1" applyFill="1" applyBorder="1" applyAlignment="1">
      <alignment horizontal="left" vertical="center" wrapText="1"/>
    </xf>
    <xf numFmtId="165" fontId="0" fillId="0" borderId="0" xfId="0" applyNumberFormat="1"/>
    <xf numFmtId="0" fontId="16" fillId="7" borderId="18" xfId="0" applyFont="1" applyFill="1" applyBorder="1" applyAlignment="1">
      <alignment horizontal="left" vertical="center" wrapText="1" readingOrder="1"/>
    </xf>
    <xf numFmtId="165" fontId="16" fillId="7" borderId="18" xfId="1" applyNumberFormat="1" applyFont="1" applyFill="1" applyBorder="1" applyAlignment="1">
      <alignment horizontal="left" vertical="center" wrapText="1" readingOrder="1"/>
    </xf>
    <xf numFmtId="166" fontId="16" fillId="8" borderId="18" xfId="1" applyNumberFormat="1" applyFont="1" applyFill="1" applyBorder="1" applyAlignment="1">
      <alignment horizontal="right" vertical="center" wrapText="1" readingOrder="1"/>
    </xf>
    <xf numFmtId="0" fontId="17" fillId="9" borderId="18" xfId="0" applyFont="1" applyFill="1" applyBorder="1" applyAlignment="1">
      <alignment horizontal="left"/>
    </xf>
    <xf numFmtId="165" fontId="17" fillId="9" borderId="18" xfId="1" applyNumberFormat="1" applyFont="1" applyFill="1" applyBorder="1" applyAlignment="1">
      <alignment horizontal="left"/>
    </xf>
    <xf numFmtId="166" fontId="17" fillId="9" borderId="18" xfId="1" applyNumberFormat="1" applyFont="1" applyFill="1" applyBorder="1" applyAlignment="1">
      <alignment horizontal="right"/>
    </xf>
    <xf numFmtId="165" fontId="18" fillId="9" borderId="18" xfId="1" applyNumberFormat="1" applyFont="1" applyFill="1" applyBorder="1" applyAlignment="1">
      <alignment horizontal="left"/>
    </xf>
    <xf numFmtId="0" fontId="2" fillId="3" borderId="22" xfId="0" applyFont="1" applyFill="1" applyBorder="1"/>
    <xf numFmtId="0" fontId="2" fillId="3" borderId="18" xfId="0" applyFont="1" applyFill="1" applyBorder="1" applyAlignment="1">
      <alignment horizontal="center" wrapText="1"/>
    </xf>
    <xf numFmtId="166" fontId="2" fillId="3" borderId="18" xfId="1" applyNumberFormat="1" applyFont="1" applyFill="1" applyBorder="1" applyAlignment="1">
      <alignment horizontal="center" wrapText="1"/>
    </xf>
    <xf numFmtId="0" fontId="0" fillId="0" borderId="18" xfId="0" applyBorder="1" applyAlignment="1">
      <alignment horizontal="left"/>
    </xf>
    <xf numFmtId="0" fontId="0" fillId="0" borderId="18" xfId="0" applyBorder="1"/>
    <xf numFmtId="165" fontId="0" fillId="0" borderId="18" xfId="1" applyNumberFormat="1" applyFont="1" applyBorder="1"/>
    <xf numFmtId="166" fontId="0" fillId="0" borderId="18" xfId="1" applyNumberFormat="1" applyFont="1" applyBorder="1"/>
    <xf numFmtId="165" fontId="19" fillId="9" borderId="18" xfId="1" applyNumberFormat="1" applyFont="1" applyFill="1" applyBorder="1" applyAlignment="1">
      <alignment horizontal="left"/>
    </xf>
    <xf numFmtId="0" fontId="17" fillId="6" borderId="18" xfId="0" applyFont="1" applyFill="1" applyBorder="1" applyAlignment="1">
      <alignment horizontal="left"/>
    </xf>
    <xf numFmtId="165" fontId="17" fillId="6" borderId="18" xfId="1" applyNumberFormat="1" applyFont="1" applyFill="1" applyBorder="1" applyAlignment="1">
      <alignment horizontal="left"/>
    </xf>
    <xf numFmtId="165" fontId="18" fillId="6" borderId="18" xfId="1" applyNumberFormat="1" applyFont="1" applyFill="1" applyBorder="1" applyAlignment="1">
      <alignment horizontal="left"/>
    </xf>
    <xf numFmtId="166" fontId="17" fillId="6" borderId="18" xfId="1" applyNumberFormat="1" applyFont="1" applyFill="1" applyBorder="1" applyAlignment="1">
      <alignment horizontal="right"/>
    </xf>
    <xf numFmtId="0" fontId="17" fillId="10" borderId="18" xfId="0" applyFont="1" applyFill="1" applyBorder="1" applyAlignment="1">
      <alignment horizontal="left"/>
    </xf>
    <xf numFmtId="165" fontId="17" fillId="10" borderId="18" xfId="1" applyNumberFormat="1" applyFont="1" applyFill="1" applyBorder="1" applyAlignment="1">
      <alignment horizontal="left"/>
    </xf>
    <xf numFmtId="165" fontId="19" fillId="10" borderId="18" xfId="1" applyNumberFormat="1" applyFont="1" applyFill="1" applyBorder="1" applyAlignment="1">
      <alignment horizontal="left"/>
    </xf>
    <xf numFmtId="166" fontId="17" fillId="10" borderId="18" xfId="1" applyNumberFormat="1" applyFont="1" applyFill="1" applyBorder="1" applyAlignment="1">
      <alignment horizontal="right"/>
    </xf>
    <xf numFmtId="165" fontId="18" fillId="10" borderId="18" xfId="1" applyNumberFormat="1" applyFont="1" applyFill="1" applyBorder="1" applyAlignment="1">
      <alignment horizontal="left"/>
    </xf>
    <xf numFmtId="0" fontId="17" fillId="11" borderId="18" xfId="0" applyFont="1" applyFill="1" applyBorder="1" applyAlignment="1">
      <alignment horizontal="left"/>
    </xf>
    <xf numFmtId="165" fontId="17" fillId="11" borderId="18" xfId="1" applyNumberFormat="1" applyFont="1" applyFill="1" applyBorder="1" applyAlignment="1">
      <alignment horizontal="left"/>
    </xf>
    <xf numFmtId="165" fontId="18" fillId="11" borderId="18" xfId="1" applyNumberFormat="1" applyFont="1" applyFill="1" applyBorder="1" applyAlignment="1">
      <alignment horizontal="left"/>
    </xf>
    <xf numFmtId="166" fontId="17" fillId="11" borderId="18" xfId="1" applyNumberFormat="1" applyFont="1" applyFill="1" applyBorder="1" applyAlignment="1">
      <alignment horizontal="right"/>
    </xf>
    <xf numFmtId="0" fontId="17" fillId="12" borderId="18" xfId="0" applyFont="1" applyFill="1" applyBorder="1" applyAlignment="1">
      <alignment horizontal="left"/>
    </xf>
    <xf numFmtId="165" fontId="17" fillId="12" borderId="18" xfId="1" applyNumberFormat="1" applyFont="1" applyFill="1" applyBorder="1" applyAlignment="1">
      <alignment horizontal="left"/>
    </xf>
    <xf numFmtId="166" fontId="17" fillId="12" borderId="18" xfId="1" applyNumberFormat="1" applyFont="1" applyFill="1" applyBorder="1" applyAlignment="1">
      <alignment horizontal="right"/>
    </xf>
    <xf numFmtId="0" fontId="17" fillId="13" borderId="18" xfId="0" applyFont="1" applyFill="1" applyBorder="1" applyAlignment="1">
      <alignment horizontal="left"/>
    </xf>
    <xf numFmtId="165" fontId="17" fillId="13" borderId="18" xfId="1" applyNumberFormat="1" applyFont="1" applyFill="1" applyBorder="1" applyAlignment="1">
      <alignment horizontal="left"/>
    </xf>
    <xf numFmtId="166" fontId="17" fillId="13" borderId="18" xfId="1" applyNumberFormat="1" applyFont="1" applyFill="1" applyBorder="1" applyAlignment="1">
      <alignment horizontal="right"/>
    </xf>
    <xf numFmtId="0" fontId="2" fillId="0" borderId="18" xfId="0" applyFont="1" applyBorder="1" applyAlignment="1">
      <alignment horizontal="left"/>
    </xf>
    <xf numFmtId="0" fontId="2" fillId="0" borderId="18" xfId="0" applyFont="1" applyBorder="1"/>
    <xf numFmtId="165" fontId="2" fillId="0" borderId="18" xfId="0" applyNumberFormat="1" applyFont="1" applyBorder="1"/>
    <xf numFmtId="166" fontId="2" fillId="0" borderId="18" xfId="1" applyNumberFormat="1" applyFont="1" applyBorder="1"/>
    <xf numFmtId="165" fontId="18" fillId="13" borderId="18" xfId="1" applyNumberFormat="1" applyFont="1" applyFill="1" applyBorder="1" applyAlignment="1">
      <alignment horizontal="left"/>
    </xf>
    <xf numFmtId="165" fontId="19" fillId="13" borderId="18" xfId="1" applyNumberFormat="1" applyFont="1" applyFill="1" applyBorder="1" applyAlignment="1">
      <alignment horizontal="left"/>
    </xf>
    <xf numFmtId="165" fontId="17" fillId="14" borderId="18" xfId="1" applyNumberFormat="1" applyFont="1" applyFill="1" applyBorder="1" applyAlignment="1">
      <alignment horizontal="left"/>
    </xf>
    <xf numFmtId="0" fontId="17" fillId="14" borderId="18" xfId="0" applyFont="1" applyFill="1" applyBorder="1" applyAlignment="1">
      <alignment horizontal="left"/>
    </xf>
    <xf numFmtId="165" fontId="18" fillId="14" borderId="18" xfId="1" applyNumberFormat="1" applyFont="1" applyFill="1" applyBorder="1" applyAlignment="1">
      <alignment horizontal="left"/>
    </xf>
    <xf numFmtId="166" fontId="17" fillId="14" borderId="18" xfId="1" applyNumberFormat="1" applyFont="1" applyFill="1" applyBorder="1" applyAlignment="1">
      <alignment horizontal="right"/>
    </xf>
    <xf numFmtId="165" fontId="19" fillId="14" borderId="18" xfId="1" applyNumberFormat="1" applyFont="1" applyFill="1" applyBorder="1" applyAlignment="1">
      <alignment horizontal="left"/>
    </xf>
    <xf numFmtId="165" fontId="17" fillId="15" borderId="18" xfId="1" applyNumberFormat="1" applyFont="1" applyFill="1" applyBorder="1" applyAlignment="1">
      <alignment horizontal="left"/>
    </xf>
    <xf numFmtId="0" fontId="17" fillId="15" borderId="18" xfId="0" applyFont="1" applyFill="1" applyBorder="1" applyAlignment="1">
      <alignment horizontal="left"/>
    </xf>
    <xf numFmtId="166" fontId="17" fillId="15" borderId="18" xfId="1" applyNumberFormat="1" applyFont="1" applyFill="1" applyBorder="1" applyAlignment="1">
      <alignment horizontal="right"/>
    </xf>
    <xf numFmtId="165" fontId="17" fillId="16" borderId="18" xfId="1" applyNumberFormat="1" applyFont="1" applyFill="1" applyBorder="1" applyAlignment="1">
      <alignment horizontal="left"/>
    </xf>
    <xf numFmtId="0" fontId="17" fillId="16" borderId="18" xfId="0" applyFont="1" applyFill="1" applyBorder="1" applyAlignment="1">
      <alignment horizontal="left"/>
    </xf>
    <xf numFmtId="165" fontId="19" fillId="16" borderId="18" xfId="1" applyNumberFormat="1" applyFont="1" applyFill="1" applyBorder="1" applyAlignment="1">
      <alignment horizontal="left"/>
    </xf>
    <xf numFmtId="166" fontId="17" fillId="16" borderId="18" xfId="1" applyNumberFormat="1" applyFont="1" applyFill="1" applyBorder="1" applyAlignment="1">
      <alignment horizontal="right"/>
    </xf>
    <xf numFmtId="165" fontId="17" fillId="17" borderId="18" xfId="1" applyNumberFormat="1" applyFont="1" applyFill="1" applyBorder="1" applyAlignment="1">
      <alignment horizontal="left"/>
    </xf>
    <xf numFmtId="0" fontId="17" fillId="17" borderId="18" xfId="0" applyFont="1" applyFill="1" applyBorder="1" applyAlignment="1">
      <alignment horizontal="left"/>
    </xf>
    <xf numFmtId="166" fontId="17" fillId="17" borderId="18" xfId="1" applyNumberFormat="1" applyFont="1" applyFill="1" applyBorder="1" applyAlignment="1">
      <alignment horizontal="right"/>
    </xf>
    <xf numFmtId="165" fontId="17" fillId="3" borderId="18" xfId="1" applyNumberFormat="1" applyFont="1" applyFill="1" applyBorder="1" applyAlignment="1">
      <alignment horizontal="left"/>
    </xf>
    <xf numFmtId="0" fontId="17" fillId="3" borderId="18" xfId="0" applyFont="1" applyFill="1" applyBorder="1" applyAlignment="1">
      <alignment horizontal="left"/>
    </xf>
    <xf numFmtId="166" fontId="17" fillId="3" borderId="18" xfId="1" applyNumberFormat="1" applyFont="1" applyFill="1" applyBorder="1" applyAlignment="1">
      <alignment horizontal="right"/>
    </xf>
    <xf numFmtId="165" fontId="19" fillId="11" borderId="18" xfId="1" applyNumberFormat="1" applyFont="1" applyFill="1" applyBorder="1" applyAlignment="1">
      <alignment horizontal="left"/>
    </xf>
    <xf numFmtId="0" fontId="17" fillId="18" borderId="18" xfId="0" applyFont="1" applyFill="1" applyBorder="1" applyAlignment="1">
      <alignment horizontal="left"/>
    </xf>
    <xf numFmtId="165" fontId="17" fillId="18" borderId="18" xfId="1" applyNumberFormat="1" applyFont="1" applyFill="1" applyBorder="1" applyAlignment="1">
      <alignment horizontal="left"/>
    </xf>
    <xf numFmtId="166" fontId="17" fillId="18" borderId="18" xfId="1" applyNumberFormat="1" applyFont="1" applyFill="1" applyBorder="1" applyAlignment="1">
      <alignment horizontal="right"/>
    </xf>
    <xf numFmtId="165" fontId="19" fillId="12" borderId="18" xfId="1" applyNumberFormat="1" applyFont="1" applyFill="1" applyBorder="1" applyAlignment="1">
      <alignment horizontal="left"/>
    </xf>
    <xf numFmtId="0" fontId="17" fillId="19" borderId="18" xfId="0" applyFont="1" applyFill="1" applyBorder="1" applyAlignment="1">
      <alignment horizontal="left"/>
    </xf>
    <xf numFmtId="0" fontId="19" fillId="19" borderId="18" xfId="0" applyFont="1" applyFill="1" applyBorder="1" applyAlignment="1">
      <alignment horizontal="left"/>
    </xf>
    <xf numFmtId="165" fontId="17" fillId="19" borderId="18" xfId="1" applyNumberFormat="1" applyFont="1" applyFill="1" applyBorder="1" applyAlignment="1">
      <alignment horizontal="left"/>
    </xf>
    <xf numFmtId="166" fontId="17" fillId="19" borderId="18" xfId="1" applyNumberFormat="1" applyFont="1" applyFill="1" applyBorder="1" applyAlignment="1">
      <alignment horizontal="right"/>
    </xf>
    <xf numFmtId="0" fontId="18" fillId="19" borderId="18" xfId="0" applyFont="1" applyFill="1" applyBorder="1" applyAlignment="1">
      <alignment horizontal="left"/>
    </xf>
    <xf numFmtId="0" fontId="18" fillId="3" borderId="18" xfId="0" applyFont="1" applyFill="1" applyBorder="1" applyAlignment="1">
      <alignment horizontal="left"/>
    </xf>
    <xf numFmtId="166" fontId="0" fillId="0" borderId="0" xfId="1" applyNumberFormat="1" applyFont="1" applyAlignment="1">
      <alignment horizontal="right"/>
    </xf>
    <xf numFmtId="0" fontId="3" fillId="4" borderId="2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/>
    </xf>
    <xf numFmtId="43" fontId="3" fillId="4" borderId="22" xfId="1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/>
    </xf>
    <xf numFmtId="0" fontId="13" fillId="5" borderId="20" xfId="0" applyFont="1" applyFill="1" applyBorder="1" applyAlignment="1">
      <alignment horizontal="center" vertical="center"/>
    </xf>
    <xf numFmtId="44" fontId="12" fillId="5" borderId="18" xfId="2" applyFont="1" applyFill="1" applyBorder="1"/>
    <xf numFmtId="9" fontId="12" fillId="5" borderId="18" xfId="3" applyFont="1" applyFill="1" applyBorder="1" applyAlignment="1">
      <alignment vertical="center"/>
    </xf>
    <xf numFmtId="165" fontId="12" fillId="5" borderId="18" xfId="0" applyNumberFormat="1" applyFont="1" applyFill="1" applyBorder="1" applyAlignment="1">
      <alignment vertical="center"/>
    </xf>
    <xf numFmtId="44" fontId="12" fillId="5" borderId="18" xfId="2" applyFont="1" applyFill="1" applyBorder="1" applyAlignment="1">
      <alignment vertical="center"/>
    </xf>
    <xf numFmtId="165" fontId="12" fillId="5" borderId="18" xfId="0" applyNumberFormat="1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vertical="center"/>
    </xf>
    <xf numFmtId="166" fontId="12" fillId="5" borderId="18" xfId="1" applyNumberFormat="1" applyFont="1" applyFill="1" applyBorder="1" applyAlignment="1">
      <alignment vertical="center"/>
    </xf>
    <xf numFmtId="164" fontId="8" fillId="0" borderId="18" xfId="2" quotePrefix="1" applyNumberFormat="1" applyFont="1" applyBorder="1" applyAlignment="1">
      <alignment vertical="center"/>
    </xf>
    <xf numFmtId="167" fontId="12" fillId="5" borderId="18" xfId="2" applyNumberFormat="1" applyFont="1" applyFill="1" applyBorder="1" applyAlignment="1">
      <alignment horizontal="right"/>
    </xf>
    <xf numFmtId="165" fontId="12" fillId="5" borderId="18" xfId="0" applyNumberFormat="1" applyFont="1" applyFill="1" applyBorder="1" applyAlignment="1">
      <alignment horizontal="center" vertical="center" wrapText="1"/>
    </xf>
    <xf numFmtId="167" fontId="14" fillId="5" borderId="18" xfId="2" applyNumberFormat="1" applyFont="1" applyFill="1" applyBorder="1" applyAlignment="1">
      <alignment horizontal="right" vertical="center"/>
    </xf>
    <xf numFmtId="0" fontId="13" fillId="4" borderId="18" xfId="0" applyFont="1" applyFill="1" applyBorder="1" applyAlignment="1">
      <alignment horizontal="left" vertical="center"/>
    </xf>
    <xf numFmtId="165" fontId="12" fillId="4" borderId="18" xfId="0" applyNumberFormat="1" applyFont="1" applyFill="1" applyBorder="1" applyAlignment="1">
      <alignment horizontal="center" vertical="center" wrapText="1"/>
    </xf>
    <xf numFmtId="9" fontId="12" fillId="4" borderId="18" xfId="3" applyFont="1" applyFill="1" applyBorder="1" applyAlignment="1">
      <alignment vertical="center"/>
    </xf>
    <xf numFmtId="44" fontId="12" fillId="4" borderId="18" xfId="2" applyFont="1" applyFill="1" applyBorder="1" applyAlignment="1">
      <alignment vertical="center"/>
    </xf>
    <xf numFmtId="165" fontId="12" fillId="4" borderId="18" xfId="0" applyNumberFormat="1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vertical="center"/>
    </xf>
    <xf numFmtId="166" fontId="12" fillId="4" borderId="18" xfId="1" applyNumberFormat="1" applyFont="1" applyFill="1" applyBorder="1" applyAlignment="1">
      <alignment vertical="center"/>
    </xf>
    <xf numFmtId="0" fontId="13" fillId="4" borderId="18" xfId="0" applyFont="1" applyFill="1" applyBorder="1" applyAlignment="1">
      <alignment horizontal="center" vertical="center"/>
    </xf>
    <xf numFmtId="165" fontId="13" fillId="4" borderId="18" xfId="0" applyNumberFormat="1" applyFont="1" applyFill="1" applyBorder="1"/>
    <xf numFmtId="9" fontId="13" fillId="4" borderId="18" xfId="3" applyFont="1" applyFill="1" applyBorder="1"/>
    <xf numFmtId="44" fontId="13" fillId="4" borderId="18" xfId="2" applyFont="1" applyFill="1" applyBorder="1"/>
    <xf numFmtId="165" fontId="13" fillId="4" borderId="18" xfId="0" applyNumberFormat="1" applyFont="1" applyFill="1" applyBorder="1" applyAlignment="1">
      <alignment horizontal="center"/>
    </xf>
    <xf numFmtId="0" fontId="13" fillId="4" borderId="18" xfId="0" applyFont="1" applyFill="1" applyBorder="1"/>
    <xf numFmtId="166" fontId="13" fillId="4" borderId="18" xfId="1" applyNumberFormat="1" applyFont="1" applyFill="1" applyBorder="1"/>
    <xf numFmtId="0" fontId="12" fillId="5" borderId="18" xfId="0" applyFont="1" applyFill="1" applyBorder="1" applyAlignment="1">
      <alignment horizontal="left" vertical="center" wrapText="1"/>
    </xf>
    <xf numFmtId="0" fontId="20" fillId="0" borderId="3" xfId="0" applyFont="1" applyBorder="1" applyAlignment="1">
      <alignment horizontal="center" vertical="center" wrapText="1"/>
    </xf>
    <xf numFmtId="166" fontId="8" fillId="0" borderId="18" xfId="1" applyNumberFormat="1" applyFont="1" applyBorder="1" applyAlignment="1">
      <alignment vertical="center"/>
    </xf>
    <xf numFmtId="166" fontId="8" fillId="2" borderId="18" xfId="1" applyNumberFormat="1" applyFont="1" applyFill="1" applyBorder="1" applyAlignment="1">
      <alignment vertical="center"/>
    </xf>
    <xf numFmtId="164" fontId="8" fillId="0" borderId="18" xfId="2" applyNumberFormat="1" applyFont="1" applyFill="1" applyBorder="1" applyAlignment="1">
      <alignment vertical="center"/>
    </xf>
    <xf numFmtId="166" fontId="8" fillId="0" borderId="18" xfId="1" applyNumberFormat="1" applyFont="1" applyFill="1" applyBorder="1" applyAlignment="1">
      <alignment vertical="center"/>
    </xf>
    <xf numFmtId="165" fontId="12" fillId="0" borderId="18" xfId="1" applyNumberFormat="1" applyFont="1" applyFill="1" applyBorder="1"/>
    <xf numFmtId="9" fontId="12" fillId="0" borderId="18" xfId="3" applyFont="1" applyFill="1" applyBorder="1"/>
    <xf numFmtId="44" fontId="12" fillId="0" borderId="3" xfId="2" applyFont="1" applyFill="1" applyBorder="1" applyAlignment="1">
      <alignment vertical="center"/>
    </xf>
    <xf numFmtId="167" fontId="12" fillId="0" borderId="18" xfId="2" applyNumberFormat="1" applyFont="1" applyFill="1" applyBorder="1" applyAlignment="1">
      <alignment vertical="center"/>
    </xf>
    <xf numFmtId="166" fontId="12" fillId="0" borderId="18" xfId="1" applyNumberFormat="1" applyFont="1" applyFill="1" applyBorder="1"/>
    <xf numFmtId="9" fontId="14" fillId="0" borderId="18" xfId="3" applyFont="1" applyFill="1" applyBorder="1"/>
    <xf numFmtId="44" fontId="12" fillId="0" borderId="18" xfId="2" applyFont="1" applyFill="1" applyBorder="1" applyAlignment="1">
      <alignment vertical="center"/>
    </xf>
    <xf numFmtId="44" fontId="14" fillId="0" borderId="18" xfId="2" applyFont="1" applyFill="1" applyBorder="1" applyAlignment="1">
      <alignment vertical="center"/>
    </xf>
    <xf numFmtId="44" fontId="14" fillId="0" borderId="3" xfId="2" applyFont="1" applyFill="1" applyBorder="1" applyAlignment="1">
      <alignment vertical="center"/>
    </xf>
    <xf numFmtId="165" fontId="14" fillId="0" borderId="18" xfId="1" applyNumberFormat="1" applyFont="1" applyFill="1" applyBorder="1"/>
    <xf numFmtId="0" fontId="7" fillId="3" borderId="13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3" fillId="4" borderId="19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43" fontId="20" fillId="0" borderId="3" xfId="1" applyFont="1" applyBorder="1" applyAlignment="1">
      <alignment horizontal="center" vertical="center" wrapText="1"/>
    </xf>
    <xf numFmtId="43" fontId="20" fillId="0" borderId="22" xfId="1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/>
    </xf>
    <xf numFmtId="0" fontId="11" fillId="10" borderId="25" xfId="0" applyFont="1" applyFill="1" applyBorder="1" applyAlignment="1">
      <alignment horizontal="center"/>
    </xf>
    <xf numFmtId="0" fontId="11" fillId="10" borderId="26" xfId="0" applyFont="1" applyFill="1" applyBorder="1" applyAlignment="1">
      <alignment horizontal="center"/>
    </xf>
    <xf numFmtId="0" fontId="11" fillId="10" borderId="27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DE6AB-98CB-4E16-98F7-C109F190938B}">
  <dimension ref="A1:P28"/>
  <sheetViews>
    <sheetView tabSelected="1" workbookViewId="0">
      <selection sqref="A1:P1"/>
    </sheetView>
  </sheetViews>
  <sheetFormatPr defaultRowHeight="14.5" x14ac:dyDescent="0.35"/>
  <cols>
    <col min="1" max="1" width="39.1796875" customWidth="1"/>
    <col min="2" max="2" width="20.453125" customWidth="1"/>
    <col min="3" max="3" width="17.7265625" customWidth="1"/>
    <col min="4" max="4" width="15.81640625" customWidth="1"/>
    <col min="5" max="5" width="15" customWidth="1"/>
    <col min="6" max="6" width="14.7265625" customWidth="1"/>
    <col min="7" max="7" width="14.81640625" customWidth="1"/>
    <col min="8" max="11" width="15.7265625" customWidth="1"/>
    <col min="12" max="12" width="11.26953125" customWidth="1"/>
    <col min="13" max="13" width="17.7265625" customWidth="1"/>
    <col min="14" max="15" width="14.81640625" customWidth="1"/>
    <col min="16" max="16" width="19.7265625" customWidth="1"/>
  </cols>
  <sheetData>
    <row r="1" spans="1:16" ht="18.5" x14ac:dyDescent="0.35">
      <c r="A1" s="145" t="s">
        <v>260</v>
      </c>
      <c r="B1" s="146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</row>
    <row r="2" spans="1:16" ht="39" x14ac:dyDescent="0.35">
      <c r="A2" s="149"/>
      <c r="B2" s="94" t="s">
        <v>261</v>
      </c>
      <c r="C2" s="94" t="s">
        <v>45</v>
      </c>
      <c r="D2" s="152" t="s">
        <v>46</v>
      </c>
      <c r="E2" s="153"/>
      <c r="F2" s="94" t="s">
        <v>47</v>
      </c>
      <c r="G2" s="152" t="s">
        <v>48</v>
      </c>
      <c r="H2" s="154"/>
      <c r="I2" s="154"/>
      <c r="J2" s="153"/>
      <c r="K2" s="95" t="s">
        <v>49</v>
      </c>
      <c r="L2" s="152" t="s">
        <v>50</v>
      </c>
      <c r="M2" s="153"/>
      <c r="N2" s="152" t="s">
        <v>262</v>
      </c>
      <c r="O2" s="153"/>
      <c r="P2" s="96" t="s">
        <v>263</v>
      </c>
    </row>
    <row r="3" spans="1:16" ht="37.5" x14ac:dyDescent="0.35">
      <c r="A3" s="150"/>
      <c r="B3" s="126" t="s">
        <v>52</v>
      </c>
      <c r="C3" s="126" t="s">
        <v>51</v>
      </c>
      <c r="D3" s="126" t="s">
        <v>52</v>
      </c>
      <c r="E3" s="126" t="s">
        <v>53</v>
      </c>
      <c r="F3" s="126" t="s">
        <v>54</v>
      </c>
      <c r="G3" s="126" t="s">
        <v>55</v>
      </c>
      <c r="H3" s="126" t="s">
        <v>53</v>
      </c>
      <c r="I3" s="126" t="s">
        <v>56</v>
      </c>
      <c r="J3" s="126" t="s">
        <v>57</v>
      </c>
      <c r="K3" s="126" t="s">
        <v>58</v>
      </c>
      <c r="L3" s="155" t="s">
        <v>59</v>
      </c>
      <c r="M3" s="155" t="s">
        <v>60</v>
      </c>
      <c r="N3" s="126" t="s">
        <v>264</v>
      </c>
      <c r="O3" s="126" t="s">
        <v>265</v>
      </c>
      <c r="P3" s="157" t="s">
        <v>61</v>
      </c>
    </row>
    <row r="4" spans="1:16" x14ac:dyDescent="0.35">
      <c r="A4" s="151"/>
      <c r="B4" s="97" t="s">
        <v>63</v>
      </c>
      <c r="C4" s="97" t="s">
        <v>62</v>
      </c>
      <c r="D4" s="97" t="s">
        <v>63</v>
      </c>
      <c r="E4" s="97" t="s">
        <v>63</v>
      </c>
      <c r="F4" s="97" t="s">
        <v>62</v>
      </c>
      <c r="G4" s="97" t="s">
        <v>63</v>
      </c>
      <c r="H4" s="97" t="s">
        <v>63</v>
      </c>
      <c r="I4" s="97" t="s">
        <v>64</v>
      </c>
      <c r="J4" s="97" t="s">
        <v>64</v>
      </c>
      <c r="K4" s="97" t="s">
        <v>65</v>
      </c>
      <c r="L4" s="156"/>
      <c r="M4" s="156"/>
      <c r="N4" s="97" t="s">
        <v>266</v>
      </c>
      <c r="O4" s="97" t="s">
        <v>266</v>
      </c>
      <c r="P4" s="158"/>
    </row>
    <row r="5" spans="1:16" x14ac:dyDescent="0.35">
      <c r="A5" s="98" t="s">
        <v>8</v>
      </c>
      <c r="B5" s="99" t="s">
        <v>9</v>
      </c>
      <c r="C5" s="98" t="s">
        <v>267</v>
      </c>
      <c r="D5" s="98" t="s">
        <v>11</v>
      </c>
      <c r="E5" s="99" t="s">
        <v>12</v>
      </c>
      <c r="F5" s="98" t="s">
        <v>268</v>
      </c>
      <c r="G5" s="99" t="s">
        <v>269</v>
      </c>
      <c r="H5" s="98" t="s">
        <v>270</v>
      </c>
      <c r="I5" s="99" t="s">
        <v>271</v>
      </c>
      <c r="J5" s="99" t="s">
        <v>272</v>
      </c>
      <c r="K5" s="99" t="s">
        <v>273</v>
      </c>
      <c r="L5" s="99" t="s">
        <v>274</v>
      </c>
      <c r="M5" s="99" t="s">
        <v>275</v>
      </c>
      <c r="N5" s="99" t="s">
        <v>276</v>
      </c>
      <c r="O5" s="99" t="s">
        <v>277</v>
      </c>
      <c r="P5" s="98" t="s">
        <v>278</v>
      </c>
    </row>
    <row r="6" spans="1:16" x14ac:dyDescent="0.35">
      <c r="A6" s="14" t="s">
        <v>21</v>
      </c>
      <c r="B6" s="131">
        <v>216845</v>
      </c>
      <c r="C6" s="132">
        <v>1.0625423689732296</v>
      </c>
      <c r="D6" s="131">
        <v>230407</v>
      </c>
      <c r="E6" s="131">
        <v>1318202</v>
      </c>
      <c r="F6" s="132">
        <v>0.9653829961763315</v>
      </c>
      <c r="G6" s="131">
        <v>222431</v>
      </c>
      <c r="H6" s="131">
        <v>1277459</v>
      </c>
      <c r="I6" s="133">
        <v>2.0294321340100971</v>
      </c>
      <c r="J6" s="133">
        <v>0.35336446727448778</v>
      </c>
      <c r="K6" s="134">
        <v>451408.61899999989</v>
      </c>
      <c r="L6" s="131">
        <v>4699</v>
      </c>
      <c r="M6" s="14" t="s">
        <v>66</v>
      </c>
      <c r="N6" s="131">
        <v>11086256.476945691</v>
      </c>
      <c r="O6" s="131">
        <v>109461089.63074562</v>
      </c>
      <c r="P6" s="135">
        <v>5.7211890263750664</v>
      </c>
    </row>
    <row r="7" spans="1:16" x14ac:dyDescent="0.35">
      <c r="A7" s="15" t="s">
        <v>22</v>
      </c>
      <c r="B7" s="131">
        <v>974670</v>
      </c>
      <c r="C7" s="132">
        <v>1.0144202653205701</v>
      </c>
      <c r="D7" s="131">
        <v>988725</v>
      </c>
      <c r="E7" s="131">
        <v>12511565.5</v>
      </c>
      <c r="F7" s="132">
        <v>0.91191281701180815</v>
      </c>
      <c r="G7" s="131">
        <v>901631</v>
      </c>
      <c r="H7" s="131">
        <v>10767150</v>
      </c>
      <c r="I7" s="133">
        <v>1.9316386177271847</v>
      </c>
      <c r="J7" s="133">
        <v>0.16175359854185919</v>
      </c>
      <c r="K7" s="134">
        <v>1741625.2585399793</v>
      </c>
      <c r="L7" s="131">
        <v>12894</v>
      </c>
      <c r="M7" s="14" t="s">
        <v>66</v>
      </c>
      <c r="N7" s="131">
        <v>0</v>
      </c>
      <c r="O7" s="131">
        <v>0</v>
      </c>
      <c r="P7" s="135">
        <v>12.654242079445751</v>
      </c>
    </row>
    <row r="8" spans="1:16" x14ac:dyDescent="0.35">
      <c r="A8" s="15" t="s">
        <v>23</v>
      </c>
      <c r="B8" s="131">
        <v>1367532</v>
      </c>
      <c r="C8" s="136">
        <v>1.0677629481430781</v>
      </c>
      <c r="D8" s="131">
        <v>1460200</v>
      </c>
      <c r="E8" s="131">
        <v>16644074.5</v>
      </c>
      <c r="F8" s="136">
        <v>0.83829817833173537</v>
      </c>
      <c r="G8" s="131">
        <v>1224083</v>
      </c>
      <c r="H8" s="131">
        <v>13766854.5</v>
      </c>
      <c r="I8" s="133">
        <v>2.2297948575382551</v>
      </c>
      <c r="J8" s="133">
        <v>0.19826271706438098</v>
      </c>
      <c r="K8" s="134">
        <v>2729453.9786</v>
      </c>
      <c r="L8" s="131">
        <v>6903</v>
      </c>
      <c r="M8" s="14" t="s">
        <v>67</v>
      </c>
      <c r="N8" s="131">
        <v>8511148.7905214913</v>
      </c>
      <c r="O8" s="131">
        <v>82647515.20601432</v>
      </c>
      <c r="P8" s="135">
        <v>11.39848959046706</v>
      </c>
    </row>
    <row r="9" spans="1:16" x14ac:dyDescent="0.35">
      <c r="A9" s="15" t="s">
        <v>24</v>
      </c>
      <c r="B9" s="131">
        <v>523780</v>
      </c>
      <c r="C9" s="132">
        <v>1.0563328114857382</v>
      </c>
      <c r="D9" s="131">
        <v>553286</v>
      </c>
      <c r="E9" s="131">
        <v>2766430</v>
      </c>
      <c r="F9" s="132">
        <v>1</v>
      </c>
      <c r="G9" s="131">
        <v>553286</v>
      </c>
      <c r="H9" s="131">
        <v>2766430</v>
      </c>
      <c r="I9" s="133">
        <v>0.963775991078755</v>
      </c>
      <c r="J9" s="133">
        <v>0.19275519821575099</v>
      </c>
      <c r="K9" s="134">
        <v>533243.76300000004</v>
      </c>
      <c r="L9" s="131">
        <v>46417</v>
      </c>
      <c r="M9" s="14" t="s">
        <v>66</v>
      </c>
      <c r="N9" s="131">
        <v>0</v>
      </c>
      <c r="O9" s="131">
        <v>0</v>
      </c>
      <c r="P9" s="135">
        <v>5</v>
      </c>
    </row>
    <row r="10" spans="1:16" x14ac:dyDescent="0.35">
      <c r="A10" s="14" t="s">
        <v>25</v>
      </c>
      <c r="B10" s="131">
        <v>201099</v>
      </c>
      <c r="C10" s="132">
        <v>1.2560430434760987</v>
      </c>
      <c r="D10" s="131">
        <v>252589</v>
      </c>
      <c r="E10" s="131">
        <v>2275092</v>
      </c>
      <c r="F10" s="132">
        <v>1.0000039590005898</v>
      </c>
      <c r="G10" s="131">
        <v>252590</v>
      </c>
      <c r="H10" s="131">
        <v>2275102</v>
      </c>
      <c r="I10" s="133">
        <v>1.1591868244981984</v>
      </c>
      <c r="J10" s="133">
        <v>0.1286970869877482</v>
      </c>
      <c r="K10" s="134">
        <v>292798.99999999994</v>
      </c>
      <c r="L10" s="131">
        <v>16323</v>
      </c>
      <c r="M10" s="14" t="s">
        <v>68</v>
      </c>
      <c r="N10" s="131">
        <v>47451261.240845509</v>
      </c>
      <c r="O10" s="131">
        <v>445621314.14260459</v>
      </c>
      <c r="P10" s="135">
        <v>9.0070905700564943</v>
      </c>
    </row>
    <row r="11" spans="1:16" x14ac:dyDescent="0.35">
      <c r="A11" s="16" t="s">
        <v>69</v>
      </c>
      <c r="B11" s="18">
        <v>3283926</v>
      </c>
      <c r="C11" s="17">
        <v>1.0612927940519976</v>
      </c>
      <c r="D11" s="18">
        <v>3485207</v>
      </c>
      <c r="E11" s="18">
        <v>35515364</v>
      </c>
      <c r="F11" s="17">
        <v>0.90497379352216378</v>
      </c>
      <c r="G11" s="18">
        <v>3154021</v>
      </c>
      <c r="H11" s="18">
        <v>30852995.5</v>
      </c>
      <c r="I11" s="100">
        <v>1.8226037870832121</v>
      </c>
      <c r="J11" s="100">
        <v>0.18632001612744473</v>
      </c>
      <c r="K11" s="108">
        <v>5748530.6191399796</v>
      </c>
      <c r="L11" s="19" t="s">
        <v>70</v>
      </c>
      <c r="M11" s="20"/>
      <c r="N11" s="18">
        <v>67048666.508312687</v>
      </c>
      <c r="O11" s="18">
        <v>637729918.97936451</v>
      </c>
      <c r="P11" s="21">
        <v>10.190316959652611</v>
      </c>
    </row>
    <row r="12" spans="1:16" x14ac:dyDescent="0.35">
      <c r="A12" s="14" t="s">
        <v>284</v>
      </c>
      <c r="B12" s="131">
        <v>2237342</v>
      </c>
      <c r="C12" s="132">
        <v>1.0000035756714887</v>
      </c>
      <c r="D12" s="131">
        <v>2237350</v>
      </c>
      <c r="E12" s="131">
        <v>12735359</v>
      </c>
      <c r="F12" s="132">
        <v>0.79000016984378851</v>
      </c>
      <c r="G12" s="131">
        <v>1767506.8800000001</v>
      </c>
      <c r="H12" s="131">
        <v>10060931.26</v>
      </c>
      <c r="I12" s="137">
        <v>1.9078047364137254</v>
      </c>
      <c r="J12" s="133">
        <v>0.33516360565093917</v>
      </c>
      <c r="K12" s="131">
        <v>3372057.9973078463</v>
      </c>
      <c r="L12" s="131">
        <v>142</v>
      </c>
      <c r="M12" s="14" t="s">
        <v>67</v>
      </c>
      <c r="N12" s="131">
        <v>0</v>
      </c>
      <c r="O12" s="131">
        <v>0</v>
      </c>
      <c r="P12" s="135">
        <v>5.6921621561221984</v>
      </c>
    </row>
    <row r="13" spans="1:16" x14ac:dyDescent="0.35">
      <c r="A13" s="14" t="s">
        <v>285</v>
      </c>
      <c r="B13" s="131">
        <v>518485</v>
      </c>
      <c r="C13" s="132">
        <v>1.0371370435017406</v>
      </c>
      <c r="D13" s="131">
        <v>537740</v>
      </c>
      <c r="E13" s="131">
        <v>8798351.6382793933</v>
      </c>
      <c r="F13" s="132">
        <v>0.69000074385390708</v>
      </c>
      <c r="G13" s="131">
        <v>371041</v>
      </c>
      <c r="H13" s="131">
        <v>6070869.1751010241</v>
      </c>
      <c r="I13" s="137">
        <v>2.0774571214432771</v>
      </c>
      <c r="J13" s="133">
        <v>0.12697057794604968</v>
      </c>
      <c r="K13" s="131">
        <v>770821.76779743494</v>
      </c>
      <c r="L13" s="131">
        <v>23</v>
      </c>
      <c r="M13" s="14" t="s">
        <v>67</v>
      </c>
      <c r="N13" s="131">
        <v>0</v>
      </c>
      <c r="O13" s="131">
        <v>0</v>
      </c>
      <c r="P13" s="135">
        <v>16.361720605272797</v>
      </c>
    </row>
    <row r="14" spans="1:16" x14ac:dyDescent="0.35">
      <c r="A14" s="14" t="s">
        <v>286</v>
      </c>
      <c r="B14" s="131">
        <v>82768</v>
      </c>
      <c r="C14" s="132">
        <v>0.9486758167407694</v>
      </c>
      <c r="D14" s="131">
        <v>78520</v>
      </c>
      <c r="E14" s="131">
        <v>1218025</v>
      </c>
      <c r="F14" s="132">
        <v>1.0200132450331125</v>
      </c>
      <c r="G14" s="131">
        <v>80091.44</v>
      </c>
      <c r="H14" s="131">
        <v>1242403.6000000001</v>
      </c>
      <c r="I14" s="137">
        <v>1.2063869917388348</v>
      </c>
      <c r="J14" s="133">
        <v>7.7769632481450773E-2</v>
      </c>
      <c r="K14" s="131">
        <v>96621.271365631386</v>
      </c>
      <c r="L14" s="131">
        <v>6</v>
      </c>
      <c r="M14" s="14" t="s">
        <v>67</v>
      </c>
      <c r="N14" s="131">
        <v>0</v>
      </c>
      <c r="O14" s="131">
        <v>0</v>
      </c>
      <c r="P14" s="135">
        <v>15.512289862455425</v>
      </c>
    </row>
    <row r="15" spans="1:16" x14ac:dyDescent="0.35">
      <c r="A15" s="14" t="s">
        <v>287</v>
      </c>
      <c r="B15" s="131">
        <v>451867</v>
      </c>
      <c r="C15" s="132">
        <v>0.94632048810822655</v>
      </c>
      <c r="D15" s="131">
        <v>427611</v>
      </c>
      <c r="E15" s="131">
        <v>3207082.5</v>
      </c>
      <c r="F15" s="132">
        <v>1.02</v>
      </c>
      <c r="G15" s="131">
        <v>436163.22000000003</v>
      </c>
      <c r="H15" s="131">
        <v>3271224.15</v>
      </c>
      <c r="I15" s="137">
        <v>1.4958735179610267</v>
      </c>
      <c r="J15" s="133">
        <v>0.19944980239480359</v>
      </c>
      <c r="K15" s="131">
        <v>652445.01030660933</v>
      </c>
      <c r="L15" s="131">
        <v>22</v>
      </c>
      <c r="M15" s="14" t="s">
        <v>67</v>
      </c>
      <c r="N15" s="131">
        <v>0</v>
      </c>
      <c r="O15" s="131">
        <v>0</v>
      </c>
      <c r="P15" s="135">
        <v>7.5</v>
      </c>
    </row>
    <row r="16" spans="1:16" x14ac:dyDescent="0.35">
      <c r="A16" s="14" t="s">
        <v>288</v>
      </c>
      <c r="B16" s="131">
        <v>471363</v>
      </c>
      <c r="C16" s="132">
        <v>0.84000016972057634</v>
      </c>
      <c r="D16" s="131">
        <v>395945</v>
      </c>
      <c r="E16" s="131">
        <v>8156467.0000000009</v>
      </c>
      <c r="F16" s="132">
        <v>0.77</v>
      </c>
      <c r="G16" s="131">
        <v>304877.65000000002</v>
      </c>
      <c r="H16" s="131">
        <v>6280479.5900000008</v>
      </c>
      <c r="I16" s="137">
        <v>1.8048461513084955</v>
      </c>
      <c r="J16" s="133">
        <v>8.7613890840218214E-2</v>
      </c>
      <c r="K16" s="131">
        <v>550257.25322247855</v>
      </c>
      <c r="L16" s="131">
        <v>21</v>
      </c>
      <c r="M16" s="14" t="s">
        <v>67</v>
      </c>
      <c r="N16" s="131">
        <v>0</v>
      </c>
      <c r="O16" s="131">
        <v>0</v>
      </c>
      <c r="P16" s="135">
        <v>20.6</v>
      </c>
    </row>
    <row r="17" spans="1:16" x14ac:dyDescent="0.35">
      <c r="A17" s="14" t="s">
        <v>27</v>
      </c>
      <c r="B17" s="131">
        <v>596577</v>
      </c>
      <c r="C17" s="132">
        <v>1.0077341231727002</v>
      </c>
      <c r="D17" s="131">
        <v>601191</v>
      </c>
      <c r="E17" s="131">
        <v>5632039</v>
      </c>
      <c r="F17" s="132">
        <v>0.92000046574216843</v>
      </c>
      <c r="G17" s="131">
        <v>553096</v>
      </c>
      <c r="H17" s="131">
        <v>5181472</v>
      </c>
      <c r="I17" s="137">
        <v>2.10072594992551</v>
      </c>
      <c r="J17" s="133">
        <v>0.22424189882720583</v>
      </c>
      <c r="K17" s="131">
        <v>1161903.1199999999</v>
      </c>
      <c r="L17" s="131">
        <v>230</v>
      </c>
      <c r="M17" s="14" t="s">
        <v>67</v>
      </c>
      <c r="N17" s="131">
        <v>590512.16789220669</v>
      </c>
      <c r="O17" s="131">
        <v>4591566.5002823304</v>
      </c>
      <c r="P17" s="135">
        <v>9.368135916871676</v>
      </c>
    </row>
    <row r="18" spans="1:16" x14ac:dyDescent="0.35">
      <c r="A18" s="16" t="s">
        <v>290</v>
      </c>
      <c r="B18" s="109">
        <v>4358402</v>
      </c>
      <c r="C18" s="17">
        <v>0.98163432377279558</v>
      </c>
      <c r="D18" s="18">
        <v>4278357</v>
      </c>
      <c r="E18" s="18">
        <v>39747324.138279393</v>
      </c>
      <c r="F18" s="17">
        <v>0.82105728671076306</v>
      </c>
      <c r="G18" s="18">
        <v>3512776.19</v>
      </c>
      <c r="H18" s="18">
        <v>32107379.775101025</v>
      </c>
      <c r="I18" s="100">
        <v>1.8800248187744637</v>
      </c>
      <c r="J18" s="100">
        <v>0.20568811489006725</v>
      </c>
      <c r="K18" s="108">
        <v>6604106.4200000009</v>
      </c>
      <c r="L18" s="19" t="s">
        <v>70</v>
      </c>
      <c r="M18" s="20"/>
      <c r="N18" s="18">
        <v>590512.16789220669</v>
      </c>
      <c r="O18" s="18">
        <v>4591566.5002823304</v>
      </c>
      <c r="P18" s="21">
        <v>9.2903243320460156</v>
      </c>
    </row>
    <row r="19" spans="1:16" x14ac:dyDescent="0.35">
      <c r="A19" s="14" t="s">
        <v>28</v>
      </c>
      <c r="B19" s="131">
        <v>411482</v>
      </c>
      <c r="C19" s="132">
        <v>1.013572890187177</v>
      </c>
      <c r="D19" s="131">
        <v>417067</v>
      </c>
      <c r="E19" s="131">
        <v>8169067</v>
      </c>
      <c r="F19" s="132">
        <v>1</v>
      </c>
      <c r="G19" s="131">
        <v>417067</v>
      </c>
      <c r="H19" s="131">
        <v>8169067</v>
      </c>
      <c r="I19" s="137">
        <v>13.779029142320056</v>
      </c>
      <c r="J19" s="133">
        <v>0.7034803787629601</v>
      </c>
      <c r="K19" s="134">
        <v>5746778.3472999986</v>
      </c>
      <c r="L19" s="131">
        <v>980</v>
      </c>
      <c r="M19" s="14" t="s">
        <v>66</v>
      </c>
      <c r="N19" s="131">
        <v>1291780.2441916768</v>
      </c>
      <c r="O19" s="131">
        <v>12842557.395941675</v>
      </c>
      <c r="P19" s="135">
        <v>19.586941666446879</v>
      </c>
    </row>
    <row r="20" spans="1:16" x14ac:dyDescent="0.35">
      <c r="A20" s="14" t="s">
        <v>29</v>
      </c>
      <c r="B20" s="131">
        <v>14288</v>
      </c>
      <c r="C20" s="132">
        <v>1.0148376259798433</v>
      </c>
      <c r="D20" s="131">
        <v>14500</v>
      </c>
      <c r="E20" s="131">
        <v>268425</v>
      </c>
      <c r="F20" s="132">
        <v>1</v>
      </c>
      <c r="G20" s="131">
        <v>14500</v>
      </c>
      <c r="H20" s="131">
        <v>268425</v>
      </c>
      <c r="I20" s="137">
        <v>5.0267566240317185</v>
      </c>
      <c r="J20" s="133">
        <v>0.27153942832619882</v>
      </c>
      <c r="K20" s="134">
        <v>72887.97104845992</v>
      </c>
      <c r="L20" s="131">
        <v>30</v>
      </c>
      <c r="M20" s="14" t="s">
        <v>66</v>
      </c>
      <c r="N20" s="131">
        <v>129063.97975038753</v>
      </c>
      <c r="O20" s="131">
        <v>1192267.556103488</v>
      </c>
      <c r="P20" s="135">
        <v>18.512068965517241</v>
      </c>
    </row>
    <row r="21" spans="1:16" x14ac:dyDescent="0.35">
      <c r="A21" s="14" t="s">
        <v>30</v>
      </c>
      <c r="B21" s="131">
        <v>245179</v>
      </c>
      <c r="C21" s="132">
        <v>0.37292345592403919</v>
      </c>
      <c r="D21" s="131">
        <v>91433</v>
      </c>
      <c r="E21" s="131">
        <v>1726821</v>
      </c>
      <c r="F21" s="132">
        <v>1</v>
      </c>
      <c r="G21" s="131">
        <v>91433</v>
      </c>
      <c r="H21" s="131">
        <v>1726821</v>
      </c>
      <c r="I21" s="137">
        <v>13.679326622324055</v>
      </c>
      <c r="J21" s="133">
        <v>0.72430313915510369</v>
      </c>
      <c r="K21" s="134">
        <v>1250741.8710589553</v>
      </c>
      <c r="L21" s="131">
        <v>1</v>
      </c>
      <c r="M21" s="14" t="s">
        <v>66</v>
      </c>
      <c r="N21" s="131">
        <v>601731.55430640001</v>
      </c>
      <c r="O21" s="131">
        <v>5903582.628522601</v>
      </c>
      <c r="P21" s="135">
        <v>18.886189887677315</v>
      </c>
    </row>
    <row r="22" spans="1:16" x14ac:dyDescent="0.35">
      <c r="A22" s="15" t="s">
        <v>31</v>
      </c>
      <c r="B22" s="131">
        <v>82621</v>
      </c>
      <c r="C22" s="136">
        <v>0.97344500792776656</v>
      </c>
      <c r="D22" s="131">
        <v>80427</v>
      </c>
      <c r="E22" s="131">
        <v>1175201</v>
      </c>
      <c r="F22" s="136">
        <v>1</v>
      </c>
      <c r="G22" s="131">
        <v>80427</v>
      </c>
      <c r="H22" s="131">
        <v>1175201</v>
      </c>
      <c r="I22" s="138">
        <v>13.401327588193986</v>
      </c>
      <c r="J22" s="139">
        <v>0.91714402381863003</v>
      </c>
      <c r="K22" s="134">
        <v>1077828.5739356778</v>
      </c>
      <c r="L22" s="140">
        <v>2487</v>
      </c>
      <c r="M22" s="14" t="s">
        <v>66</v>
      </c>
      <c r="N22" s="131">
        <v>5951516.6532024005</v>
      </c>
      <c r="O22" s="131">
        <v>58468189.6671516</v>
      </c>
      <c r="P22" s="135">
        <v>14.612020838773049</v>
      </c>
    </row>
    <row r="23" spans="1:16" x14ac:dyDescent="0.35">
      <c r="A23" s="15" t="s">
        <v>32</v>
      </c>
      <c r="B23" s="131">
        <v>22071</v>
      </c>
      <c r="C23" s="136">
        <v>0.9702324316977029</v>
      </c>
      <c r="D23" s="131">
        <v>21414</v>
      </c>
      <c r="E23" s="131">
        <v>108941</v>
      </c>
      <c r="F23" s="136">
        <v>1</v>
      </c>
      <c r="G23" s="131">
        <v>21414</v>
      </c>
      <c r="H23" s="131">
        <v>108941</v>
      </c>
      <c r="I23" s="138">
        <v>13.445701271297732</v>
      </c>
      <c r="J23" s="139">
        <v>2.6429557928013296</v>
      </c>
      <c r="K23" s="134">
        <v>287926.24702356965</v>
      </c>
      <c r="L23" s="140">
        <v>20</v>
      </c>
      <c r="M23" s="15" t="s">
        <v>67</v>
      </c>
      <c r="N23" s="131">
        <v>1096940.7083661468</v>
      </c>
      <c r="O23" s="131">
        <v>10912916.305360323</v>
      </c>
      <c r="P23" s="135">
        <v>5.087372746801158</v>
      </c>
    </row>
    <row r="24" spans="1:16" x14ac:dyDescent="0.35">
      <c r="A24" s="14" t="s">
        <v>33</v>
      </c>
      <c r="B24" s="131">
        <v>55293</v>
      </c>
      <c r="C24" s="132">
        <v>1.0087352829472085</v>
      </c>
      <c r="D24" s="131">
        <v>55776</v>
      </c>
      <c r="E24" s="131">
        <v>1033031</v>
      </c>
      <c r="F24" s="132">
        <v>1</v>
      </c>
      <c r="G24" s="131">
        <v>55776</v>
      </c>
      <c r="H24" s="131">
        <v>1033031</v>
      </c>
      <c r="I24" s="137">
        <v>8.6468599403567392</v>
      </c>
      <c r="J24" s="133">
        <v>0.46686620249860605</v>
      </c>
      <c r="K24" s="134">
        <v>482287.26003333752</v>
      </c>
      <c r="L24" s="131">
        <v>6</v>
      </c>
      <c r="M24" s="14" t="s">
        <v>67</v>
      </c>
      <c r="N24" s="131">
        <v>0</v>
      </c>
      <c r="O24" s="131">
        <v>0</v>
      </c>
      <c r="P24" s="135">
        <v>18.521066408491109</v>
      </c>
    </row>
    <row r="25" spans="1:16" x14ac:dyDescent="0.35">
      <c r="A25" s="16" t="s">
        <v>34</v>
      </c>
      <c r="B25" s="109">
        <v>830934</v>
      </c>
      <c r="C25" s="101">
        <v>0.81909874911846192</v>
      </c>
      <c r="D25" s="102">
        <v>680617</v>
      </c>
      <c r="E25" s="102">
        <v>12481486</v>
      </c>
      <c r="F25" s="101">
        <v>1</v>
      </c>
      <c r="G25" s="102">
        <v>680617</v>
      </c>
      <c r="H25" s="102">
        <v>12481486</v>
      </c>
      <c r="I25" s="103">
        <v>13.103478564890384</v>
      </c>
      <c r="J25" s="103">
        <v>0.71453433272288247</v>
      </c>
      <c r="K25" s="110">
        <v>8918450.2703999989</v>
      </c>
      <c r="L25" s="104" t="s">
        <v>70</v>
      </c>
      <c r="M25" s="105"/>
      <c r="N25" s="102">
        <v>9071033.1398170125</v>
      </c>
      <c r="O25" s="102">
        <v>89319513.55307968</v>
      </c>
      <c r="P25" s="106">
        <v>18.338486990480696</v>
      </c>
    </row>
    <row r="26" spans="1:16" x14ac:dyDescent="0.35">
      <c r="A26" s="111" t="s">
        <v>281</v>
      </c>
      <c r="B26" s="112">
        <v>8473262</v>
      </c>
      <c r="C26" s="113">
        <v>0.99656790973771381</v>
      </c>
      <c r="D26" s="112">
        <v>8444181</v>
      </c>
      <c r="E26" s="112">
        <v>87744174.138279393</v>
      </c>
      <c r="F26" s="113">
        <v>0.8701156678190578</v>
      </c>
      <c r="G26" s="112">
        <v>7347414.1899999995</v>
      </c>
      <c r="H26" s="112">
        <v>75441861.275101021</v>
      </c>
      <c r="I26" s="114">
        <v>2.8950439922783207</v>
      </c>
      <c r="J26" s="114">
        <v>0.28195337376386193</v>
      </c>
      <c r="K26" s="112">
        <v>21271087.309539981</v>
      </c>
      <c r="L26" s="115"/>
      <c r="M26" s="116"/>
      <c r="N26" s="112">
        <v>76710211.816021904</v>
      </c>
      <c r="O26" s="112">
        <v>731640999.03272653</v>
      </c>
      <c r="P26" s="117">
        <v>10.391081638145771</v>
      </c>
    </row>
    <row r="27" spans="1:16" x14ac:dyDescent="0.35">
      <c r="A27" s="125" t="s">
        <v>71</v>
      </c>
      <c r="B27" s="22"/>
      <c r="C27" s="17"/>
      <c r="D27" s="18"/>
      <c r="E27" s="18"/>
      <c r="F27" s="17"/>
      <c r="G27" s="18"/>
      <c r="H27" s="18"/>
      <c r="I27" s="100"/>
      <c r="J27" s="100"/>
      <c r="K27" s="108">
        <v>3375411.77</v>
      </c>
      <c r="L27" s="19"/>
      <c r="M27" s="20"/>
      <c r="N27" s="18"/>
      <c r="O27" s="18"/>
      <c r="P27" s="21"/>
    </row>
    <row r="28" spans="1:16" x14ac:dyDescent="0.35">
      <c r="A28" s="118" t="s">
        <v>282</v>
      </c>
      <c r="B28" s="119">
        <v>8473262</v>
      </c>
      <c r="C28" s="120">
        <v>0.99656790973771381</v>
      </c>
      <c r="D28" s="119">
        <v>8444181</v>
      </c>
      <c r="E28" s="119">
        <v>87744174.138279393</v>
      </c>
      <c r="F28" s="120">
        <v>0.8701156678190578</v>
      </c>
      <c r="G28" s="119">
        <v>7347414.1899999995</v>
      </c>
      <c r="H28" s="119">
        <v>75441861.275101021</v>
      </c>
      <c r="I28" s="121">
        <v>3.3544453112612644</v>
      </c>
      <c r="J28" s="121">
        <v>0.32669526789199671</v>
      </c>
      <c r="K28" s="119">
        <v>24646499.079539981</v>
      </c>
      <c r="L28" s="122" t="s">
        <v>70</v>
      </c>
      <c r="M28" s="123"/>
      <c r="N28" s="119">
        <v>76710211.816021904</v>
      </c>
      <c r="O28" s="119">
        <v>731640999.03272653</v>
      </c>
      <c r="P28" s="124">
        <v>10.391081638145771</v>
      </c>
    </row>
  </sheetData>
  <mergeCells count="9">
    <mergeCell ref="A1:P1"/>
    <mergeCell ref="A2:A4"/>
    <mergeCell ref="D2:E2"/>
    <mergeCell ref="G2:J2"/>
    <mergeCell ref="L2:M2"/>
    <mergeCell ref="N2:O2"/>
    <mergeCell ref="L3:L4"/>
    <mergeCell ref="M3:M4"/>
    <mergeCell ref="P3:P4"/>
  </mergeCell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D4716-ACCA-4B21-8B9A-D461710802C8}">
  <dimension ref="A1:N186"/>
  <sheetViews>
    <sheetView zoomScaleNormal="100" workbookViewId="0">
      <selection sqref="A1:E1"/>
    </sheetView>
  </sheetViews>
  <sheetFormatPr defaultRowHeight="14.5" x14ac:dyDescent="0.35"/>
  <cols>
    <col min="1" max="1" width="17.81640625" customWidth="1"/>
    <col min="2" max="2" width="32.453125" customWidth="1"/>
    <col min="3" max="3" width="21.1796875" customWidth="1"/>
    <col min="4" max="4" width="20.81640625" bestFit="1" customWidth="1"/>
    <col min="5" max="5" width="17.81640625" customWidth="1"/>
    <col min="7" max="7" width="18.453125" customWidth="1"/>
    <col min="8" max="8" width="22.453125" customWidth="1"/>
    <col min="9" max="9" width="18.453125" customWidth="1"/>
    <col min="10" max="10" width="30.7265625" customWidth="1"/>
    <col min="11" max="11" width="33.26953125" customWidth="1"/>
    <col min="12" max="13" width="18.453125" customWidth="1"/>
    <col min="14" max="14" width="18.453125" style="93" customWidth="1"/>
  </cols>
  <sheetData>
    <row r="1" spans="1:14" ht="24" thickBot="1" x14ac:dyDescent="0.6">
      <c r="A1" s="160" t="s">
        <v>80</v>
      </c>
      <c r="B1" s="161"/>
      <c r="C1" s="161"/>
      <c r="D1" s="161"/>
      <c r="E1" s="162"/>
      <c r="G1" s="159" t="s">
        <v>283</v>
      </c>
      <c r="H1" s="159"/>
      <c r="I1" s="159"/>
      <c r="J1" s="159"/>
      <c r="K1" s="159"/>
      <c r="L1" s="159"/>
      <c r="M1" s="159"/>
      <c r="N1" s="159"/>
    </row>
    <row r="2" spans="1:14" ht="43.5" x14ac:dyDescent="0.35">
      <c r="A2" s="31" t="s">
        <v>72</v>
      </c>
      <c r="B2" s="31" t="s">
        <v>84</v>
      </c>
      <c r="C2" s="32" t="s">
        <v>280</v>
      </c>
      <c r="D2" s="32" t="s">
        <v>85</v>
      </c>
      <c r="E2" s="33" t="s">
        <v>86</v>
      </c>
      <c r="G2" s="24" t="s">
        <v>72</v>
      </c>
      <c r="H2" s="24" t="s">
        <v>73</v>
      </c>
      <c r="I2" s="24" t="s">
        <v>74</v>
      </c>
      <c r="J2" s="24" t="s">
        <v>75</v>
      </c>
      <c r="K2" s="24" t="s">
        <v>259</v>
      </c>
      <c r="L2" s="25" t="s">
        <v>257</v>
      </c>
      <c r="M2" s="25" t="s">
        <v>258</v>
      </c>
      <c r="N2" s="26" t="s">
        <v>76</v>
      </c>
    </row>
    <row r="3" spans="1:14" x14ac:dyDescent="0.35">
      <c r="A3" s="34" t="s">
        <v>88</v>
      </c>
      <c r="B3" s="35" t="s">
        <v>89</v>
      </c>
      <c r="C3" s="36">
        <f t="shared" ref="C3:C34" si="0">SUMIFS($L$3:$L$180,$G$3:$G$180,A3,$K$3:$K$180,B3)</f>
        <v>1729225</v>
      </c>
      <c r="D3" s="36">
        <f t="shared" ref="D3:D34" si="1">SUMIFS($M$3:$M$180,$G$3:$G$180,A3,$K$3:$K$180,B3)</f>
        <v>10375350</v>
      </c>
      <c r="E3" s="37">
        <f t="shared" ref="E3:E66" si="2">D3/C3</f>
        <v>6</v>
      </c>
      <c r="G3" s="27" t="s">
        <v>77</v>
      </c>
      <c r="H3" s="27" t="s">
        <v>78</v>
      </c>
      <c r="I3" s="27" t="s">
        <v>79</v>
      </c>
      <c r="J3" s="28" t="s">
        <v>79</v>
      </c>
      <c r="K3" s="28" t="s">
        <v>79</v>
      </c>
      <c r="L3" s="28">
        <v>109241</v>
      </c>
      <c r="M3" s="28">
        <f t="shared" ref="M3:M67" si="3">L3*N3</f>
        <v>1420133</v>
      </c>
      <c r="N3" s="29">
        <v>13</v>
      </c>
    </row>
    <row r="4" spans="1:14" x14ac:dyDescent="0.35">
      <c r="A4" s="34" t="s">
        <v>77</v>
      </c>
      <c r="B4" s="35" t="s">
        <v>92</v>
      </c>
      <c r="C4" s="36">
        <f t="shared" si="0"/>
        <v>746952</v>
      </c>
      <c r="D4" s="36">
        <f t="shared" si="1"/>
        <v>7468728</v>
      </c>
      <c r="E4" s="37">
        <f t="shared" si="2"/>
        <v>9.9989396909038337</v>
      </c>
      <c r="G4" s="27" t="s">
        <v>77</v>
      </c>
      <c r="H4" s="27" t="s">
        <v>78</v>
      </c>
      <c r="I4" s="27" t="s">
        <v>81</v>
      </c>
      <c r="J4" s="28" t="s">
        <v>82</v>
      </c>
      <c r="K4" s="30" t="s">
        <v>83</v>
      </c>
      <c r="L4" s="28">
        <v>153</v>
      </c>
      <c r="M4" s="28">
        <f t="shared" si="3"/>
        <v>1377</v>
      </c>
      <c r="N4" s="29">
        <v>9</v>
      </c>
    </row>
    <row r="5" spans="1:14" x14ac:dyDescent="0.35">
      <c r="A5" s="34" t="s">
        <v>88</v>
      </c>
      <c r="B5" s="35" t="s">
        <v>94</v>
      </c>
      <c r="C5" s="36">
        <f t="shared" si="0"/>
        <v>668976</v>
      </c>
      <c r="D5" s="36">
        <f t="shared" si="1"/>
        <v>2006928</v>
      </c>
      <c r="E5" s="37">
        <f t="shared" si="2"/>
        <v>3</v>
      </c>
      <c r="G5" s="27" t="s">
        <v>77</v>
      </c>
      <c r="H5" s="27" t="s">
        <v>78</v>
      </c>
      <c r="I5" s="27" t="s">
        <v>81</v>
      </c>
      <c r="J5" s="28" t="s">
        <v>87</v>
      </c>
      <c r="K5" s="30" t="s">
        <v>83</v>
      </c>
      <c r="L5" s="28">
        <v>3626</v>
      </c>
      <c r="M5" s="28">
        <f t="shared" si="3"/>
        <v>32634</v>
      </c>
      <c r="N5" s="29">
        <v>9</v>
      </c>
    </row>
    <row r="6" spans="1:14" x14ac:dyDescent="0.35">
      <c r="A6" s="34" t="s">
        <v>88</v>
      </c>
      <c r="B6" s="35" t="s">
        <v>79</v>
      </c>
      <c r="C6" s="36">
        <f t="shared" si="0"/>
        <v>595407</v>
      </c>
      <c r="D6" s="36">
        <f t="shared" si="1"/>
        <v>9706252.6382793933</v>
      </c>
      <c r="E6" s="37">
        <f t="shared" si="2"/>
        <v>16.301878611234656</v>
      </c>
      <c r="G6" s="27" t="s">
        <v>77</v>
      </c>
      <c r="H6" s="27" t="s">
        <v>78</v>
      </c>
      <c r="I6" s="27" t="s">
        <v>81</v>
      </c>
      <c r="J6" s="28" t="s">
        <v>90</v>
      </c>
      <c r="K6" s="30" t="s">
        <v>91</v>
      </c>
      <c r="L6" s="28">
        <v>60</v>
      </c>
      <c r="M6" s="28">
        <f t="shared" si="3"/>
        <v>540</v>
      </c>
      <c r="N6" s="29">
        <v>9</v>
      </c>
    </row>
    <row r="7" spans="1:14" x14ac:dyDescent="0.35">
      <c r="A7" s="34" t="s">
        <v>77</v>
      </c>
      <c r="B7" s="35" t="s">
        <v>97</v>
      </c>
      <c r="C7" s="36">
        <f t="shared" si="0"/>
        <v>553286</v>
      </c>
      <c r="D7" s="36">
        <f t="shared" si="1"/>
        <v>2766430</v>
      </c>
      <c r="E7" s="37">
        <f t="shared" si="2"/>
        <v>5</v>
      </c>
      <c r="G7" s="27" t="s">
        <v>77</v>
      </c>
      <c r="H7" s="27" t="s">
        <v>78</v>
      </c>
      <c r="I7" s="27" t="s">
        <v>81</v>
      </c>
      <c r="J7" s="28" t="s">
        <v>93</v>
      </c>
      <c r="K7" s="30" t="s">
        <v>91</v>
      </c>
      <c r="L7" s="28">
        <v>5467</v>
      </c>
      <c r="M7" s="28">
        <f t="shared" si="3"/>
        <v>49203</v>
      </c>
      <c r="N7" s="29">
        <v>9</v>
      </c>
    </row>
    <row r="8" spans="1:14" x14ac:dyDescent="0.35">
      <c r="A8" s="34" t="s">
        <v>77</v>
      </c>
      <c r="B8" s="35" t="s">
        <v>89</v>
      </c>
      <c r="C8" s="36">
        <f t="shared" si="0"/>
        <v>525472</v>
      </c>
      <c r="D8" s="36">
        <f t="shared" si="1"/>
        <v>3152832</v>
      </c>
      <c r="E8" s="37">
        <f t="shared" si="2"/>
        <v>6</v>
      </c>
      <c r="G8" s="27" t="s">
        <v>77</v>
      </c>
      <c r="H8" s="27" t="s">
        <v>78</v>
      </c>
      <c r="I8" s="27" t="s">
        <v>81</v>
      </c>
      <c r="J8" s="28" t="s">
        <v>95</v>
      </c>
      <c r="K8" s="28" t="s">
        <v>95</v>
      </c>
      <c r="L8" s="28">
        <v>19374</v>
      </c>
      <c r="M8" s="28">
        <f t="shared" si="3"/>
        <v>290610</v>
      </c>
      <c r="N8" s="29">
        <v>15</v>
      </c>
    </row>
    <row r="9" spans="1:14" x14ac:dyDescent="0.35">
      <c r="A9" s="34" t="s">
        <v>88</v>
      </c>
      <c r="B9" s="35" t="s">
        <v>101</v>
      </c>
      <c r="C9" s="36">
        <f t="shared" si="0"/>
        <v>427611</v>
      </c>
      <c r="D9" s="36">
        <f t="shared" si="1"/>
        <v>3207082.5</v>
      </c>
      <c r="E9" s="37">
        <f t="shared" si="2"/>
        <v>7.5</v>
      </c>
      <c r="G9" s="27" t="s">
        <v>77</v>
      </c>
      <c r="H9" s="27" t="s">
        <v>78</v>
      </c>
      <c r="I9" s="27" t="s">
        <v>81</v>
      </c>
      <c r="J9" s="28" t="s">
        <v>96</v>
      </c>
      <c r="K9" s="28" t="s">
        <v>96</v>
      </c>
      <c r="L9" s="28">
        <v>11735</v>
      </c>
      <c r="M9" s="28">
        <f t="shared" si="3"/>
        <v>58675</v>
      </c>
      <c r="N9" s="29">
        <v>5</v>
      </c>
    </row>
    <row r="10" spans="1:14" x14ac:dyDescent="0.35">
      <c r="A10" s="34" t="s">
        <v>88</v>
      </c>
      <c r="B10" s="35" t="s">
        <v>104</v>
      </c>
      <c r="C10" s="36">
        <f t="shared" si="0"/>
        <v>395945</v>
      </c>
      <c r="D10" s="36">
        <f t="shared" si="1"/>
        <v>8156467.0000000009</v>
      </c>
      <c r="E10" s="37">
        <f t="shared" si="2"/>
        <v>20.6</v>
      </c>
      <c r="G10" s="27" t="s">
        <v>77</v>
      </c>
      <c r="H10" s="27" t="s">
        <v>78</v>
      </c>
      <c r="I10" s="27" t="s">
        <v>81</v>
      </c>
      <c r="J10" s="28" t="s">
        <v>98</v>
      </c>
      <c r="K10" s="28" t="s">
        <v>99</v>
      </c>
      <c r="L10" s="28">
        <v>991</v>
      </c>
      <c r="M10" s="28">
        <f t="shared" si="3"/>
        <v>1982</v>
      </c>
      <c r="N10" s="29">
        <v>2</v>
      </c>
    </row>
    <row r="11" spans="1:14" x14ac:dyDescent="0.35">
      <c r="A11" s="34" t="s">
        <v>77</v>
      </c>
      <c r="B11" s="35" t="s">
        <v>95</v>
      </c>
      <c r="C11" s="36">
        <f t="shared" si="0"/>
        <v>340945</v>
      </c>
      <c r="D11" s="36">
        <f t="shared" si="1"/>
        <v>5114175</v>
      </c>
      <c r="E11" s="37">
        <f t="shared" si="2"/>
        <v>15</v>
      </c>
      <c r="G11" s="27" t="s">
        <v>77</v>
      </c>
      <c r="H11" s="27" t="s">
        <v>78</v>
      </c>
      <c r="I11" s="27" t="s">
        <v>81</v>
      </c>
      <c r="J11" s="28" t="s">
        <v>100</v>
      </c>
      <c r="K11" s="28" t="s">
        <v>100</v>
      </c>
      <c r="L11" s="28">
        <v>41566</v>
      </c>
      <c r="M11" s="28">
        <f t="shared" si="3"/>
        <v>415660</v>
      </c>
      <c r="N11" s="29">
        <v>10</v>
      </c>
    </row>
    <row r="12" spans="1:14" x14ac:dyDescent="0.35">
      <c r="A12" s="34" t="s">
        <v>77</v>
      </c>
      <c r="B12" s="35" t="s">
        <v>100</v>
      </c>
      <c r="C12" s="36">
        <f t="shared" si="0"/>
        <v>272648</v>
      </c>
      <c r="D12" s="36">
        <f t="shared" si="1"/>
        <v>2726480</v>
      </c>
      <c r="E12" s="37">
        <f t="shared" si="2"/>
        <v>10</v>
      </c>
      <c r="G12" s="27" t="s">
        <v>77</v>
      </c>
      <c r="H12" s="27" t="s">
        <v>78</v>
      </c>
      <c r="I12" s="27" t="s">
        <v>102</v>
      </c>
      <c r="J12" s="28" t="s">
        <v>103</v>
      </c>
      <c r="K12" s="28" t="s">
        <v>103</v>
      </c>
      <c r="L12" s="28">
        <v>1516</v>
      </c>
      <c r="M12" s="28">
        <f t="shared" si="3"/>
        <v>30320</v>
      </c>
      <c r="N12" s="29">
        <v>20</v>
      </c>
    </row>
    <row r="13" spans="1:14" x14ac:dyDescent="0.35">
      <c r="A13" s="34" t="s">
        <v>77</v>
      </c>
      <c r="B13" s="35" t="s">
        <v>108</v>
      </c>
      <c r="C13" s="36">
        <f t="shared" si="0"/>
        <v>248517</v>
      </c>
      <c r="D13" s="36">
        <f t="shared" si="1"/>
        <v>4966237.5</v>
      </c>
      <c r="E13" s="37">
        <f t="shared" si="2"/>
        <v>19.983492074988835</v>
      </c>
      <c r="G13" s="27" t="s">
        <v>77</v>
      </c>
      <c r="H13" s="27" t="s">
        <v>78</v>
      </c>
      <c r="I13" s="27" t="s">
        <v>102</v>
      </c>
      <c r="J13" s="28" t="s">
        <v>105</v>
      </c>
      <c r="K13" s="28" t="s">
        <v>106</v>
      </c>
      <c r="L13" s="28">
        <v>56283</v>
      </c>
      <c r="M13" s="28">
        <f t="shared" si="3"/>
        <v>168849</v>
      </c>
      <c r="N13" s="29">
        <v>3</v>
      </c>
    </row>
    <row r="14" spans="1:14" x14ac:dyDescent="0.35">
      <c r="A14" s="34" t="s">
        <v>77</v>
      </c>
      <c r="B14" s="35" t="s">
        <v>111</v>
      </c>
      <c r="C14" s="36">
        <f t="shared" si="0"/>
        <v>238664</v>
      </c>
      <c r="D14" s="36">
        <f t="shared" si="1"/>
        <v>3579960</v>
      </c>
      <c r="E14" s="37">
        <f t="shared" si="2"/>
        <v>15</v>
      </c>
      <c r="G14" s="27" t="s">
        <v>77</v>
      </c>
      <c r="H14" s="27" t="s">
        <v>78</v>
      </c>
      <c r="I14" s="27" t="s">
        <v>102</v>
      </c>
      <c r="J14" s="28" t="s">
        <v>107</v>
      </c>
      <c r="K14" s="30" t="s">
        <v>108</v>
      </c>
      <c r="L14" s="28">
        <v>235</v>
      </c>
      <c r="M14" s="28">
        <f t="shared" si="3"/>
        <v>3877.5</v>
      </c>
      <c r="N14" s="29">
        <v>16.5</v>
      </c>
    </row>
    <row r="15" spans="1:14" x14ac:dyDescent="0.35">
      <c r="A15" s="34" t="s">
        <v>77</v>
      </c>
      <c r="B15" s="35" t="s">
        <v>79</v>
      </c>
      <c r="C15" s="36">
        <f t="shared" si="0"/>
        <v>182521</v>
      </c>
      <c r="D15" s="36">
        <f t="shared" si="1"/>
        <v>2885733</v>
      </c>
      <c r="E15" s="37">
        <f t="shared" si="2"/>
        <v>15.810416335654528</v>
      </c>
      <c r="G15" s="27" t="s">
        <v>77</v>
      </c>
      <c r="H15" s="27" t="s">
        <v>78</v>
      </c>
      <c r="I15" s="27" t="s">
        <v>102</v>
      </c>
      <c r="J15" s="28" t="s">
        <v>109</v>
      </c>
      <c r="K15" s="30" t="s">
        <v>108</v>
      </c>
      <c r="L15" s="28">
        <v>205</v>
      </c>
      <c r="M15" s="28">
        <f t="shared" si="3"/>
        <v>820</v>
      </c>
      <c r="N15" s="29">
        <v>4</v>
      </c>
    </row>
    <row r="16" spans="1:14" x14ac:dyDescent="0.35">
      <c r="A16" s="34" t="s">
        <v>77</v>
      </c>
      <c r="B16" s="35" t="s">
        <v>115</v>
      </c>
      <c r="C16" s="36">
        <f t="shared" si="0"/>
        <v>135747</v>
      </c>
      <c r="D16" s="36">
        <f t="shared" si="1"/>
        <v>2714940</v>
      </c>
      <c r="E16" s="37">
        <f t="shared" si="2"/>
        <v>20</v>
      </c>
      <c r="G16" s="27" t="s">
        <v>77</v>
      </c>
      <c r="H16" s="27" t="s">
        <v>78</v>
      </c>
      <c r="I16" s="27" t="s">
        <v>102</v>
      </c>
      <c r="J16" s="28" t="s">
        <v>110</v>
      </c>
      <c r="K16" s="30" t="s">
        <v>108</v>
      </c>
      <c r="L16" s="28">
        <v>505</v>
      </c>
      <c r="M16" s="28">
        <f t="shared" si="3"/>
        <v>10100</v>
      </c>
      <c r="N16" s="29">
        <v>20</v>
      </c>
    </row>
    <row r="17" spans="1:14" x14ac:dyDescent="0.35">
      <c r="A17" s="34" t="s">
        <v>77</v>
      </c>
      <c r="B17" s="35" t="s">
        <v>113</v>
      </c>
      <c r="C17" s="36">
        <f t="shared" si="0"/>
        <v>133078</v>
      </c>
      <c r="D17" s="36">
        <f t="shared" si="1"/>
        <v>2690631.5</v>
      </c>
      <c r="E17" s="37">
        <f t="shared" si="2"/>
        <v>20.218454590540887</v>
      </c>
      <c r="G17" s="27" t="s">
        <v>77</v>
      </c>
      <c r="H17" s="27" t="s">
        <v>78</v>
      </c>
      <c r="I17" s="27" t="s">
        <v>102</v>
      </c>
      <c r="J17" s="28" t="s">
        <v>112</v>
      </c>
      <c r="K17" s="30" t="s">
        <v>113</v>
      </c>
      <c r="L17" s="28">
        <v>46419</v>
      </c>
      <c r="M17" s="28">
        <f t="shared" si="3"/>
        <v>928380</v>
      </c>
      <c r="N17" s="29">
        <v>20</v>
      </c>
    </row>
    <row r="18" spans="1:14" x14ac:dyDescent="0.35">
      <c r="A18" s="34" t="s">
        <v>77</v>
      </c>
      <c r="B18" s="35" t="s">
        <v>118</v>
      </c>
      <c r="C18" s="36">
        <f t="shared" si="0"/>
        <v>117276</v>
      </c>
      <c r="D18" s="36">
        <f t="shared" si="1"/>
        <v>2931900</v>
      </c>
      <c r="E18" s="37">
        <f t="shared" si="2"/>
        <v>25</v>
      </c>
      <c r="G18" s="27" t="s">
        <v>77</v>
      </c>
      <c r="H18" s="27" t="s">
        <v>78</v>
      </c>
      <c r="I18" s="27" t="s">
        <v>102</v>
      </c>
      <c r="J18" s="28" t="s">
        <v>114</v>
      </c>
      <c r="K18" s="30" t="s">
        <v>113</v>
      </c>
      <c r="L18" s="28">
        <v>48927</v>
      </c>
      <c r="M18" s="28">
        <f t="shared" si="3"/>
        <v>978540</v>
      </c>
      <c r="N18" s="29">
        <v>20</v>
      </c>
    </row>
    <row r="19" spans="1:14" x14ac:dyDescent="0.35">
      <c r="A19" s="34" t="s">
        <v>77</v>
      </c>
      <c r="B19" s="35" t="s">
        <v>106</v>
      </c>
      <c r="C19" s="36">
        <f t="shared" si="0"/>
        <v>112594</v>
      </c>
      <c r="D19" s="36">
        <f t="shared" si="1"/>
        <v>337782</v>
      </c>
      <c r="E19" s="37">
        <f t="shared" si="2"/>
        <v>3</v>
      </c>
      <c r="G19" s="27" t="s">
        <v>77</v>
      </c>
      <c r="H19" s="27" t="s">
        <v>78</v>
      </c>
      <c r="I19" s="27" t="s">
        <v>102</v>
      </c>
      <c r="J19" s="28" t="s">
        <v>116</v>
      </c>
      <c r="K19" s="28" t="s">
        <v>116</v>
      </c>
      <c r="L19" s="28">
        <v>54626</v>
      </c>
      <c r="M19" s="28">
        <f t="shared" si="3"/>
        <v>819390</v>
      </c>
      <c r="N19" s="29">
        <v>15</v>
      </c>
    </row>
    <row r="20" spans="1:14" x14ac:dyDescent="0.35">
      <c r="A20" s="34" t="s">
        <v>88</v>
      </c>
      <c r="B20" s="35" t="s">
        <v>113</v>
      </c>
      <c r="C20" s="36">
        <f t="shared" si="0"/>
        <v>99105</v>
      </c>
      <c r="D20" s="36">
        <f t="shared" si="1"/>
        <v>1982100</v>
      </c>
      <c r="E20" s="37">
        <f t="shared" si="2"/>
        <v>20</v>
      </c>
      <c r="G20" s="27" t="s">
        <v>77</v>
      </c>
      <c r="H20" s="27" t="s">
        <v>78</v>
      </c>
      <c r="I20" s="27" t="s">
        <v>102</v>
      </c>
      <c r="J20" s="28" t="s">
        <v>117</v>
      </c>
      <c r="K20" s="28" t="s">
        <v>117</v>
      </c>
      <c r="L20" s="28">
        <v>1576</v>
      </c>
      <c r="M20" s="28">
        <f t="shared" si="3"/>
        <v>25216</v>
      </c>
      <c r="N20" s="29">
        <v>16</v>
      </c>
    </row>
    <row r="21" spans="1:14" x14ac:dyDescent="0.35">
      <c r="A21" s="34" t="s">
        <v>77</v>
      </c>
      <c r="B21" s="35" t="s">
        <v>120</v>
      </c>
      <c r="C21" s="36">
        <f t="shared" si="0"/>
        <v>98420</v>
      </c>
      <c r="D21" s="36">
        <f t="shared" si="1"/>
        <v>2460500</v>
      </c>
      <c r="E21" s="37">
        <f t="shared" si="2"/>
        <v>25</v>
      </c>
      <c r="G21" s="27" t="s">
        <v>77</v>
      </c>
      <c r="H21" s="27" t="s">
        <v>78</v>
      </c>
      <c r="I21" s="27" t="s">
        <v>102</v>
      </c>
      <c r="J21" s="28" t="s">
        <v>95</v>
      </c>
      <c r="K21" s="28" t="s">
        <v>95</v>
      </c>
      <c r="L21" s="28">
        <v>1157</v>
      </c>
      <c r="M21" s="28">
        <f t="shared" si="3"/>
        <v>17355</v>
      </c>
      <c r="N21" s="29">
        <v>15</v>
      </c>
    </row>
    <row r="22" spans="1:14" x14ac:dyDescent="0.35">
      <c r="A22" s="34" t="s">
        <v>88</v>
      </c>
      <c r="B22" s="35" t="s">
        <v>121</v>
      </c>
      <c r="C22" s="36">
        <f t="shared" si="0"/>
        <v>96177</v>
      </c>
      <c r="D22" s="36">
        <f t="shared" si="1"/>
        <v>1442655</v>
      </c>
      <c r="E22" s="37">
        <f t="shared" si="2"/>
        <v>15</v>
      </c>
      <c r="G22" s="27" t="s">
        <v>77</v>
      </c>
      <c r="H22" s="27" t="s">
        <v>78</v>
      </c>
      <c r="I22" s="27" t="s">
        <v>102</v>
      </c>
      <c r="J22" s="28" t="s">
        <v>119</v>
      </c>
      <c r="K22" s="28" t="s">
        <v>119</v>
      </c>
      <c r="L22" s="28">
        <v>430</v>
      </c>
      <c r="M22" s="28">
        <f t="shared" si="3"/>
        <v>6450</v>
      </c>
      <c r="N22" s="29">
        <v>15</v>
      </c>
    </row>
    <row r="23" spans="1:14" x14ac:dyDescent="0.35">
      <c r="A23" s="34" t="s">
        <v>88</v>
      </c>
      <c r="B23" s="35" t="s">
        <v>122</v>
      </c>
      <c r="C23" s="36">
        <f t="shared" si="0"/>
        <v>92475</v>
      </c>
      <c r="D23" s="36">
        <f t="shared" si="1"/>
        <v>369900</v>
      </c>
      <c r="E23" s="37">
        <f t="shared" si="2"/>
        <v>4</v>
      </c>
      <c r="G23" s="27" t="s">
        <v>77</v>
      </c>
      <c r="H23" s="27" t="s">
        <v>78</v>
      </c>
      <c r="I23" s="27" t="s">
        <v>102</v>
      </c>
      <c r="J23" s="28" t="s">
        <v>92</v>
      </c>
      <c r="K23" s="30" t="s">
        <v>92</v>
      </c>
      <c r="L23" s="28">
        <v>126</v>
      </c>
      <c r="M23" s="28">
        <f t="shared" si="3"/>
        <v>1260</v>
      </c>
      <c r="N23" s="29">
        <v>10</v>
      </c>
    </row>
    <row r="24" spans="1:14" x14ac:dyDescent="0.35">
      <c r="A24" s="34" t="s">
        <v>77</v>
      </c>
      <c r="B24" s="35" t="s">
        <v>99</v>
      </c>
      <c r="C24" s="36">
        <f t="shared" si="0"/>
        <v>88184</v>
      </c>
      <c r="D24" s="36">
        <f t="shared" si="1"/>
        <v>176368</v>
      </c>
      <c r="E24" s="37">
        <f t="shared" si="2"/>
        <v>2</v>
      </c>
      <c r="G24" s="27" t="s">
        <v>77</v>
      </c>
      <c r="H24" s="27" t="s">
        <v>78</v>
      </c>
      <c r="I24" s="27" t="s">
        <v>102</v>
      </c>
      <c r="J24" s="28" t="s">
        <v>115</v>
      </c>
      <c r="K24" s="28" t="s">
        <v>115</v>
      </c>
      <c r="L24" s="28">
        <v>102994</v>
      </c>
      <c r="M24" s="28">
        <f t="shared" si="3"/>
        <v>2059880</v>
      </c>
      <c r="N24" s="29">
        <v>20</v>
      </c>
    </row>
    <row r="25" spans="1:14" x14ac:dyDescent="0.35">
      <c r="A25" s="34" t="s">
        <v>77</v>
      </c>
      <c r="B25" s="35" t="s">
        <v>96</v>
      </c>
      <c r="C25" s="36">
        <f t="shared" si="0"/>
        <v>87073</v>
      </c>
      <c r="D25" s="36">
        <f t="shared" si="1"/>
        <v>435365</v>
      </c>
      <c r="E25" s="37">
        <f t="shared" si="2"/>
        <v>5</v>
      </c>
      <c r="G25" s="27" t="s">
        <v>77</v>
      </c>
      <c r="H25" s="27" t="s">
        <v>78</v>
      </c>
      <c r="I25" s="27" t="s">
        <v>102</v>
      </c>
      <c r="J25" s="28" t="s">
        <v>89</v>
      </c>
      <c r="K25" s="28" t="s">
        <v>89</v>
      </c>
      <c r="L25" s="28">
        <v>12909</v>
      </c>
      <c r="M25" s="28">
        <f t="shared" si="3"/>
        <v>77454</v>
      </c>
      <c r="N25" s="29">
        <v>6</v>
      </c>
    </row>
    <row r="26" spans="1:14" x14ac:dyDescent="0.35">
      <c r="A26" s="34" t="s">
        <v>77</v>
      </c>
      <c r="B26" s="35" t="s">
        <v>116</v>
      </c>
      <c r="C26" s="36">
        <f t="shared" si="0"/>
        <v>64815</v>
      </c>
      <c r="D26" s="36">
        <f t="shared" si="1"/>
        <v>980236</v>
      </c>
      <c r="E26" s="37">
        <f t="shared" si="2"/>
        <v>15.123597932577335</v>
      </c>
      <c r="G26" s="27" t="s">
        <v>77</v>
      </c>
      <c r="H26" s="27" t="s">
        <v>78</v>
      </c>
      <c r="I26" s="27" t="s">
        <v>102</v>
      </c>
      <c r="J26" s="28" t="s">
        <v>105</v>
      </c>
      <c r="K26" s="28" t="s">
        <v>106</v>
      </c>
      <c r="L26" s="28">
        <v>41356</v>
      </c>
      <c r="M26" s="28">
        <f t="shared" si="3"/>
        <v>124068</v>
      </c>
      <c r="N26" s="29">
        <v>3</v>
      </c>
    </row>
    <row r="27" spans="1:14" x14ac:dyDescent="0.35">
      <c r="A27" s="34" t="s">
        <v>77</v>
      </c>
      <c r="B27" s="35" t="s">
        <v>91</v>
      </c>
      <c r="C27" s="36">
        <f t="shared" si="0"/>
        <v>62986</v>
      </c>
      <c r="D27" s="36">
        <f t="shared" si="1"/>
        <v>566874</v>
      </c>
      <c r="E27" s="37">
        <f t="shared" si="2"/>
        <v>9</v>
      </c>
      <c r="G27" s="27" t="s">
        <v>77</v>
      </c>
      <c r="H27" s="27" t="s">
        <v>78</v>
      </c>
      <c r="I27" s="27" t="s">
        <v>102</v>
      </c>
      <c r="J27" s="28" t="s">
        <v>123</v>
      </c>
      <c r="K27" s="28" t="s">
        <v>123</v>
      </c>
      <c r="L27" s="28">
        <v>9409</v>
      </c>
      <c r="M27" s="28">
        <f t="shared" si="3"/>
        <v>141135</v>
      </c>
      <c r="N27" s="29">
        <v>15</v>
      </c>
    </row>
    <row r="28" spans="1:14" x14ac:dyDescent="0.35">
      <c r="A28" s="34" t="s">
        <v>88</v>
      </c>
      <c r="B28" s="35" t="s">
        <v>124</v>
      </c>
      <c r="C28" s="36">
        <f t="shared" si="0"/>
        <v>56138</v>
      </c>
      <c r="D28" s="36">
        <f t="shared" si="1"/>
        <v>842070</v>
      </c>
      <c r="E28" s="37">
        <f t="shared" si="2"/>
        <v>15</v>
      </c>
      <c r="G28" s="27" t="s">
        <v>77</v>
      </c>
      <c r="H28" s="27" t="s">
        <v>78</v>
      </c>
      <c r="I28" s="27" t="s">
        <v>102</v>
      </c>
      <c r="J28" s="28" t="s">
        <v>95</v>
      </c>
      <c r="K28" s="28" t="s">
        <v>95</v>
      </c>
      <c r="L28" s="28">
        <v>261110</v>
      </c>
      <c r="M28" s="28">
        <f t="shared" si="3"/>
        <v>3916650</v>
      </c>
      <c r="N28" s="29">
        <v>15</v>
      </c>
    </row>
    <row r="29" spans="1:14" x14ac:dyDescent="0.35">
      <c r="A29" s="34" t="s">
        <v>77</v>
      </c>
      <c r="B29" s="35" t="s">
        <v>121</v>
      </c>
      <c r="C29" s="36">
        <f t="shared" si="0"/>
        <v>35258</v>
      </c>
      <c r="D29" s="36">
        <f t="shared" si="1"/>
        <v>458354</v>
      </c>
      <c r="E29" s="37">
        <f t="shared" si="2"/>
        <v>13</v>
      </c>
      <c r="G29" s="27" t="s">
        <v>77</v>
      </c>
      <c r="H29" s="27" t="s">
        <v>78</v>
      </c>
      <c r="I29" s="27" t="s">
        <v>102</v>
      </c>
      <c r="J29" s="28" t="s">
        <v>119</v>
      </c>
      <c r="K29" s="28" t="s">
        <v>119</v>
      </c>
      <c r="L29" s="28">
        <v>27065</v>
      </c>
      <c r="M29" s="28">
        <f t="shared" si="3"/>
        <v>405975</v>
      </c>
      <c r="N29" s="29">
        <v>15</v>
      </c>
    </row>
    <row r="30" spans="1:14" x14ac:dyDescent="0.35">
      <c r="A30" s="34" t="s">
        <v>88</v>
      </c>
      <c r="B30" s="35" t="s">
        <v>127</v>
      </c>
      <c r="C30" s="36">
        <f t="shared" si="0"/>
        <v>27911</v>
      </c>
      <c r="D30" s="36">
        <f t="shared" si="1"/>
        <v>390754</v>
      </c>
      <c r="E30" s="37">
        <f t="shared" si="2"/>
        <v>14</v>
      </c>
      <c r="G30" s="27" t="s">
        <v>77</v>
      </c>
      <c r="H30" s="27" t="s">
        <v>78</v>
      </c>
      <c r="I30" s="27" t="s">
        <v>102</v>
      </c>
      <c r="J30" s="28" t="s">
        <v>115</v>
      </c>
      <c r="K30" s="28" t="s">
        <v>115</v>
      </c>
      <c r="L30" s="28">
        <v>29139</v>
      </c>
      <c r="M30" s="28">
        <f t="shared" si="3"/>
        <v>582780</v>
      </c>
      <c r="N30" s="29">
        <v>20</v>
      </c>
    </row>
    <row r="31" spans="1:14" x14ac:dyDescent="0.35">
      <c r="A31" s="34" t="s">
        <v>77</v>
      </c>
      <c r="B31" s="35" t="s">
        <v>119</v>
      </c>
      <c r="C31" s="36">
        <f t="shared" si="0"/>
        <v>27495</v>
      </c>
      <c r="D31" s="36">
        <f t="shared" si="1"/>
        <v>412425</v>
      </c>
      <c r="E31" s="37">
        <f t="shared" si="2"/>
        <v>15</v>
      </c>
      <c r="G31" s="27" t="s">
        <v>77</v>
      </c>
      <c r="H31" s="27" t="s">
        <v>78</v>
      </c>
      <c r="I31" s="27" t="s">
        <v>102</v>
      </c>
      <c r="J31" s="28" t="s">
        <v>125</v>
      </c>
      <c r="K31" s="30" t="s">
        <v>89</v>
      </c>
      <c r="L31" s="28">
        <v>292122</v>
      </c>
      <c r="M31" s="28">
        <f t="shared" si="3"/>
        <v>1752732</v>
      </c>
      <c r="N31" s="29">
        <v>6</v>
      </c>
    </row>
    <row r="32" spans="1:14" x14ac:dyDescent="0.35">
      <c r="A32" s="34" t="s">
        <v>88</v>
      </c>
      <c r="B32" s="35" t="s">
        <v>95</v>
      </c>
      <c r="C32" s="36">
        <f t="shared" si="0"/>
        <v>25726</v>
      </c>
      <c r="D32" s="36">
        <f t="shared" si="1"/>
        <v>385890</v>
      </c>
      <c r="E32" s="37">
        <f t="shared" si="2"/>
        <v>15</v>
      </c>
      <c r="G32" s="27" t="s">
        <v>77</v>
      </c>
      <c r="H32" s="27" t="s">
        <v>78</v>
      </c>
      <c r="I32" s="27" t="s">
        <v>102</v>
      </c>
      <c r="J32" s="28" t="s">
        <v>126</v>
      </c>
      <c r="K32" s="38" t="s">
        <v>95</v>
      </c>
      <c r="L32" s="28">
        <v>43995</v>
      </c>
      <c r="M32" s="28">
        <f t="shared" si="3"/>
        <v>659925</v>
      </c>
      <c r="N32" s="29">
        <v>15</v>
      </c>
    </row>
    <row r="33" spans="1:14" x14ac:dyDescent="0.35">
      <c r="A33" s="34" t="s">
        <v>77</v>
      </c>
      <c r="B33" s="35" t="s">
        <v>83</v>
      </c>
      <c r="C33" s="36">
        <f t="shared" si="0"/>
        <v>21038</v>
      </c>
      <c r="D33" s="36">
        <f t="shared" si="1"/>
        <v>189342</v>
      </c>
      <c r="E33" s="37">
        <f t="shared" si="2"/>
        <v>9</v>
      </c>
      <c r="G33" s="27" t="s">
        <v>77</v>
      </c>
      <c r="H33" s="27" t="s">
        <v>78</v>
      </c>
      <c r="I33" s="27" t="s">
        <v>102</v>
      </c>
      <c r="J33" s="28" t="s">
        <v>128</v>
      </c>
      <c r="K33" s="30" t="s">
        <v>121</v>
      </c>
      <c r="L33" s="28">
        <v>35258</v>
      </c>
      <c r="M33" s="28">
        <f t="shared" si="3"/>
        <v>458354</v>
      </c>
      <c r="N33" s="29">
        <v>13</v>
      </c>
    </row>
    <row r="34" spans="1:14" x14ac:dyDescent="0.35">
      <c r="A34" s="34" t="s">
        <v>77</v>
      </c>
      <c r="B34" s="35" t="s">
        <v>133</v>
      </c>
      <c r="C34" s="36">
        <f t="shared" si="0"/>
        <v>17660</v>
      </c>
      <c r="D34" s="36">
        <f t="shared" si="1"/>
        <v>35320</v>
      </c>
      <c r="E34" s="37">
        <f t="shared" si="2"/>
        <v>2</v>
      </c>
      <c r="G34" s="27" t="s">
        <v>77</v>
      </c>
      <c r="H34" s="27" t="s">
        <v>78</v>
      </c>
      <c r="I34" s="27" t="s">
        <v>102</v>
      </c>
      <c r="J34" s="28" t="s">
        <v>129</v>
      </c>
      <c r="K34" s="30" t="s">
        <v>89</v>
      </c>
      <c r="L34" s="28">
        <v>200625</v>
      </c>
      <c r="M34" s="28">
        <f t="shared" si="3"/>
        <v>1203750</v>
      </c>
      <c r="N34" s="29">
        <v>6</v>
      </c>
    </row>
    <row r="35" spans="1:14" x14ac:dyDescent="0.35">
      <c r="A35" s="34" t="s">
        <v>88</v>
      </c>
      <c r="B35" s="35" t="s">
        <v>135</v>
      </c>
      <c r="C35" s="36">
        <f t="shared" ref="C35:C66" si="4">SUMIFS($L$3:$L$180,$G$3:$G$180,A35,$K$3:$K$180,B35)</f>
        <v>15674</v>
      </c>
      <c r="D35" s="36">
        <f t="shared" ref="D35:D66" si="5">SUMIFS($M$3:$M$180,$G$3:$G$180,A35,$K$3:$K$180,B35)</f>
        <v>235110</v>
      </c>
      <c r="E35" s="37">
        <f t="shared" si="2"/>
        <v>15</v>
      </c>
      <c r="G35" s="39" t="s">
        <v>77</v>
      </c>
      <c r="H35" s="39" t="s">
        <v>130</v>
      </c>
      <c r="I35" s="39" t="s">
        <v>102</v>
      </c>
      <c r="J35" s="40" t="s">
        <v>131</v>
      </c>
      <c r="K35" s="41" t="s">
        <v>113</v>
      </c>
      <c r="L35" s="40">
        <v>2791</v>
      </c>
      <c r="M35" s="40">
        <f t="shared" si="3"/>
        <v>60006.5</v>
      </c>
      <c r="N35" s="42">
        <v>21.5</v>
      </c>
    </row>
    <row r="36" spans="1:14" x14ac:dyDescent="0.35">
      <c r="A36" s="34" t="s">
        <v>88</v>
      </c>
      <c r="B36" s="35" t="s">
        <v>137</v>
      </c>
      <c r="C36" s="36">
        <f t="shared" si="4"/>
        <v>13322</v>
      </c>
      <c r="D36" s="36">
        <f t="shared" si="5"/>
        <v>199830</v>
      </c>
      <c r="E36" s="37">
        <f t="shared" si="2"/>
        <v>15</v>
      </c>
      <c r="G36" s="39" t="s">
        <v>77</v>
      </c>
      <c r="H36" s="39" t="s">
        <v>130</v>
      </c>
      <c r="I36" s="39" t="s">
        <v>102</v>
      </c>
      <c r="J36" s="40" t="s">
        <v>132</v>
      </c>
      <c r="K36" s="41" t="s">
        <v>113</v>
      </c>
      <c r="L36" s="40">
        <v>4207</v>
      </c>
      <c r="M36" s="40">
        <f t="shared" si="3"/>
        <v>105175</v>
      </c>
      <c r="N36" s="42">
        <v>25</v>
      </c>
    </row>
    <row r="37" spans="1:14" x14ac:dyDescent="0.35">
      <c r="A37" s="34" t="s">
        <v>77</v>
      </c>
      <c r="B37" s="35" t="s">
        <v>139</v>
      </c>
      <c r="C37" s="36">
        <f t="shared" si="4"/>
        <v>11237</v>
      </c>
      <c r="D37" s="36">
        <f t="shared" si="5"/>
        <v>168555</v>
      </c>
      <c r="E37" s="37">
        <f t="shared" si="2"/>
        <v>15</v>
      </c>
      <c r="G37" s="39" t="s">
        <v>77</v>
      </c>
      <c r="H37" s="39" t="s">
        <v>130</v>
      </c>
      <c r="I37" s="39" t="s">
        <v>102</v>
      </c>
      <c r="J37" s="40" t="s">
        <v>134</v>
      </c>
      <c r="K37" s="41" t="s">
        <v>113</v>
      </c>
      <c r="L37" s="40">
        <v>160</v>
      </c>
      <c r="M37" s="40">
        <f t="shared" si="3"/>
        <v>4000</v>
      </c>
      <c r="N37" s="42">
        <v>25</v>
      </c>
    </row>
    <row r="38" spans="1:14" x14ac:dyDescent="0.35">
      <c r="A38" s="34" t="s">
        <v>77</v>
      </c>
      <c r="B38" s="35" t="s">
        <v>141</v>
      </c>
      <c r="C38" s="36">
        <f t="shared" si="4"/>
        <v>10255</v>
      </c>
      <c r="D38" s="36">
        <f t="shared" si="5"/>
        <v>256375</v>
      </c>
      <c r="E38" s="37">
        <f t="shared" si="2"/>
        <v>25</v>
      </c>
      <c r="G38" s="39" t="s">
        <v>77</v>
      </c>
      <c r="H38" s="39" t="s">
        <v>130</v>
      </c>
      <c r="I38" s="39" t="s">
        <v>102</v>
      </c>
      <c r="J38" s="40" t="s">
        <v>136</v>
      </c>
      <c r="K38" s="41" t="s">
        <v>116</v>
      </c>
      <c r="L38" s="40">
        <v>97</v>
      </c>
      <c r="M38" s="40">
        <f t="shared" si="3"/>
        <v>1261</v>
      </c>
      <c r="N38" s="42">
        <v>13</v>
      </c>
    </row>
    <row r="39" spans="1:14" x14ac:dyDescent="0.35">
      <c r="A39" s="34" t="s">
        <v>77</v>
      </c>
      <c r="B39" s="35" t="s">
        <v>123</v>
      </c>
      <c r="C39" s="36">
        <f t="shared" si="4"/>
        <v>9409</v>
      </c>
      <c r="D39" s="36">
        <f t="shared" si="5"/>
        <v>141135</v>
      </c>
      <c r="E39" s="37">
        <f t="shared" si="2"/>
        <v>15</v>
      </c>
      <c r="G39" s="39" t="s">
        <v>77</v>
      </c>
      <c r="H39" s="39" t="s">
        <v>130</v>
      </c>
      <c r="I39" s="39" t="s">
        <v>102</v>
      </c>
      <c r="J39" s="40" t="s">
        <v>138</v>
      </c>
      <c r="K39" s="41" t="s">
        <v>108</v>
      </c>
      <c r="L39" s="40">
        <v>224879</v>
      </c>
      <c r="M39" s="40">
        <f t="shared" si="3"/>
        <v>4497580</v>
      </c>
      <c r="N39" s="42">
        <v>20</v>
      </c>
    </row>
    <row r="40" spans="1:14" x14ac:dyDescent="0.35">
      <c r="A40" s="34" t="s">
        <v>77</v>
      </c>
      <c r="B40" s="35" t="s">
        <v>144</v>
      </c>
      <c r="C40" s="36">
        <f t="shared" si="4"/>
        <v>5157</v>
      </c>
      <c r="D40" s="36">
        <f t="shared" si="5"/>
        <v>10314</v>
      </c>
      <c r="E40" s="37">
        <f t="shared" si="2"/>
        <v>2</v>
      </c>
      <c r="G40" s="39" t="s">
        <v>77</v>
      </c>
      <c r="H40" s="39" t="s">
        <v>130</v>
      </c>
      <c r="I40" s="39" t="s">
        <v>102</v>
      </c>
      <c r="J40" s="40" t="s">
        <v>140</v>
      </c>
      <c r="K40" s="40" t="s">
        <v>140</v>
      </c>
      <c r="L40" s="40">
        <v>1391</v>
      </c>
      <c r="M40" s="40">
        <f t="shared" si="3"/>
        <v>18083</v>
      </c>
      <c r="N40" s="42">
        <v>13</v>
      </c>
    </row>
    <row r="41" spans="1:14" x14ac:dyDescent="0.35">
      <c r="A41" s="34" t="s">
        <v>88</v>
      </c>
      <c r="B41" s="35" t="s">
        <v>145</v>
      </c>
      <c r="C41" s="36">
        <f t="shared" si="4"/>
        <v>5052</v>
      </c>
      <c r="D41" s="36">
        <f t="shared" si="5"/>
        <v>75780</v>
      </c>
      <c r="E41" s="37">
        <f t="shared" si="2"/>
        <v>15</v>
      </c>
      <c r="G41" s="39" t="s">
        <v>77</v>
      </c>
      <c r="H41" s="39" t="s">
        <v>130</v>
      </c>
      <c r="I41" s="39" t="s">
        <v>102</v>
      </c>
      <c r="J41" s="40" t="s">
        <v>142</v>
      </c>
      <c r="K41" s="40" t="s">
        <v>96</v>
      </c>
      <c r="L41" s="40">
        <v>140</v>
      </c>
      <c r="M41" s="40">
        <f t="shared" si="3"/>
        <v>700</v>
      </c>
      <c r="N41" s="42">
        <v>5</v>
      </c>
    </row>
    <row r="42" spans="1:14" x14ac:dyDescent="0.35">
      <c r="A42" s="34" t="s">
        <v>88</v>
      </c>
      <c r="B42" s="35" t="s">
        <v>146</v>
      </c>
      <c r="C42" s="36">
        <f t="shared" si="4"/>
        <v>4998</v>
      </c>
      <c r="D42" s="36">
        <f t="shared" si="5"/>
        <v>34986</v>
      </c>
      <c r="E42" s="37">
        <f t="shared" si="2"/>
        <v>7</v>
      </c>
      <c r="G42" s="39" t="s">
        <v>77</v>
      </c>
      <c r="H42" s="39" t="s">
        <v>130</v>
      </c>
      <c r="I42" s="39" t="s">
        <v>102</v>
      </c>
      <c r="J42" s="40" t="s">
        <v>143</v>
      </c>
      <c r="K42" s="41" t="s">
        <v>92</v>
      </c>
      <c r="L42" s="40">
        <v>725329</v>
      </c>
      <c r="M42" s="40">
        <f t="shared" si="3"/>
        <v>7253290</v>
      </c>
      <c r="N42" s="42">
        <v>10</v>
      </c>
    </row>
    <row r="43" spans="1:14" x14ac:dyDescent="0.35">
      <c r="A43" s="34" t="s">
        <v>88</v>
      </c>
      <c r="B43" s="35" t="s">
        <v>147</v>
      </c>
      <c r="C43" s="36">
        <f t="shared" si="4"/>
        <v>4100</v>
      </c>
      <c r="D43" s="36">
        <f t="shared" si="5"/>
        <v>86100</v>
      </c>
      <c r="E43" s="37">
        <f t="shared" si="2"/>
        <v>21</v>
      </c>
      <c r="G43" s="39" t="s">
        <v>77</v>
      </c>
      <c r="H43" s="39" t="s">
        <v>130</v>
      </c>
      <c r="I43" s="39" t="s">
        <v>102</v>
      </c>
      <c r="J43" s="40" t="s">
        <v>118</v>
      </c>
      <c r="K43" s="40" t="s">
        <v>118</v>
      </c>
      <c r="L43" s="40">
        <v>1869</v>
      </c>
      <c r="M43" s="40">
        <f t="shared" si="3"/>
        <v>46725</v>
      </c>
      <c r="N43" s="42">
        <v>25</v>
      </c>
    </row>
    <row r="44" spans="1:14" x14ac:dyDescent="0.35">
      <c r="A44" s="34" t="s">
        <v>77</v>
      </c>
      <c r="B44" s="35" t="s">
        <v>149</v>
      </c>
      <c r="C44" s="36">
        <f t="shared" si="4"/>
        <v>3284</v>
      </c>
      <c r="D44" s="36">
        <f t="shared" si="5"/>
        <v>82100</v>
      </c>
      <c r="E44" s="37">
        <f t="shared" si="2"/>
        <v>25</v>
      </c>
      <c r="G44" s="39" t="s">
        <v>77</v>
      </c>
      <c r="H44" s="39" t="s">
        <v>130</v>
      </c>
      <c r="I44" s="39" t="s">
        <v>102</v>
      </c>
      <c r="J44" s="40" t="s">
        <v>111</v>
      </c>
      <c r="K44" s="40" t="s">
        <v>111</v>
      </c>
      <c r="L44" s="40">
        <v>15889</v>
      </c>
      <c r="M44" s="40">
        <f t="shared" si="3"/>
        <v>238335</v>
      </c>
      <c r="N44" s="42">
        <v>15</v>
      </c>
    </row>
    <row r="45" spans="1:14" x14ac:dyDescent="0.35">
      <c r="A45" s="34" t="s">
        <v>88</v>
      </c>
      <c r="B45" s="35" t="s">
        <v>96</v>
      </c>
      <c r="C45" s="36">
        <f t="shared" si="4"/>
        <v>3274</v>
      </c>
      <c r="D45" s="36">
        <f t="shared" si="5"/>
        <v>13096</v>
      </c>
      <c r="E45" s="37">
        <f t="shared" si="2"/>
        <v>4</v>
      </c>
      <c r="G45" s="39" t="s">
        <v>77</v>
      </c>
      <c r="H45" s="39" t="s">
        <v>130</v>
      </c>
      <c r="I45" s="39" t="s">
        <v>102</v>
      </c>
      <c r="J45" s="40" t="s">
        <v>120</v>
      </c>
      <c r="K45" s="40" t="s">
        <v>120</v>
      </c>
      <c r="L45" s="40">
        <v>8835</v>
      </c>
      <c r="M45" s="40">
        <f t="shared" si="3"/>
        <v>220875</v>
      </c>
      <c r="N45" s="42">
        <v>25</v>
      </c>
    </row>
    <row r="46" spans="1:14" x14ac:dyDescent="0.35">
      <c r="A46" s="34" t="s">
        <v>88</v>
      </c>
      <c r="B46" s="35" t="s">
        <v>116</v>
      </c>
      <c r="C46" s="36">
        <f t="shared" si="4"/>
        <v>2869</v>
      </c>
      <c r="D46" s="36">
        <f t="shared" si="5"/>
        <v>56705</v>
      </c>
      <c r="E46" s="37">
        <f t="shared" si="2"/>
        <v>19.764726385500175</v>
      </c>
      <c r="G46" s="39" t="s">
        <v>77</v>
      </c>
      <c r="H46" s="39" t="s">
        <v>130</v>
      </c>
      <c r="I46" s="39" t="s">
        <v>102</v>
      </c>
      <c r="J46" s="40" t="s">
        <v>148</v>
      </c>
      <c r="K46" s="40" t="s">
        <v>148</v>
      </c>
      <c r="L46" s="40">
        <v>2583</v>
      </c>
      <c r="M46" s="40">
        <f t="shared" si="3"/>
        <v>51660</v>
      </c>
      <c r="N46" s="42">
        <v>20</v>
      </c>
    </row>
    <row r="47" spans="1:14" x14ac:dyDescent="0.35">
      <c r="A47" s="34" t="s">
        <v>77</v>
      </c>
      <c r="B47" s="35" t="s">
        <v>153</v>
      </c>
      <c r="C47" s="36">
        <f t="shared" si="4"/>
        <v>2725</v>
      </c>
      <c r="D47" s="36">
        <f t="shared" si="5"/>
        <v>68125</v>
      </c>
      <c r="E47" s="37">
        <f t="shared" si="2"/>
        <v>25</v>
      </c>
      <c r="G47" s="39" t="s">
        <v>77</v>
      </c>
      <c r="H47" s="39" t="s">
        <v>130</v>
      </c>
      <c r="I47" s="39" t="s">
        <v>102</v>
      </c>
      <c r="J47" s="40" t="s">
        <v>141</v>
      </c>
      <c r="K47" s="40" t="s">
        <v>141</v>
      </c>
      <c r="L47" s="40">
        <v>555</v>
      </c>
      <c r="M47" s="40">
        <f t="shared" si="3"/>
        <v>13875</v>
      </c>
      <c r="N47" s="42">
        <v>25</v>
      </c>
    </row>
    <row r="48" spans="1:14" x14ac:dyDescent="0.35">
      <c r="A48" s="34" t="s">
        <v>88</v>
      </c>
      <c r="B48" s="35" t="s">
        <v>155</v>
      </c>
      <c r="C48" s="36">
        <f t="shared" si="4"/>
        <v>2620</v>
      </c>
      <c r="D48" s="36">
        <f t="shared" si="5"/>
        <v>13100</v>
      </c>
      <c r="E48" s="37">
        <f t="shared" si="2"/>
        <v>5</v>
      </c>
      <c r="G48" s="43" t="s">
        <v>77</v>
      </c>
      <c r="H48" s="43" t="s">
        <v>150</v>
      </c>
      <c r="I48" s="43" t="s">
        <v>81</v>
      </c>
      <c r="J48" s="44" t="s">
        <v>151</v>
      </c>
      <c r="K48" s="45" t="s">
        <v>95</v>
      </c>
      <c r="L48" s="44">
        <v>84</v>
      </c>
      <c r="M48" s="44">
        <f t="shared" si="3"/>
        <v>1260</v>
      </c>
      <c r="N48" s="46">
        <v>15</v>
      </c>
    </row>
    <row r="49" spans="1:14" x14ac:dyDescent="0.35">
      <c r="A49" s="34" t="s">
        <v>77</v>
      </c>
      <c r="B49" s="35" t="s">
        <v>148</v>
      </c>
      <c r="C49" s="36">
        <f t="shared" si="4"/>
        <v>2583</v>
      </c>
      <c r="D49" s="36">
        <f t="shared" si="5"/>
        <v>51660</v>
      </c>
      <c r="E49" s="37">
        <f t="shared" si="2"/>
        <v>20</v>
      </c>
      <c r="G49" s="43" t="s">
        <v>77</v>
      </c>
      <c r="H49" s="43" t="s">
        <v>150</v>
      </c>
      <c r="I49" s="43" t="s">
        <v>81</v>
      </c>
      <c r="J49" s="44" t="s">
        <v>152</v>
      </c>
      <c r="K49" s="44" t="s">
        <v>83</v>
      </c>
      <c r="L49" s="44">
        <v>1507</v>
      </c>
      <c r="M49" s="44">
        <f t="shared" si="3"/>
        <v>13563</v>
      </c>
      <c r="N49" s="46">
        <v>9</v>
      </c>
    </row>
    <row r="50" spans="1:14" x14ac:dyDescent="0.35">
      <c r="A50" s="34" t="s">
        <v>88</v>
      </c>
      <c r="B50" s="35" t="s">
        <v>157</v>
      </c>
      <c r="C50" s="36">
        <f t="shared" si="4"/>
        <v>1984</v>
      </c>
      <c r="D50" s="36">
        <f t="shared" si="5"/>
        <v>23808</v>
      </c>
      <c r="E50" s="37">
        <f t="shared" si="2"/>
        <v>12</v>
      </c>
      <c r="G50" s="43" t="s">
        <v>77</v>
      </c>
      <c r="H50" s="43" t="s">
        <v>150</v>
      </c>
      <c r="I50" s="43" t="s">
        <v>81</v>
      </c>
      <c r="J50" s="44" t="s">
        <v>154</v>
      </c>
      <c r="K50" s="44" t="s">
        <v>91</v>
      </c>
      <c r="L50" s="44">
        <v>3759</v>
      </c>
      <c r="M50" s="44">
        <f t="shared" si="3"/>
        <v>33831</v>
      </c>
      <c r="N50" s="46">
        <v>9</v>
      </c>
    </row>
    <row r="51" spans="1:14" x14ac:dyDescent="0.35">
      <c r="A51" s="34" t="s">
        <v>88</v>
      </c>
      <c r="B51" s="35" t="s">
        <v>159</v>
      </c>
      <c r="C51" s="36">
        <f t="shared" si="4"/>
        <v>1835</v>
      </c>
      <c r="D51" s="36">
        <f t="shared" si="5"/>
        <v>27525</v>
      </c>
      <c r="E51" s="37">
        <f t="shared" si="2"/>
        <v>15</v>
      </c>
      <c r="G51" s="43" t="s">
        <v>77</v>
      </c>
      <c r="H51" s="43" t="s">
        <v>150</v>
      </c>
      <c r="I51" s="43" t="s">
        <v>81</v>
      </c>
      <c r="J51" s="44" t="s">
        <v>156</v>
      </c>
      <c r="K51" s="47" t="s">
        <v>95</v>
      </c>
      <c r="L51" s="44">
        <v>4562</v>
      </c>
      <c r="M51" s="44">
        <f t="shared" si="3"/>
        <v>68430</v>
      </c>
      <c r="N51" s="46">
        <v>15</v>
      </c>
    </row>
    <row r="52" spans="1:14" x14ac:dyDescent="0.35">
      <c r="A52" s="34" t="s">
        <v>77</v>
      </c>
      <c r="B52" s="35" t="s">
        <v>161</v>
      </c>
      <c r="C52" s="36">
        <f t="shared" si="4"/>
        <v>1756</v>
      </c>
      <c r="D52" s="36">
        <f t="shared" si="5"/>
        <v>15804</v>
      </c>
      <c r="E52" s="37">
        <f t="shared" si="2"/>
        <v>9</v>
      </c>
      <c r="G52" s="43" t="s">
        <v>77</v>
      </c>
      <c r="H52" s="43" t="s">
        <v>150</v>
      </c>
      <c r="I52" s="43" t="s">
        <v>81</v>
      </c>
      <c r="J52" s="44" t="s">
        <v>100</v>
      </c>
      <c r="K52" s="44" t="s">
        <v>100</v>
      </c>
      <c r="L52" s="44">
        <v>50530</v>
      </c>
      <c r="M52" s="44">
        <f t="shared" si="3"/>
        <v>505300</v>
      </c>
      <c r="N52" s="46">
        <v>10</v>
      </c>
    </row>
    <row r="53" spans="1:14" x14ac:dyDescent="0.35">
      <c r="A53" s="34" t="s">
        <v>77</v>
      </c>
      <c r="B53" s="35" t="s">
        <v>117</v>
      </c>
      <c r="C53" s="36">
        <f t="shared" si="4"/>
        <v>1576</v>
      </c>
      <c r="D53" s="36">
        <f t="shared" si="5"/>
        <v>25216</v>
      </c>
      <c r="E53" s="37">
        <f t="shared" si="2"/>
        <v>16</v>
      </c>
      <c r="G53" s="43" t="s">
        <v>77</v>
      </c>
      <c r="H53" s="43" t="s">
        <v>150</v>
      </c>
      <c r="I53" s="43" t="s">
        <v>81</v>
      </c>
      <c r="J53" s="44" t="s">
        <v>158</v>
      </c>
      <c r="K53" s="47" t="s">
        <v>92</v>
      </c>
      <c r="L53" s="44">
        <v>862</v>
      </c>
      <c r="M53" s="44">
        <f t="shared" si="3"/>
        <v>8620</v>
      </c>
      <c r="N53" s="46">
        <v>10</v>
      </c>
    </row>
    <row r="54" spans="1:14" x14ac:dyDescent="0.35">
      <c r="A54" s="34" t="s">
        <v>77</v>
      </c>
      <c r="B54" s="35" t="s">
        <v>103</v>
      </c>
      <c r="C54" s="36">
        <f t="shared" si="4"/>
        <v>1516</v>
      </c>
      <c r="D54" s="36">
        <f t="shared" si="5"/>
        <v>30320</v>
      </c>
      <c r="E54" s="37">
        <f t="shared" si="2"/>
        <v>20</v>
      </c>
      <c r="G54" s="43" t="s">
        <v>77</v>
      </c>
      <c r="H54" s="43" t="s">
        <v>150</v>
      </c>
      <c r="I54" s="43" t="s">
        <v>81</v>
      </c>
      <c r="J54" s="44" t="s">
        <v>160</v>
      </c>
      <c r="K54" s="47" t="s">
        <v>92</v>
      </c>
      <c r="L54" s="44">
        <v>11231</v>
      </c>
      <c r="M54" s="44">
        <f t="shared" si="3"/>
        <v>112310</v>
      </c>
      <c r="N54" s="46">
        <v>10</v>
      </c>
    </row>
    <row r="55" spans="1:14" x14ac:dyDescent="0.35">
      <c r="A55" s="34" t="s">
        <v>77</v>
      </c>
      <c r="B55" s="35" t="s">
        <v>140</v>
      </c>
      <c r="C55" s="36">
        <f t="shared" si="4"/>
        <v>1391</v>
      </c>
      <c r="D55" s="36">
        <f t="shared" si="5"/>
        <v>18083</v>
      </c>
      <c r="E55" s="37">
        <f t="shared" si="2"/>
        <v>13</v>
      </c>
      <c r="G55" s="43" t="s">
        <v>77</v>
      </c>
      <c r="H55" s="43" t="s">
        <v>150</v>
      </c>
      <c r="I55" s="43" t="s">
        <v>81</v>
      </c>
      <c r="J55" s="44" t="s">
        <v>162</v>
      </c>
      <c r="K55" s="47" t="s">
        <v>92</v>
      </c>
      <c r="L55" s="44">
        <v>1244</v>
      </c>
      <c r="M55" s="44">
        <f t="shared" si="3"/>
        <v>12440</v>
      </c>
      <c r="N55" s="46">
        <v>10</v>
      </c>
    </row>
    <row r="56" spans="1:14" x14ac:dyDescent="0.35">
      <c r="A56" s="34" t="s">
        <v>77</v>
      </c>
      <c r="B56" s="35" t="s">
        <v>166</v>
      </c>
      <c r="C56" s="36">
        <f t="shared" si="4"/>
        <v>1382</v>
      </c>
      <c r="D56" s="36">
        <f t="shared" si="5"/>
        <v>34550</v>
      </c>
      <c r="E56" s="37">
        <f t="shared" si="2"/>
        <v>25</v>
      </c>
      <c r="G56" s="43" t="s">
        <v>77</v>
      </c>
      <c r="H56" s="43" t="s">
        <v>150</v>
      </c>
      <c r="I56" s="43" t="s">
        <v>81</v>
      </c>
      <c r="J56" s="44" t="s">
        <v>163</v>
      </c>
      <c r="K56" s="47" t="s">
        <v>92</v>
      </c>
      <c r="L56" s="44">
        <v>7092</v>
      </c>
      <c r="M56" s="44">
        <f t="shared" si="3"/>
        <v>70920</v>
      </c>
      <c r="N56" s="46">
        <v>10</v>
      </c>
    </row>
    <row r="57" spans="1:14" x14ac:dyDescent="0.35">
      <c r="A57" s="34" t="s">
        <v>77</v>
      </c>
      <c r="B57" s="35" t="s">
        <v>168</v>
      </c>
      <c r="C57" s="36">
        <f t="shared" si="4"/>
        <v>1212</v>
      </c>
      <c r="D57" s="36">
        <f t="shared" si="5"/>
        <v>30300</v>
      </c>
      <c r="E57" s="37">
        <f t="shared" si="2"/>
        <v>25</v>
      </c>
      <c r="G57" s="43" t="s">
        <v>77</v>
      </c>
      <c r="H57" s="43" t="s">
        <v>150</v>
      </c>
      <c r="I57" s="43" t="s">
        <v>81</v>
      </c>
      <c r="J57" s="44" t="s">
        <v>164</v>
      </c>
      <c r="K57" s="47" t="s">
        <v>96</v>
      </c>
      <c r="L57" s="44">
        <v>13369</v>
      </c>
      <c r="M57" s="44">
        <f t="shared" si="3"/>
        <v>66845</v>
      </c>
      <c r="N57" s="46">
        <v>5</v>
      </c>
    </row>
    <row r="58" spans="1:14" x14ac:dyDescent="0.35">
      <c r="A58" s="34" t="s">
        <v>88</v>
      </c>
      <c r="B58" s="35" t="s">
        <v>117</v>
      </c>
      <c r="C58" s="36">
        <f t="shared" si="4"/>
        <v>1175</v>
      </c>
      <c r="D58" s="36">
        <f t="shared" si="5"/>
        <v>18800</v>
      </c>
      <c r="E58" s="37">
        <f t="shared" si="2"/>
        <v>16</v>
      </c>
      <c r="G58" s="43" t="s">
        <v>77</v>
      </c>
      <c r="H58" s="43" t="s">
        <v>150</v>
      </c>
      <c r="I58" s="43" t="s">
        <v>81</v>
      </c>
      <c r="J58" s="44" t="s">
        <v>165</v>
      </c>
      <c r="K58" s="47" t="s">
        <v>99</v>
      </c>
      <c r="L58" s="44">
        <v>12355</v>
      </c>
      <c r="M58" s="44">
        <f t="shared" si="3"/>
        <v>24710</v>
      </c>
      <c r="N58" s="46">
        <v>2</v>
      </c>
    </row>
    <row r="59" spans="1:14" x14ac:dyDescent="0.35">
      <c r="A59" s="34" t="s">
        <v>88</v>
      </c>
      <c r="B59" s="35" t="s">
        <v>83</v>
      </c>
      <c r="C59" s="36">
        <f t="shared" si="4"/>
        <v>1154</v>
      </c>
      <c r="D59" s="36">
        <f t="shared" si="5"/>
        <v>10386</v>
      </c>
      <c r="E59" s="37">
        <f t="shared" si="2"/>
        <v>9</v>
      </c>
      <c r="G59" s="43" t="s">
        <v>77</v>
      </c>
      <c r="H59" s="43" t="s">
        <v>150</v>
      </c>
      <c r="I59" s="43" t="s">
        <v>81</v>
      </c>
      <c r="J59" s="44" t="s">
        <v>167</v>
      </c>
      <c r="K59" s="47" t="s">
        <v>96</v>
      </c>
      <c r="L59" s="44">
        <v>50783</v>
      </c>
      <c r="M59" s="44">
        <f t="shared" si="3"/>
        <v>253915</v>
      </c>
      <c r="N59" s="46">
        <v>5</v>
      </c>
    </row>
    <row r="60" spans="1:14" x14ac:dyDescent="0.35">
      <c r="A60" s="34" t="s">
        <v>88</v>
      </c>
      <c r="B60" s="35" t="s">
        <v>174</v>
      </c>
      <c r="C60" s="36">
        <f t="shared" si="4"/>
        <v>1057</v>
      </c>
      <c r="D60" s="36">
        <f t="shared" si="5"/>
        <v>12684</v>
      </c>
      <c r="E60" s="37">
        <f t="shared" si="2"/>
        <v>12</v>
      </c>
      <c r="G60" s="43" t="s">
        <v>77</v>
      </c>
      <c r="H60" s="43" t="s">
        <v>150</v>
      </c>
      <c r="I60" s="43" t="s">
        <v>81</v>
      </c>
      <c r="J60" s="44" t="s">
        <v>169</v>
      </c>
      <c r="K60" s="47" t="s">
        <v>99</v>
      </c>
      <c r="L60" s="44">
        <v>73029</v>
      </c>
      <c r="M60" s="44">
        <f t="shared" si="3"/>
        <v>146058</v>
      </c>
      <c r="N60" s="46">
        <v>2</v>
      </c>
    </row>
    <row r="61" spans="1:14" x14ac:dyDescent="0.35">
      <c r="A61" s="35" t="s">
        <v>77</v>
      </c>
      <c r="B61" s="35" t="s">
        <v>105</v>
      </c>
      <c r="C61" s="36">
        <f t="shared" si="4"/>
        <v>1049</v>
      </c>
      <c r="D61" s="36">
        <f t="shared" si="5"/>
        <v>3147</v>
      </c>
      <c r="E61" s="37">
        <f t="shared" si="2"/>
        <v>3</v>
      </c>
      <c r="G61" s="48" t="s">
        <v>77</v>
      </c>
      <c r="H61" s="48" t="s">
        <v>170</v>
      </c>
      <c r="I61" s="48" t="s">
        <v>171</v>
      </c>
      <c r="J61" s="49" t="s">
        <v>172</v>
      </c>
      <c r="K61" s="50" t="s">
        <v>100</v>
      </c>
      <c r="L61" s="49">
        <v>60140</v>
      </c>
      <c r="M61" s="49">
        <f t="shared" si="3"/>
        <v>601400</v>
      </c>
      <c r="N61" s="51">
        <v>10</v>
      </c>
    </row>
    <row r="62" spans="1:14" x14ac:dyDescent="0.35">
      <c r="A62" s="34" t="s">
        <v>88</v>
      </c>
      <c r="B62" s="35" t="s">
        <v>103</v>
      </c>
      <c r="C62" s="36">
        <f t="shared" si="4"/>
        <v>1047</v>
      </c>
      <c r="D62" s="36">
        <f t="shared" si="5"/>
        <v>20940</v>
      </c>
      <c r="E62" s="37">
        <f t="shared" si="2"/>
        <v>20</v>
      </c>
      <c r="G62" s="48" t="s">
        <v>77</v>
      </c>
      <c r="H62" s="48" t="s">
        <v>170</v>
      </c>
      <c r="I62" s="48" t="s">
        <v>171</v>
      </c>
      <c r="J62" s="49" t="s">
        <v>173</v>
      </c>
      <c r="K62" s="50" t="s">
        <v>100</v>
      </c>
      <c r="L62" s="49">
        <v>101370</v>
      </c>
      <c r="M62" s="49">
        <f t="shared" si="3"/>
        <v>1013700</v>
      </c>
      <c r="N62" s="51">
        <v>10</v>
      </c>
    </row>
    <row r="63" spans="1:14" x14ac:dyDescent="0.35">
      <c r="A63" s="34" t="s">
        <v>88</v>
      </c>
      <c r="B63" s="35" t="s">
        <v>178</v>
      </c>
      <c r="C63" s="36">
        <f t="shared" si="4"/>
        <v>971</v>
      </c>
      <c r="D63" s="36">
        <f t="shared" si="5"/>
        <v>19420</v>
      </c>
      <c r="E63" s="37">
        <f t="shared" si="2"/>
        <v>20</v>
      </c>
      <c r="G63" s="48" t="s">
        <v>77</v>
      </c>
      <c r="H63" s="48" t="s">
        <v>170</v>
      </c>
      <c r="I63" s="48" t="s">
        <v>171</v>
      </c>
      <c r="J63" s="49" t="s">
        <v>175</v>
      </c>
      <c r="K63" s="50" t="s">
        <v>91</v>
      </c>
      <c r="L63" s="49">
        <v>22075</v>
      </c>
      <c r="M63" s="49">
        <f t="shared" si="3"/>
        <v>198675</v>
      </c>
      <c r="N63" s="51">
        <v>9</v>
      </c>
    </row>
    <row r="64" spans="1:14" x14ac:dyDescent="0.35">
      <c r="A64" s="34" t="s">
        <v>88</v>
      </c>
      <c r="B64" s="35" t="s">
        <v>100</v>
      </c>
      <c r="C64" s="36">
        <f t="shared" si="4"/>
        <v>782</v>
      </c>
      <c r="D64" s="36">
        <f t="shared" si="5"/>
        <v>7820</v>
      </c>
      <c r="E64" s="37">
        <f t="shared" si="2"/>
        <v>10</v>
      </c>
      <c r="G64" s="48" t="s">
        <v>77</v>
      </c>
      <c r="H64" s="48" t="s">
        <v>170</v>
      </c>
      <c r="I64" s="48" t="s">
        <v>171</v>
      </c>
      <c r="J64" s="49" t="s">
        <v>176</v>
      </c>
      <c r="K64" s="50" t="s">
        <v>91</v>
      </c>
      <c r="L64" s="49">
        <v>30838</v>
      </c>
      <c r="M64" s="49">
        <f t="shared" si="3"/>
        <v>277542</v>
      </c>
      <c r="N64" s="51">
        <v>9</v>
      </c>
    </row>
    <row r="65" spans="1:14" x14ac:dyDescent="0.35">
      <c r="A65" s="34" t="s">
        <v>88</v>
      </c>
      <c r="B65" s="35" t="s">
        <v>108</v>
      </c>
      <c r="C65" s="36">
        <f t="shared" si="4"/>
        <v>680</v>
      </c>
      <c r="D65" s="36">
        <f t="shared" si="5"/>
        <v>11220</v>
      </c>
      <c r="E65" s="37">
        <f t="shared" si="2"/>
        <v>16.5</v>
      </c>
      <c r="G65" s="48" t="s">
        <v>77</v>
      </c>
      <c r="H65" s="48" t="s">
        <v>170</v>
      </c>
      <c r="I65" s="48" t="s">
        <v>171</v>
      </c>
      <c r="J65" s="49" t="s">
        <v>177</v>
      </c>
      <c r="K65" s="50" t="s">
        <v>83</v>
      </c>
      <c r="L65" s="49">
        <v>2305</v>
      </c>
      <c r="M65" s="49">
        <f t="shared" si="3"/>
        <v>20745</v>
      </c>
      <c r="N65" s="51">
        <v>9</v>
      </c>
    </row>
    <row r="66" spans="1:14" x14ac:dyDescent="0.35">
      <c r="A66" s="34" t="s">
        <v>88</v>
      </c>
      <c r="B66" s="35" t="s">
        <v>182</v>
      </c>
      <c r="C66" s="36">
        <f t="shared" si="4"/>
        <v>587</v>
      </c>
      <c r="D66" s="36">
        <f t="shared" si="5"/>
        <v>8805</v>
      </c>
      <c r="E66" s="37">
        <f t="shared" si="2"/>
        <v>15</v>
      </c>
      <c r="G66" s="48" t="s">
        <v>77</v>
      </c>
      <c r="H66" s="48" t="s">
        <v>170</v>
      </c>
      <c r="I66" s="48" t="s">
        <v>171</v>
      </c>
      <c r="J66" s="49" t="s">
        <v>179</v>
      </c>
      <c r="K66" s="50" t="s">
        <v>83</v>
      </c>
      <c r="L66" s="49">
        <v>5310</v>
      </c>
      <c r="M66" s="49">
        <f t="shared" si="3"/>
        <v>47790</v>
      </c>
      <c r="N66" s="51">
        <v>9</v>
      </c>
    </row>
    <row r="67" spans="1:14" x14ac:dyDescent="0.35">
      <c r="A67" s="34" t="s">
        <v>88</v>
      </c>
      <c r="B67" s="35" t="s">
        <v>184</v>
      </c>
      <c r="C67" s="36">
        <f t="shared" ref="C67:C72" si="6">SUMIFS($L$3:$L$180,$G$3:$G$180,A67,$K$3:$K$180,B67)</f>
        <v>480</v>
      </c>
      <c r="D67" s="36">
        <f t="shared" ref="D67:D72" si="7">SUMIFS($M$3:$M$180,$G$3:$G$180,A67,$K$3:$K$180,B67)</f>
        <v>5760</v>
      </c>
      <c r="E67" s="37">
        <f t="shared" ref="E67:E72" si="8">D67/C67</f>
        <v>12</v>
      </c>
      <c r="G67" s="48" t="s">
        <v>77</v>
      </c>
      <c r="H67" s="48" t="s">
        <v>170</v>
      </c>
      <c r="I67" s="48" t="s">
        <v>171</v>
      </c>
      <c r="J67" s="49" t="s">
        <v>180</v>
      </c>
      <c r="K67" s="50" t="s">
        <v>83</v>
      </c>
      <c r="L67" s="49">
        <v>2246</v>
      </c>
      <c r="M67" s="49">
        <f t="shared" si="3"/>
        <v>20214</v>
      </c>
      <c r="N67" s="51">
        <v>9</v>
      </c>
    </row>
    <row r="68" spans="1:14" x14ac:dyDescent="0.35">
      <c r="A68" s="34" t="s">
        <v>77</v>
      </c>
      <c r="B68" s="35" t="s">
        <v>185</v>
      </c>
      <c r="C68" s="36">
        <f t="shared" si="6"/>
        <v>190</v>
      </c>
      <c r="D68" s="36">
        <f t="shared" si="7"/>
        <v>2850</v>
      </c>
      <c r="E68" s="37">
        <f t="shared" si="8"/>
        <v>15</v>
      </c>
      <c r="G68" s="48" t="s">
        <v>77</v>
      </c>
      <c r="H68" s="48" t="s">
        <v>170</v>
      </c>
      <c r="I68" s="48" t="s">
        <v>171</v>
      </c>
      <c r="J68" s="49" t="s">
        <v>181</v>
      </c>
      <c r="K68" s="50" t="s">
        <v>83</v>
      </c>
      <c r="L68" s="49">
        <v>5488</v>
      </c>
      <c r="M68" s="49">
        <f t="shared" ref="M68:M131" si="9">L68*N68</f>
        <v>49392</v>
      </c>
      <c r="N68" s="51">
        <v>9</v>
      </c>
    </row>
    <row r="69" spans="1:14" x14ac:dyDescent="0.35">
      <c r="A69" s="34" t="s">
        <v>77</v>
      </c>
      <c r="B69" s="35" t="s">
        <v>187</v>
      </c>
      <c r="C69" s="36">
        <f t="shared" si="6"/>
        <v>160</v>
      </c>
      <c r="D69" s="36">
        <f t="shared" si="7"/>
        <v>2400</v>
      </c>
      <c r="E69" s="37">
        <f t="shared" si="8"/>
        <v>15</v>
      </c>
      <c r="G69" s="48" t="s">
        <v>77</v>
      </c>
      <c r="H69" s="48" t="s">
        <v>170</v>
      </c>
      <c r="I69" s="48" t="s">
        <v>171</v>
      </c>
      <c r="J69" s="49" t="s">
        <v>183</v>
      </c>
      <c r="K69" s="50" t="s">
        <v>144</v>
      </c>
      <c r="L69" s="49">
        <v>5157</v>
      </c>
      <c r="M69" s="49">
        <f t="shared" si="9"/>
        <v>10314</v>
      </c>
      <c r="N69" s="51">
        <v>2</v>
      </c>
    </row>
    <row r="70" spans="1:14" x14ac:dyDescent="0.35">
      <c r="A70" s="34" t="s">
        <v>77</v>
      </c>
      <c r="B70" s="35" t="s">
        <v>189</v>
      </c>
      <c r="C70" s="36">
        <f t="shared" si="6"/>
        <v>118</v>
      </c>
      <c r="D70" s="36">
        <f t="shared" si="7"/>
        <v>1652</v>
      </c>
      <c r="E70" s="37">
        <f t="shared" si="8"/>
        <v>14</v>
      </c>
      <c r="G70" s="48" t="s">
        <v>77</v>
      </c>
      <c r="H70" s="48" t="s">
        <v>170</v>
      </c>
      <c r="I70" s="48" t="s">
        <v>171</v>
      </c>
      <c r="J70" s="49" t="s">
        <v>133</v>
      </c>
      <c r="K70" s="49" t="s">
        <v>133</v>
      </c>
      <c r="L70" s="49">
        <v>17660</v>
      </c>
      <c r="M70" s="49">
        <f t="shared" si="9"/>
        <v>35320</v>
      </c>
      <c r="N70" s="51">
        <v>2</v>
      </c>
    </row>
    <row r="71" spans="1:14" x14ac:dyDescent="0.35">
      <c r="A71" s="34" t="s">
        <v>77</v>
      </c>
      <c r="B71" s="35" t="s">
        <v>178</v>
      </c>
      <c r="C71" s="36">
        <f t="shared" si="6"/>
        <v>102</v>
      </c>
      <c r="D71" s="36">
        <f t="shared" si="7"/>
        <v>1326</v>
      </c>
      <c r="E71" s="37">
        <f t="shared" si="8"/>
        <v>13</v>
      </c>
      <c r="G71" s="52" t="s">
        <v>77</v>
      </c>
      <c r="H71" s="52" t="s">
        <v>186</v>
      </c>
      <c r="I71" s="52" t="s">
        <v>186</v>
      </c>
      <c r="J71" s="52" t="s">
        <v>186</v>
      </c>
      <c r="K71" s="52" t="s">
        <v>97</v>
      </c>
      <c r="L71" s="53">
        <v>553286</v>
      </c>
      <c r="M71" s="53">
        <f t="shared" si="9"/>
        <v>2766430</v>
      </c>
      <c r="N71" s="54">
        <v>5</v>
      </c>
    </row>
    <row r="72" spans="1:14" x14ac:dyDescent="0.35">
      <c r="A72" s="34" t="s">
        <v>77</v>
      </c>
      <c r="B72" s="35" t="s">
        <v>192</v>
      </c>
      <c r="C72" s="36">
        <f t="shared" si="6"/>
        <v>93</v>
      </c>
      <c r="D72" s="36">
        <f t="shared" si="7"/>
        <v>2325</v>
      </c>
      <c r="E72" s="37">
        <f t="shared" si="8"/>
        <v>25</v>
      </c>
      <c r="G72" s="55" t="s">
        <v>88</v>
      </c>
      <c r="H72" s="55" t="s">
        <v>188</v>
      </c>
      <c r="I72" s="55" t="s">
        <v>102</v>
      </c>
      <c r="J72" s="56" t="s">
        <v>103</v>
      </c>
      <c r="K72" s="56" t="s">
        <v>103</v>
      </c>
      <c r="L72" s="56">
        <v>1047</v>
      </c>
      <c r="M72" s="56">
        <f t="shared" si="9"/>
        <v>20940</v>
      </c>
      <c r="N72" s="57">
        <v>20</v>
      </c>
    </row>
    <row r="73" spans="1:14" x14ac:dyDescent="0.35">
      <c r="G73" s="55" t="s">
        <v>88</v>
      </c>
      <c r="H73" s="55" t="s">
        <v>188</v>
      </c>
      <c r="I73" s="55" t="s">
        <v>102</v>
      </c>
      <c r="J73" s="56" t="s">
        <v>190</v>
      </c>
      <c r="K73" s="56" t="s">
        <v>94</v>
      </c>
      <c r="L73" s="56">
        <v>16444</v>
      </c>
      <c r="M73" s="56">
        <f t="shared" si="9"/>
        <v>49332</v>
      </c>
      <c r="N73" s="57">
        <v>3</v>
      </c>
    </row>
    <row r="74" spans="1:14" x14ac:dyDescent="0.35">
      <c r="A74" s="58" t="s">
        <v>194</v>
      </c>
      <c r="B74" s="59"/>
      <c r="C74" s="60">
        <f>SUM(C3:C72)</f>
        <v>8444181</v>
      </c>
      <c r="D74" s="60">
        <f>SUM(D3:D72)</f>
        <v>87744174.138279393</v>
      </c>
      <c r="E74" s="61">
        <f>D74/C74</f>
        <v>10.391081638145771</v>
      </c>
      <c r="G74" s="55" t="s">
        <v>88</v>
      </c>
      <c r="H74" s="55" t="s">
        <v>188</v>
      </c>
      <c r="I74" s="55" t="s">
        <v>102</v>
      </c>
      <c r="J74" s="56" t="s">
        <v>191</v>
      </c>
      <c r="K74" s="56" t="s">
        <v>94</v>
      </c>
      <c r="L74" s="56">
        <v>28648</v>
      </c>
      <c r="M74" s="56">
        <f t="shared" si="9"/>
        <v>85944</v>
      </c>
      <c r="N74" s="57">
        <v>3</v>
      </c>
    </row>
    <row r="75" spans="1:14" x14ac:dyDescent="0.35">
      <c r="G75" s="55" t="s">
        <v>88</v>
      </c>
      <c r="H75" s="55" t="s">
        <v>188</v>
      </c>
      <c r="I75" s="55" t="s">
        <v>102</v>
      </c>
      <c r="J75" s="56" t="s">
        <v>193</v>
      </c>
      <c r="K75" s="56" t="s">
        <v>182</v>
      </c>
      <c r="L75" s="56">
        <v>587</v>
      </c>
      <c r="M75" s="56">
        <f t="shared" si="9"/>
        <v>8805</v>
      </c>
      <c r="N75" s="57">
        <v>15</v>
      </c>
    </row>
    <row r="76" spans="1:14" x14ac:dyDescent="0.35">
      <c r="G76" s="55" t="s">
        <v>88</v>
      </c>
      <c r="H76" s="55" t="s">
        <v>188</v>
      </c>
      <c r="I76" s="55" t="s">
        <v>102</v>
      </c>
      <c r="J76" s="56" t="s">
        <v>174</v>
      </c>
      <c r="K76" s="56" t="s">
        <v>174</v>
      </c>
      <c r="L76" s="56">
        <v>353</v>
      </c>
      <c r="M76" s="56">
        <f t="shared" si="9"/>
        <v>4236</v>
      </c>
      <c r="N76" s="57">
        <v>12</v>
      </c>
    </row>
    <row r="77" spans="1:14" x14ac:dyDescent="0.35">
      <c r="G77" s="55" t="s">
        <v>88</v>
      </c>
      <c r="H77" s="55" t="s">
        <v>188</v>
      </c>
      <c r="I77" s="55" t="s">
        <v>79</v>
      </c>
      <c r="J77" s="56" t="s">
        <v>79</v>
      </c>
      <c r="K77" s="56" t="s">
        <v>79</v>
      </c>
      <c r="L77" s="56">
        <v>54542</v>
      </c>
      <c r="M77" s="56">
        <f t="shared" si="9"/>
        <v>845401</v>
      </c>
      <c r="N77" s="57">
        <v>15.5</v>
      </c>
    </row>
    <row r="78" spans="1:14" x14ac:dyDescent="0.35">
      <c r="G78" s="55" t="s">
        <v>88</v>
      </c>
      <c r="H78" s="55" t="s">
        <v>188</v>
      </c>
      <c r="I78" s="55" t="s">
        <v>102</v>
      </c>
      <c r="J78" s="56" t="s">
        <v>195</v>
      </c>
      <c r="K78" s="56" t="s">
        <v>135</v>
      </c>
      <c r="L78" s="56">
        <v>4064</v>
      </c>
      <c r="M78" s="56">
        <f t="shared" si="9"/>
        <v>60960</v>
      </c>
      <c r="N78" s="57">
        <v>15</v>
      </c>
    </row>
    <row r="79" spans="1:14" x14ac:dyDescent="0.35">
      <c r="G79" s="55" t="s">
        <v>88</v>
      </c>
      <c r="H79" s="55" t="s">
        <v>188</v>
      </c>
      <c r="I79" s="55" t="s">
        <v>102</v>
      </c>
      <c r="J79" s="56" t="s">
        <v>178</v>
      </c>
      <c r="K79" s="56" t="s">
        <v>178</v>
      </c>
      <c r="L79" s="56">
        <v>971</v>
      </c>
      <c r="M79" s="56">
        <f t="shared" si="9"/>
        <v>19420</v>
      </c>
      <c r="N79" s="57">
        <v>20</v>
      </c>
    </row>
    <row r="80" spans="1:14" x14ac:dyDescent="0.35">
      <c r="G80" s="55" t="s">
        <v>88</v>
      </c>
      <c r="H80" s="55" t="s">
        <v>188</v>
      </c>
      <c r="I80" s="55" t="s">
        <v>81</v>
      </c>
      <c r="J80" s="56" t="s">
        <v>152</v>
      </c>
      <c r="K80" s="62" t="s">
        <v>83</v>
      </c>
      <c r="L80" s="56">
        <v>1154</v>
      </c>
      <c r="M80" s="56">
        <f t="shared" si="9"/>
        <v>10386</v>
      </c>
      <c r="N80" s="57">
        <v>9</v>
      </c>
    </row>
    <row r="81" spans="7:14" x14ac:dyDescent="0.35">
      <c r="G81" s="55" t="s">
        <v>88</v>
      </c>
      <c r="H81" s="55" t="s">
        <v>188</v>
      </c>
      <c r="I81" s="55" t="s">
        <v>102</v>
      </c>
      <c r="J81" s="56" t="s">
        <v>145</v>
      </c>
      <c r="K81" s="56" t="s">
        <v>145</v>
      </c>
      <c r="L81" s="56">
        <v>5052</v>
      </c>
      <c r="M81" s="56">
        <f t="shared" si="9"/>
        <v>75780</v>
      </c>
      <c r="N81" s="57">
        <v>15</v>
      </c>
    </row>
    <row r="82" spans="7:14" x14ac:dyDescent="0.35">
      <c r="G82" s="55" t="s">
        <v>88</v>
      </c>
      <c r="H82" s="55" t="s">
        <v>188</v>
      </c>
      <c r="I82" s="55" t="s">
        <v>102</v>
      </c>
      <c r="J82" s="56" t="s">
        <v>113</v>
      </c>
      <c r="K82" s="56" t="s">
        <v>113</v>
      </c>
      <c r="L82" s="56">
        <v>10092</v>
      </c>
      <c r="M82" s="56">
        <f t="shared" si="9"/>
        <v>201840</v>
      </c>
      <c r="N82" s="57">
        <v>20</v>
      </c>
    </row>
    <row r="83" spans="7:14" x14ac:dyDescent="0.35">
      <c r="G83" s="55" t="s">
        <v>88</v>
      </c>
      <c r="H83" s="55" t="s">
        <v>188</v>
      </c>
      <c r="I83" s="55" t="s">
        <v>102</v>
      </c>
      <c r="J83" s="56" t="s">
        <v>108</v>
      </c>
      <c r="K83" s="56" t="s">
        <v>108</v>
      </c>
      <c r="L83" s="56">
        <v>680</v>
      </c>
      <c r="M83" s="56">
        <f t="shared" si="9"/>
        <v>11220</v>
      </c>
      <c r="N83" s="57">
        <v>16.5</v>
      </c>
    </row>
    <row r="84" spans="7:14" x14ac:dyDescent="0.35">
      <c r="G84" s="55" t="s">
        <v>88</v>
      </c>
      <c r="H84" s="55" t="s">
        <v>188</v>
      </c>
      <c r="I84" s="55" t="s">
        <v>102</v>
      </c>
      <c r="J84" s="56" t="s">
        <v>146</v>
      </c>
      <c r="K84" s="56" t="s">
        <v>146</v>
      </c>
      <c r="L84" s="56">
        <v>4998</v>
      </c>
      <c r="M84" s="56">
        <f t="shared" si="9"/>
        <v>34986</v>
      </c>
      <c r="N84" s="57">
        <v>7</v>
      </c>
    </row>
    <row r="85" spans="7:14" x14ac:dyDescent="0.35">
      <c r="G85" s="55" t="s">
        <v>88</v>
      </c>
      <c r="H85" s="55" t="s">
        <v>188</v>
      </c>
      <c r="I85" s="55" t="s">
        <v>102</v>
      </c>
      <c r="J85" s="56" t="s">
        <v>184</v>
      </c>
      <c r="K85" s="56" t="s">
        <v>184</v>
      </c>
      <c r="L85" s="56">
        <v>480</v>
      </c>
      <c r="M85" s="56">
        <f t="shared" si="9"/>
        <v>5760</v>
      </c>
      <c r="N85" s="57">
        <v>12</v>
      </c>
    </row>
    <row r="86" spans="7:14" x14ac:dyDescent="0.35">
      <c r="G86" s="55" t="s">
        <v>88</v>
      </c>
      <c r="H86" s="55" t="s">
        <v>188</v>
      </c>
      <c r="I86" s="55" t="s">
        <v>102</v>
      </c>
      <c r="J86" s="56" t="s">
        <v>196</v>
      </c>
      <c r="K86" s="63" t="s">
        <v>116</v>
      </c>
      <c r="L86" s="56">
        <v>216</v>
      </c>
      <c r="M86" s="56">
        <f t="shared" si="9"/>
        <v>4320</v>
      </c>
      <c r="N86" s="57">
        <v>20</v>
      </c>
    </row>
    <row r="87" spans="7:14" x14ac:dyDescent="0.35">
      <c r="G87" s="55" t="s">
        <v>88</v>
      </c>
      <c r="H87" s="55" t="s">
        <v>188</v>
      </c>
      <c r="I87" s="55" t="s">
        <v>102</v>
      </c>
      <c r="J87" s="56" t="s">
        <v>127</v>
      </c>
      <c r="K87" s="56" t="s">
        <v>127</v>
      </c>
      <c r="L87" s="56">
        <v>27911</v>
      </c>
      <c r="M87" s="56">
        <f t="shared" si="9"/>
        <v>390754</v>
      </c>
      <c r="N87" s="57">
        <v>14</v>
      </c>
    </row>
    <row r="88" spans="7:14" x14ac:dyDescent="0.35">
      <c r="G88" s="55" t="s">
        <v>88</v>
      </c>
      <c r="H88" s="55" t="s">
        <v>188</v>
      </c>
      <c r="I88" s="55" t="s">
        <v>102</v>
      </c>
      <c r="J88" s="56" t="s">
        <v>157</v>
      </c>
      <c r="K88" s="56" t="s">
        <v>157</v>
      </c>
      <c r="L88" s="56">
        <v>1984</v>
      </c>
      <c r="M88" s="56">
        <f t="shared" si="9"/>
        <v>23808</v>
      </c>
      <c r="N88" s="57">
        <v>12</v>
      </c>
    </row>
    <row r="89" spans="7:14" x14ac:dyDescent="0.35">
      <c r="G89" s="55" t="s">
        <v>88</v>
      </c>
      <c r="H89" s="55" t="s">
        <v>188</v>
      </c>
      <c r="I89" s="55" t="s">
        <v>81</v>
      </c>
      <c r="J89" s="56" t="s">
        <v>95</v>
      </c>
      <c r="K89" s="56" t="s">
        <v>95</v>
      </c>
      <c r="L89" s="56">
        <v>25726</v>
      </c>
      <c r="M89" s="56">
        <f t="shared" si="9"/>
        <v>385890</v>
      </c>
      <c r="N89" s="57">
        <v>15</v>
      </c>
    </row>
    <row r="90" spans="7:14" x14ac:dyDescent="0.35">
      <c r="G90" s="55" t="s">
        <v>88</v>
      </c>
      <c r="H90" s="55" t="s">
        <v>188</v>
      </c>
      <c r="I90" s="55" t="s">
        <v>81</v>
      </c>
      <c r="J90" s="56" t="s">
        <v>155</v>
      </c>
      <c r="K90" s="56" t="s">
        <v>155</v>
      </c>
      <c r="L90" s="56">
        <v>2620</v>
      </c>
      <c r="M90" s="56">
        <f t="shared" si="9"/>
        <v>13100</v>
      </c>
      <c r="N90" s="57">
        <v>5</v>
      </c>
    </row>
    <row r="91" spans="7:14" x14ac:dyDescent="0.35">
      <c r="G91" s="55" t="s">
        <v>88</v>
      </c>
      <c r="H91" s="55" t="s">
        <v>188</v>
      </c>
      <c r="I91" s="55" t="s">
        <v>102</v>
      </c>
      <c r="J91" s="56" t="s">
        <v>197</v>
      </c>
      <c r="K91" s="62" t="s">
        <v>121</v>
      </c>
      <c r="L91" s="56">
        <v>96177</v>
      </c>
      <c r="M91" s="56">
        <f t="shared" si="9"/>
        <v>1442655</v>
      </c>
      <c r="N91" s="57">
        <v>15</v>
      </c>
    </row>
    <row r="92" spans="7:14" x14ac:dyDescent="0.35">
      <c r="G92" s="55" t="s">
        <v>88</v>
      </c>
      <c r="H92" s="55" t="s">
        <v>188</v>
      </c>
      <c r="I92" s="55" t="s">
        <v>102</v>
      </c>
      <c r="J92" s="56" t="s">
        <v>96</v>
      </c>
      <c r="K92" s="56" t="s">
        <v>96</v>
      </c>
      <c r="L92" s="56">
        <v>3274</v>
      </c>
      <c r="M92" s="56">
        <f t="shared" si="9"/>
        <v>13096</v>
      </c>
      <c r="N92" s="57">
        <v>4</v>
      </c>
    </row>
    <row r="93" spans="7:14" x14ac:dyDescent="0.35">
      <c r="G93" s="55" t="s">
        <v>88</v>
      </c>
      <c r="H93" s="55" t="s">
        <v>188</v>
      </c>
      <c r="I93" s="55" t="s">
        <v>81</v>
      </c>
      <c r="J93" s="56" t="s">
        <v>100</v>
      </c>
      <c r="K93" s="56" t="s">
        <v>100</v>
      </c>
      <c r="L93" s="56">
        <v>782</v>
      </c>
      <c r="M93" s="56">
        <f t="shared" si="9"/>
        <v>7820</v>
      </c>
      <c r="N93" s="57">
        <v>10</v>
      </c>
    </row>
    <row r="94" spans="7:14" x14ac:dyDescent="0.35">
      <c r="G94" s="55" t="s">
        <v>88</v>
      </c>
      <c r="H94" s="55" t="s">
        <v>188</v>
      </c>
      <c r="I94" s="55" t="s">
        <v>102</v>
      </c>
      <c r="J94" s="56" t="s">
        <v>198</v>
      </c>
      <c r="K94" s="62" t="s">
        <v>89</v>
      </c>
      <c r="L94" s="56">
        <v>108292</v>
      </c>
      <c r="M94" s="56">
        <f t="shared" si="9"/>
        <v>649752</v>
      </c>
      <c r="N94" s="57">
        <v>6</v>
      </c>
    </row>
    <row r="95" spans="7:14" x14ac:dyDescent="0.35">
      <c r="G95" s="55" t="s">
        <v>88</v>
      </c>
      <c r="H95" s="55" t="s">
        <v>188</v>
      </c>
      <c r="I95" s="55" t="s">
        <v>102</v>
      </c>
      <c r="J95" s="56" t="s">
        <v>199</v>
      </c>
      <c r="K95" s="62" t="s">
        <v>89</v>
      </c>
      <c r="L95" s="56">
        <v>186736</v>
      </c>
      <c r="M95" s="56">
        <f t="shared" si="9"/>
        <v>1120416</v>
      </c>
      <c r="N95" s="57">
        <v>6</v>
      </c>
    </row>
    <row r="96" spans="7:14" x14ac:dyDescent="0.35">
      <c r="G96" s="55" t="s">
        <v>88</v>
      </c>
      <c r="H96" s="55" t="s">
        <v>188</v>
      </c>
      <c r="I96" s="55" t="s">
        <v>102</v>
      </c>
      <c r="J96" s="56" t="s">
        <v>200</v>
      </c>
      <c r="K96" s="62" t="s">
        <v>89</v>
      </c>
      <c r="L96" s="56">
        <v>15843</v>
      </c>
      <c r="M96" s="56">
        <f t="shared" si="9"/>
        <v>95058</v>
      </c>
      <c r="N96" s="57">
        <v>6</v>
      </c>
    </row>
    <row r="97" spans="7:14" x14ac:dyDescent="0.35">
      <c r="G97" s="55" t="s">
        <v>88</v>
      </c>
      <c r="H97" s="55" t="s">
        <v>188</v>
      </c>
      <c r="I97" s="55" t="s">
        <v>102</v>
      </c>
      <c r="J97" s="56" t="s">
        <v>201</v>
      </c>
      <c r="K97" s="63" t="s">
        <v>116</v>
      </c>
      <c r="L97" s="56">
        <v>1422</v>
      </c>
      <c r="M97" s="56">
        <f t="shared" si="9"/>
        <v>28440</v>
      </c>
      <c r="N97" s="57">
        <v>20</v>
      </c>
    </row>
    <row r="98" spans="7:14" x14ac:dyDescent="0.35">
      <c r="G98" s="55" t="s">
        <v>88</v>
      </c>
      <c r="H98" s="55" t="s">
        <v>188</v>
      </c>
      <c r="I98" s="55" t="s">
        <v>102</v>
      </c>
      <c r="J98" s="56" t="s">
        <v>202</v>
      </c>
      <c r="K98" s="63" t="s">
        <v>116</v>
      </c>
      <c r="L98" s="56">
        <v>1096</v>
      </c>
      <c r="M98" s="56">
        <f t="shared" si="9"/>
        <v>21920</v>
      </c>
      <c r="N98" s="57">
        <v>20</v>
      </c>
    </row>
    <row r="99" spans="7:14" x14ac:dyDescent="0.35">
      <c r="G99" s="64" t="s">
        <v>88</v>
      </c>
      <c r="H99" s="65" t="s">
        <v>203</v>
      </c>
      <c r="I99" s="65" t="s">
        <v>204</v>
      </c>
      <c r="J99" s="64" t="s">
        <v>205</v>
      </c>
      <c r="K99" s="66" t="s">
        <v>94</v>
      </c>
      <c r="L99" s="64">
        <v>201991</v>
      </c>
      <c r="M99" s="64">
        <f t="shared" si="9"/>
        <v>605973</v>
      </c>
      <c r="N99" s="67">
        <v>3</v>
      </c>
    </row>
    <row r="100" spans="7:14" x14ac:dyDescent="0.35">
      <c r="G100" s="64" t="s">
        <v>88</v>
      </c>
      <c r="H100" s="65" t="s">
        <v>203</v>
      </c>
      <c r="I100" s="65" t="s">
        <v>204</v>
      </c>
      <c r="J100" s="64" t="s">
        <v>206</v>
      </c>
      <c r="K100" s="66" t="s">
        <v>94</v>
      </c>
      <c r="L100" s="64">
        <v>113145</v>
      </c>
      <c r="M100" s="64">
        <f t="shared" si="9"/>
        <v>339435</v>
      </c>
      <c r="N100" s="67">
        <v>3</v>
      </c>
    </row>
    <row r="101" spans="7:14" x14ac:dyDescent="0.35">
      <c r="G101" s="64" t="s">
        <v>88</v>
      </c>
      <c r="H101" s="65" t="s">
        <v>203</v>
      </c>
      <c r="I101" s="65" t="s">
        <v>204</v>
      </c>
      <c r="J101" s="64" t="s">
        <v>174</v>
      </c>
      <c r="K101" s="64" t="s">
        <v>174</v>
      </c>
      <c r="L101" s="64">
        <v>704</v>
      </c>
      <c r="M101" s="64">
        <f t="shared" si="9"/>
        <v>8448</v>
      </c>
      <c r="N101" s="67">
        <v>12</v>
      </c>
    </row>
    <row r="102" spans="7:14" x14ac:dyDescent="0.35">
      <c r="G102" s="64" t="s">
        <v>88</v>
      </c>
      <c r="H102" s="65" t="s">
        <v>203</v>
      </c>
      <c r="I102" s="65" t="s">
        <v>204</v>
      </c>
      <c r="J102" s="64" t="s">
        <v>207</v>
      </c>
      <c r="K102" s="64" t="s">
        <v>135</v>
      </c>
      <c r="L102" s="64">
        <v>11610</v>
      </c>
      <c r="M102" s="64">
        <f t="shared" si="9"/>
        <v>174150</v>
      </c>
      <c r="N102" s="67">
        <v>15</v>
      </c>
    </row>
    <row r="103" spans="7:14" x14ac:dyDescent="0.35">
      <c r="G103" s="64" t="s">
        <v>88</v>
      </c>
      <c r="H103" s="65" t="s">
        <v>203</v>
      </c>
      <c r="I103" s="65" t="s">
        <v>204</v>
      </c>
      <c r="J103" s="64" t="s">
        <v>208</v>
      </c>
      <c r="K103" s="66" t="s">
        <v>113</v>
      </c>
      <c r="L103" s="64">
        <v>77084</v>
      </c>
      <c r="M103" s="64">
        <f t="shared" si="9"/>
        <v>1541680</v>
      </c>
      <c r="N103" s="67">
        <v>20</v>
      </c>
    </row>
    <row r="104" spans="7:14" x14ac:dyDescent="0.35">
      <c r="G104" s="64" t="s">
        <v>88</v>
      </c>
      <c r="H104" s="65" t="s">
        <v>203</v>
      </c>
      <c r="I104" s="65" t="s">
        <v>204</v>
      </c>
      <c r="J104" s="64" t="s">
        <v>209</v>
      </c>
      <c r="K104" s="64" t="s">
        <v>117</v>
      </c>
      <c r="L104" s="64">
        <v>1175</v>
      </c>
      <c r="M104" s="64">
        <f t="shared" si="9"/>
        <v>18800</v>
      </c>
      <c r="N104" s="67">
        <v>16</v>
      </c>
    </row>
    <row r="105" spans="7:14" x14ac:dyDescent="0.35">
      <c r="G105" s="64" t="s">
        <v>88</v>
      </c>
      <c r="H105" s="65" t="s">
        <v>203</v>
      </c>
      <c r="I105" s="65" t="s">
        <v>204</v>
      </c>
      <c r="J105" s="64" t="s">
        <v>210</v>
      </c>
      <c r="K105" s="66" t="s">
        <v>89</v>
      </c>
      <c r="L105" s="64">
        <v>222032</v>
      </c>
      <c r="M105" s="64">
        <f t="shared" si="9"/>
        <v>1332192</v>
      </c>
      <c r="N105" s="67">
        <v>6</v>
      </c>
    </row>
    <row r="106" spans="7:14" x14ac:dyDescent="0.35">
      <c r="G106" s="64" t="s">
        <v>88</v>
      </c>
      <c r="H106" s="65" t="s">
        <v>203</v>
      </c>
      <c r="I106" s="65" t="s">
        <v>204</v>
      </c>
      <c r="J106" s="64" t="s">
        <v>211</v>
      </c>
      <c r="K106" s="66" t="s">
        <v>89</v>
      </c>
      <c r="L106" s="64">
        <v>1055150</v>
      </c>
      <c r="M106" s="64">
        <f t="shared" si="9"/>
        <v>6330900</v>
      </c>
      <c r="N106" s="67">
        <v>6</v>
      </c>
    </row>
    <row r="107" spans="7:14" x14ac:dyDescent="0.35">
      <c r="G107" s="64" t="s">
        <v>88</v>
      </c>
      <c r="H107" s="65" t="s">
        <v>203</v>
      </c>
      <c r="I107" s="65" t="s">
        <v>204</v>
      </c>
      <c r="J107" s="64" t="s">
        <v>196</v>
      </c>
      <c r="K107" s="68" t="s">
        <v>116</v>
      </c>
      <c r="L107" s="64">
        <v>135</v>
      </c>
      <c r="M107" s="64">
        <f t="shared" si="9"/>
        <v>2025</v>
      </c>
      <c r="N107" s="67">
        <v>15</v>
      </c>
    </row>
    <row r="108" spans="7:14" x14ac:dyDescent="0.35">
      <c r="G108" s="64" t="s">
        <v>88</v>
      </c>
      <c r="H108" s="65" t="s">
        <v>203</v>
      </c>
      <c r="I108" s="65" t="s">
        <v>204</v>
      </c>
      <c r="J108" s="64" t="s">
        <v>212</v>
      </c>
      <c r="K108" s="66" t="s">
        <v>89</v>
      </c>
      <c r="L108" s="64">
        <v>35577</v>
      </c>
      <c r="M108" s="64">
        <f t="shared" si="9"/>
        <v>213462</v>
      </c>
      <c r="N108" s="67">
        <v>6</v>
      </c>
    </row>
    <row r="109" spans="7:14" x14ac:dyDescent="0.35">
      <c r="G109" s="64" t="s">
        <v>88</v>
      </c>
      <c r="H109" s="65" t="s">
        <v>203</v>
      </c>
      <c r="I109" s="65" t="s">
        <v>204</v>
      </c>
      <c r="J109" s="64" t="s">
        <v>213</v>
      </c>
      <c r="K109" s="64" t="s">
        <v>122</v>
      </c>
      <c r="L109" s="64">
        <v>92475</v>
      </c>
      <c r="M109" s="64">
        <f t="shared" si="9"/>
        <v>369900</v>
      </c>
      <c r="N109" s="67">
        <v>4</v>
      </c>
    </row>
    <row r="110" spans="7:14" x14ac:dyDescent="0.35">
      <c r="G110" s="69" t="s">
        <v>88</v>
      </c>
      <c r="H110" s="70" t="s">
        <v>214</v>
      </c>
      <c r="I110" s="70" t="s">
        <v>79</v>
      </c>
      <c r="J110" s="69" t="s">
        <v>124</v>
      </c>
      <c r="K110" s="69" t="s">
        <v>124</v>
      </c>
      <c r="L110" s="69">
        <v>56138</v>
      </c>
      <c r="M110" s="69">
        <f t="shared" si="9"/>
        <v>842070</v>
      </c>
      <c r="N110" s="71">
        <v>15</v>
      </c>
    </row>
    <row r="111" spans="7:14" x14ac:dyDescent="0.35">
      <c r="G111" s="69" t="s">
        <v>88</v>
      </c>
      <c r="H111" s="70" t="s">
        <v>214</v>
      </c>
      <c r="I111" s="70" t="s">
        <v>79</v>
      </c>
      <c r="J111" s="69" t="s">
        <v>137</v>
      </c>
      <c r="K111" s="69" t="s">
        <v>137</v>
      </c>
      <c r="L111" s="69">
        <v>13322</v>
      </c>
      <c r="M111" s="69">
        <f t="shared" si="9"/>
        <v>199830</v>
      </c>
      <c r="N111" s="71">
        <v>15</v>
      </c>
    </row>
    <row r="112" spans="7:14" x14ac:dyDescent="0.35">
      <c r="G112" s="69" t="s">
        <v>88</v>
      </c>
      <c r="H112" s="70" t="s">
        <v>214</v>
      </c>
      <c r="I112" s="70" t="s">
        <v>79</v>
      </c>
      <c r="J112" s="69" t="s">
        <v>147</v>
      </c>
      <c r="K112" s="69" t="s">
        <v>147</v>
      </c>
      <c r="L112" s="69">
        <v>4100</v>
      </c>
      <c r="M112" s="69">
        <f t="shared" si="9"/>
        <v>86100</v>
      </c>
      <c r="N112" s="71">
        <v>21</v>
      </c>
    </row>
    <row r="113" spans="7:14" x14ac:dyDescent="0.35">
      <c r="G113" s="69" t="s">
        <v>88</v>
      </c>
      <c r="H113" s="70" t="s">
        <v>214</v>
      </c>
      <c r="I113" s="70" t="s">
        <v>79</v>
      </c>
      <c r="J113" s="69" t="s">
        <v>215</v>
      </c>
      <c r="K113" s="69" t="s">
        <v>79</v>
      </c>
      <c r="L113" s="69">
        <v>3125</v>
      </c>
      <c r="M113" s="69">
        <f t="shared" si="9"/>
        <v>62500</v>
      </c>
      <c r="N113" s="71">
        <v>20</v>
      </c>
    </row>
    <row r="114" spans="7:14" x14ac:dyDescent="0.35">
      <c r="G114" s="69" t="s">
        <v>88</v>
      </c>
      <c r="H114" s="70" t="s">
        <v>214</v>
      </c>
      <c r="I114" s="70" t="s">
        <v>79</v>
      </c>
      <c r="J114" s="69" t="s">
        <v>159</v>
      </c>
      <c r="K114" s="69" t="s">
        <v>159</v>
      </c>
      <c r="L114" s="69">
        <v>1835</v>
      </c>
      <c r="M114" s="69">
        <f t="shared" si="9"/>
        <v>27525</v>
      </c>
      <c r="N114" s="71">
        <v>15</v>
      </c>
    </row>
    <row r="115" spans="7:14" x14ac:dyDescent="0.35">
      <c r="G115" s="72" t="s">
        <v>88</v>
      </c>
      <c r="H115" s="73" t="s">
        <v>216</v>
      </c>
      <c r="I115" s="73" t="s">
        <v>79</v>
      </c>
      <c r="J115" s="72" t="s">
        <v>217</v>
      </c>
      <c r="K115" s="74" t="s">
        <v>79</v>
      </c>
      <c r="L115" s="72">
        <v>438994</v>
      </c>
      <c r="M115" s="72">
        <f t="shared" si="9"/>
        <v>7182697.1753911264</v>
      </c>
      <c r="N115" s="75">
        <v>16.361720605272797</v>
      </c>
    </row>
    <row r="116" spans="7:14" x14ac:dyDescent="0.35">
      <c r="G116" s="76" t="s">
        <v>88</v>
      </c>
      <c r="H116" s="77" t="s">
        <v>101</v>
      </c>
      <c r="I116" s="77" t="s">
        <v>101</v>
      </c>
      <c r="J116" s="76" t="s">
        <v>101</v>
      </c>
      <c r="K116" s="76" t="s">
        <v>101</v>
      </c>
      <c r="L116" s="76">
        <v>427611</v>
      </c>
      <c r="M116" s="76">
        <f t="shared" si="9"/>
        <v>3207082.5</v>
      </c>
      <c r="N116" s="78">
        <v>7.5</v>
      </c>
    </row>
    <row r="117" spans="7:14" x14ac:dyDescent="0.35">
      <c r="G117" s="79" t="s">
        <v>88</v>
      </c>
      <c r="H117" s="80" t="s">
        <v>218</v>
      </c>
      <c r="I117" s="80" t="s">
        <v>104</v>
      </c>
      <c r="J117" s="79" t="s">
        <v>104</v>
      </c>
      <c r="K117" s="79" t="s">
        <v>104</v>
      </c>
      <c r="L117" s="79">
        <v>395945</v>
      </c>
      <c r="M117" s="79">
        <f t="shared" si="9"/>
        <v>8156467.0000000009</v>
      </c>
      <c r="N117" s="81">
        <v>20.6</v>
      </c>
    </row>
    <row r="118" spans="7:14" x14ac:dyDescent="0.35">
      <c r="G118" s="40" t="s">
        <v>88</v>
      </c>
      <c r="H118" s="39" t="s">
        <v>219</v>
      </c>
      <c r="I118" s="39" t="s">
        <v>204</v>
      </c>
      <c r="J118" s="40" t="s">
        <v>206</v>
      </c>
      <c r="K118" s="41" t="s">
        <v>94</v>
      </c>
      <c r="L118" s="40">
        <v>308748</v>
      </c>
      <c r="M118" s="40">
        <f t="shared" si="9"/>
        <v>926244</v>
      </c>
      <c r="N118" s="42">
        <v>3</v>
      </c>
    </row>
    <row r="119" spans="7:14" x14ac:dyDescent="0.35">
      <c r="G119" s="40" t="s">
        <v>88</v>
      </c>
      <c r="H119" s="39" t="s">
        <v>219</v>
      </c>
      <c r="I119" s="39" t="s">
        <v>204</v>
      </c>
      <c r="J119" s="40" t="s">
        <v>208</v>
      </c>
      <c r="K119" s="41" t="s">
        <v>113</v>
      </c>
      <c r="L119" s="40">
        <v>11929</v>
      </c>
      <c r="M119" s="40">
        <f t="shared" si="9"/>
        <v>238580</v>
      </c>
      <c r="N119" s="42">
        <v>20</v>
      </c>
    </row>
    <row r="120" spans="7:14" x14ac:dyDescent="0.35">
      <c r="G120" s="40" t="s">
        <v>88</v>
      </c>
      <c r="H120" s="39" t="s">
        <v>219</v>
      </c>
      <c r="I120" s="39" t="s">
        <v>204</v>
      </c>
      <c r="J120" s="40" t="s">
        <v>210</v>
      </c>
      <c r="K120" s="41" t="s">
        <v>89</v>
      </c>
      <c r="L120" s="40">
        <v>27191</v>
      </c>
      <c r="M120" s="40">
        <f t="shared" si="9"/>
        <v>163146</v>
      </c>
      <c r="N120" s="42">
        <v>6</v>
      </c>
    </row>
    <row r="121" spans="7:14" x14ac:dyDescent="0.35">
      <c r="G121" s="40" t="s">
        <v>88</v>
      </c>
      <c r="H121" s="39" t="s">
        <v>219</v>
      </c>
      <c r="I121" s="39" t="s">
        <v>204</v>
      </c>
      <c r="J121" s="40" t="s">
        <v>211</v>
      </c>
      <c r="K121" s="41" t="s">
        <v>89</v>
      </c>
      <c r="L121" s="40">
        <v>75672</v>
      </c>
      <c r="M121" s="40">
        <f t="shared" si="9"/>
        <v>454032</v>
      </c>
      <c r="N121" s="42">
        <v>6</v>
      </c>
    </row>
    <row r="122" spans="7:14" x14ac:dyDescent="0.35">
      <c r="G122" s="40" t="s">
        <v>88</v>
      </c>
      <c r="H122" s="39" t="s">
        <v>219</v>
      </c>
      <c r="I122" s="39" t="s">
        <v>204</v>
      </c>
      <c r="J122" s="40" t="s">
        <v>212</v>
      </c>
      <c r="K122" s="41" t="s">
        <v>89</v>
      </c>
      <c r="L122" s="40">
        <v>2732</v>
      </c>
      <c r="M122" s="40">
        <f t="shared" si="9"/>
        <v>16392</v>
      </c>
      <c r="N122" s="42">
        <v>6</v>
      </c>
    </row>
    <row r="123" spans="7:14" x14ac:dyDescent="0.35">
      <c r="G123" s="48" t="s">
        <v>88</v>
      </c>
      <c r="H123" s="48" t="s">
        <v>220</v>
      </c>
      <c r="I123" s="48" t="s">
        <v>79</v>
      </c>
      <c r="J123" s="49" t="s">
        <v>221</v>
      </c>
      <c r="K123" s="82" t="s">
        <v>79</v>
      </c>
      <c r="L123" s="49">
        <v>98746</v>
      </c>
      <c r="M123" s="49">
        <f t="shared" si="9"/>
        <v>1615654.4628882676</v>
      </c>
      <c r="N123" s="51">
        <v>16.361720605272797</v>
      </c>
    </row>
    <row r="124" spans="7:14" x14ac:dyDescent="0.35">
      <c r="G124" s="83" t="s">
        <v>77</v>
      </c>
      <c r="H124" s="83" t="s">
        <v>222</v>
      </c>
      <c r="I124" s="83" t="s">
        <v>222</v>
      </c>
      <c r="J124" s="84" t="s">
        <v>223</v>
      </c>
      <c r="K124" s="84" t="s">
        <v>94</v>
      </c>
      <c r="L124" s="84">
        <v>14955</v>
      </c>
      <c r="M124" s="84">
        <f t="shared" si="9"/>
        <v>44865</v>
      </c>
      <c r="N124" s="85">
        <v>3</v>
      </c>
    </row>
    <row r="125" spans="7:14" x14ac:dyDescent="0.35">
      <c r="G125" s="83" t="s">
        <v>77</v>
      </c>
      <c r="H125" s="83" t="s">
        <v>222</v>
      </c>
      <c r="I125" s="83" t="s">
        <v>222</v>
      </c>
      <c r="J125" s="84" t="s">
        <v>83</v>
      </c>
      <c r="K125" s="84" t="s">
        <v>83</v>
      </c>
      <c r="L125" s="84">
        <v>6</v>
      </c>
      <c r="M125" s="84">
        <f t="shared" si="9"/>
        <v>54</v>
      </c>
      <c r="N125" s="85">
        <v>9</v>
      </c>
    </row>
    <row r="126" spans="7:14" x14ac:dyDescent="0.35">
      <c r="G126" s="83" t="s">
        <v>77</v>
      </c>
      <c r="H126" s="83" t="s">
        <v>222</v>
      </c>
      <c r="I126" s="83" t="s">
        <v>222</v>
      </c>
      <c r="J126" s="84" t="s">
        <v>91</v>
      </c>
      <c r="K126" s="84" t="s">
        <v>91</v>
      </c>
      <c r="L126" s="84">
        <v>508</v>
      </c>
      <c r="M126" s="84">
        <f t="shared" si="9"/>
        <v>4572</v>
      </c>
      <c r="N126" s="85">
        <v>9</v>
      </c>
    </row>
    <row r="127" spans="7:14" x14ac:dyDescent="0.35">
      <c r="G127" s="83" t="s">
        <v>77</v>
      </c>
      <c r="H127" s="83" t="s">
        <v>222</v>
      </c>
      <c r="I127" s="83" t="s">
        <v>222</v>
      </c>
      <c r="J127" s="84" t="s">
        <v>100</v>
      </c>
      <c r="K127" s="84" t="s">
        <v>100</v>
      </c>
      <c r="L127" s="84">
        <v>5945</v>
      </c>
      <c r="M127" s="84">
        <f t="shared" si="9"/>
        <v>59450</v>
      </c>
      <c r="N127" s="85">
        <v>10</v>
      </c>
    </row>
    <row r="128" spans="7:14" x14ac:dyDescent="0.35">
      <c r="G128" s="52" t="s">
        <v>77</v>
      </c>
      <c r="H128" s="52" t="s">
        <v>224</v>
      </c>
      <c r="I128" s="52" t="s">
        <v>224</v>
      </c>
      <c r="J128" s="53" t="s">
        <v>166</v>
      </c>
      <c r="K128" s="53" t="s">
        <v>166</v>
      </c>
      <c r="L128" s="53">
        <v>1382</v>
      </c>
      <c r="M128" s="53">
        <f t="shared" si="9"/>
        <v>34550</v>
      </c>
      <c r="N128" s="54">
        <v>25</v>
      </c>
    </row>
    <row r="129" spans="7:14" x14ac:dyDescent="0.35">
      <c r="G129" s="52" t="s">
        <v>77</v>
      </c>
      <c r="H129" s="52" t="s">
        <v>224</v>
      </c>
      <c r="I129" s="52" t="s">
        <v>224</v>
      </c>
      <c r="J129" s="53" t="s">
        <v>139</v>
      </c>
      <c r="K129" s="53" t="s">
        <v>139</v>
      </c>
      <c r="L129" s="53">
        <v>11237</v>
      </c>
      <c r="M129" s="53">
        <f t="shared" si="9"/>
        <v>168555</v>
      </c>
      <c r="N129" s="54">
        <v>15</v>
      </c>
    </row>
    <row r="130" spans="7:14" x14ac:dyDescent="0.35">
      <c r="G130" s="52" t="s">
        <v>77</v>
      </c>
      <c r="H130" s="52" t="s">
        <v>224</v>
      </c>
      <c r="I130" s="52" t="s">
        <v>224</v>
      </c>
      <c r="J130" s="53" t="s">
        <v>168</v>
      </c>
      <c r="K130" s="53" t="s">
        <v>168</v>
      </c>
      <c r="L130" s="53">
        <v>1212</v>
      </c>
      <c r="M130" s="53">
        <f t="shared" si="9"/>
        <v>30300</v>
      </c>
      <c r="N130" s="54">
        <v>25</v>
      </c>
    </row>
    <row r="131" spans="7:14" x14ac:dyDescent="0.35">
      <c r="G131" s="52" t="s">
        <v>77</v>
      </c>
      <c r="H131" s="52" t="s">
        <v>224</v>
      </c>
      <c r="I131" s="52" t="s">
        <v>224</v>
      </c>
      <c r="J131" s="53" t="s">
        <v>225</v>
      </c>
      <c r="K131" s="86" t="s">
        <v>108</v>
      </c>
      <c r="L131" s="53">
        <v>18708</v>
      </c>
      <c r="M131" s="53">
        <f t="shared" si="9"/>
        <v>374160</v>
      </c>
      <c r="N131" s="54">
        <v>20</v>
      </c>
    </row>
    <row r="132" spans="7:14" x14ac:dyDescent="0.35">
      <c r="G132" s="52" t="s">
        <v>77</v>
      </c>
      <c r="H132" s="52" t="s">
        <v>224</v>
      </c>
      <c r="I132" s="52" t="s">
        <v>224</v>
      </c>
      <c r="J132" s="53" t="s">
        <v>226</v>
      </c>
      <c r="K132" s="86" t="s">
        <v>113</v>
      </c>
      <c r="L132" s="53">
        <v>13554</v>
      </c>
      <c r="M132" s="53">
        <f t="shared" ref="M132:M180" si="10">L132*N132</f>
        <v>271080</v>
      </c>
      <c r="N132" s="54">
        <v>20</v>
      </c>
    </row>
    <row r="133" spans="7:14" x14ac:dyDescent="0.35">
      <c r="G133" s="52" t="s">
        <v>77</v>
      </c>
      <c r="H133" s="52" t="s">
        <v>224</v>
      </c>
      <c r="I133" s="52" t="s">
        <v>224</v>
      </c>
      <c r="J133" s="53" t="s">
        <v>227</v>
      </c>
      <c r="K133" s="68" t="s">
        <v>116</v>
      </c>
      <c r="L133" s="53">
        <v>9463</v>
      </c>
      <c r="M133" s="53">
        <f t="shared" si="10"/>
        <v>151408</v>
      </c>
      <c r="N133" s="54">
        <v>16</v>
      </c>
    </row>
    <row r="134" spans="7:14" x14ac:dyDescent="0.35">
      <c r="G134" s="52" t="s">
        <v>77</v>
      </c>
      <c r="H134" s="52" t="s">
        <v>224</v>
      </c>
      <c r="I134" s="52" t="s">
        <v>224</v>
      </c>
      <c r="J134" s="53" t="s">
        <v>228</v>
      </c>
      <c r="K134" s="86" t="s">
        <v>189</v>
      </c>
      <c r="L134" s="53">
        <v>118</v>
      </c>
      <c r="M134" s="53">
        <f t="shared" si="10"/>
        <v>1652</v>
      </c>
      <c r="N134" s="54">
        <v>14</v>
      </c>
    </row>
    <row r="135" spans="7:14" x14ac:dyDescent="0.35">
      <c r="G135" s="52" t="s">
        <v>77</v>
      </c>
      <c r="H135" s="52" t="s">
        <v>224</v>
      </c>
      <c r="I135" s="52" t="s">
        <v>224</v>
      </c>
      <c r="J135" s="53" t="s">
        <v>229</v>
      </c>
      <c r="K135" s="86" t="s">
        <v>178</v>
      </c>
      <c r="L135" s="53">
        <v>102</v>
      </c>
      <c r="M135" s="53">
        <f t="shared" si="10"/>
        <v>1326</v>
      </c>
      <c r="N135" s="54">
        <v>13</v>
      </c>
    </row>
    <row r="136" spans="7:14" x14ac:dyDescent="0.35">
      <c r="G136" s="87" t="s">
        <v>77</v>
      </c>
      <c r="H136" s="87" t="s">
        <v>230</v>
      </c>
      <c r="I136" s="87" t="s">
        <v>230</v>
      </c>
      <c r="J136" s="87" t="s">
        <v>231</v>
      </c>
      <c r="K136" s="88" t="s">
        <v>116</v>
      </c>
      <c r="L136" s="89">
        <v>629</v>
      </c>
      <c r="M136" s="89">
        <f t="shared" si="10"/>
        <v>8177</v>
      </c>
      <c r="N136" s="90">
        <v>13</v>
      </c>
    </row>
    <row r="137" spans="7:14" x14ac:dyDescent="0.35">
      <c r="G137" s="87" t="s">
        <v>77</v>
      </c>
      <c r="H137" s="87" t="s">
        <v>230</v>
      </c>
      <c r="I137" s="87" t="s">
        <v>230</v>
      </c>
      <c r="J137" s="87" t="s">
        <v>232</v>
      </c>
      <c r="K137" s="91" t="s">
        <v>83</v>
      </c>
      <c r="L137" s="89">
        <v>243</v>
      </c>
      <c r="M137" s="89">
        <f t="shared" si="10"/>
        <v>2187</v>
      </c>
      <c r="N137" s="90">
        <v>9</v>
      </c>
    </row>
    <row r="138" spans="7:14" x14ac:dyDescent="0.35">
      <c r="G138" s="87" t="s">
        <v>77</v>
      </c>
      <c r="H138" s="87" t="s">
        <v>230</v>
      </c>
      <c r="I138" s="87" t="s">
        <v>230</v>
      </c>
      <c r="J138" s="87" t="s">
        <v>233</v>
      </c>
      <c r="K138" s="91" t="s">
        <v>91</v>
      </c>
      <c r="L138" s="89">
        <v>14</v>
      </c>
      <c r="M138" s="89">
        <f t="shared" si="10"/>
        <v>126</v>
      </c>
      <c r="N138" s="90">
        <v>9</v>
      </c>
    </row>
    <row r="139" spans="7:14" x14ac:dyDescent="0.35">
      <c r="G139" s="87" t="s">
        <v>77</v>
      </c>
      <c r="H139" s="87" t="s">
        <v>230</v>
      </c>
      <c r="I139" s="87" t="s">
        <v>230</v>
      </c>
      <c r="J139" s="87" t="s">
        <v>234</v>
      </c>
      <c r="K139" s="91" t="s">
        <v>100</v>
      </c>
      <c r="L139" s="89">
        <v>56</v>
      </c>
      <c r="M139" s="89">
        <f t="shared" si="10"/>
        <v>560</v>
      </c>
      <c r="N139" s="90">
        <v>10</v>
      </c>
    </row>
    <row r="140" spans="7:14" x14ac:dyDescent="0.35">
      <c r="G140" s="87" t="s">
        <v>77</v>
      </c>
      <c r="H140" s="87" t="s">
        <v>230</v>
      </c>
      <c r="I140" s="87" t="s">
        <v>230</v>
      </c>
      <c r="J140" s="87" t="s">
        <v>235</v>
      </c>
      <c r="K140" s="91" t="s">
        <v>92</v>
      </c>
      <c r="L140" s="89">
        <v>104</v>
      </c>
      <c r="M140" s="89">
        <f t="shared" si="10"/>
        <v>1040</v>
      </c>
      <c r="N140" s="90">
        <v>10</v>
      </c>
    </row>
    <row r="141" spans="7:14" x14ac:dyDescent="0.35">
      <c r="G141" s="87" t="s">
        <v>77</v>
      </c>
      <c r="H141" s="87" t="s">
        <v>230</v>
      </c>
      <c r="I141" s="87" t="s">
        <v>230</v>
      </c>
      <c r="J141" s="87" t="s">
        <v>236</v>
      </c>
      <c r="K141" s="91" t="s">
        <v>92</v>
      </c>
      <c r="L141" s="89">
        <v>88</v>
      </c>
      <c r="M141" s="89">
        <f t="shared" si="10"/>
        <v>880</v>
      </c>
      <c r="N141" s="90">
        <v>10</v>
      </c>
    </row>
    <row r="142" spans="7:14" x14ac:dyDescent="0.35">
      <c r="G142" s="87" t="s">
        <v>77</v>
      </c>
      <c r="H142" s="87" t="s">
        <v>230</v>
      </c>
      <c r="I142" s="87" t="s">
        <v>230</v>
      </c>
      <c r="J142" s="87" t="s">
        <v>237</v>
      </c>
      <c r="K142" s="91" t="s">
        <v>92</v>
      </c>
      <c r="L142" s="89">
        <v>788</v>
      </c>
      <c r="M142" s="89">
        <f t="shared" si="10"/>
        <v>7880</v>
      </c>
      <c r="N142" s="90">
        <v>10</v>
      </c>
    </row>
    <row r="143" spans="7:14" x14ac:dyDescent="0.35">
      <c r="G143" s="87" t="s">
        <v>77</v>
      </c>
      <c r="H143" s="87" t="s">
        <v>230</v>
      </c>
      <c r="I143" s="87" t="s">
        <v>230</v>
      </c>
      <c r="J143" s="87" t="s">
        <v>238</v>
      </c>
      <c r="K143" s="91" t="s">
        <v>113</v>
      </c>
      <c r="L143" s="89">
        <v>610</v>
      </c>
      <c r="M143" s="89">
        <f t="shared" si="10"/>
        <v>15250</v>
      </c>
      <c r="N143" s="90">
        <v>25</v>
      </c>
    </row>
    <row r="144" spans="7:14" x14ac:dyDescent="0.35">
      <c r="G144" s="87" t="s">
        <v>77</v>
      </c>
      <c r="H144" s="87" t="s">
        <v>230</v>
      </c>
      <c r="I144" s="87" t="s">
        <v>230</v>
      </c>
      <c r="J144" s="87" t="s">
        <v>239</v>
      </c>
      <c r="K144" s="91" t="s">
        <v>108</v>
      </c>
      <c r="L144" s="89">
        <v>3907</v>
      </c>
      <c r="M144" s="89">
        <f t="shared" si="10"/>
        <v>78140</v>
      </c>
      <c r="N144" s="90">
        <v>20</v>
      </c>
    </row>
    <row r="145" spans="7:14" x14ac:dyDescent="0.35">
      <c r="G145" s="87" t="s">
        <v>77</v>
      </c>
      <c r="H145" s="87" t="s">
        <v>230</v>
      </c>
      <c r="I145" s="87" t="s">
        <v>230</v>
      </c>
      <c r="J145" s="87" t="s">
        <v>96</v>
      </c>
      <c r="K145" s="87" t="s">
        <v>96</v>
      </c>
      <c r="L145" s="89">
        <v>374</v>
      </c>
      <c r="M145" s="89">
        <f t="shared" si="10"/>
        <v>1870</v>
      </c>
      <c r="N145" s="90">
        <v>5</v>
      </c>
    </row>
    <row r="146" spans="7:14" x14ac:dyDescent="0.35">
      <c r="G146" s="87" t="s">
        <v>77</v>
      </c>
      <c r="H146" s="87" t="s">
        <v>230</v>
      </c>
      <c r="I146" s="87" t="s">
        <v>230</v>
      </c>
      <c r="J146" s="87" t="s">
        <v>111</v>
      </c>
      <c r="K146" s="87" t="s">
        <v>111</v>
      </c>
      <c r="L146" s="89">
        <v>3986</v>
      </c>
      <c r="M146" s="89">
        <f t="shared" si="10"/>
        <v>59790</v>
      </c>
      <c r="N146" s="90">
        <v>15</v>
      </c>
    </row>
    <row r="147" spans="7:14" x14ac:dyDescent="0.35">
      <c r="G147" s="87" t="s">
        <v>77</v>
      </c>
      <c r="H147" s="87" t="s">
        <v>230</v>
      </c>
      <c r="I147" s="87" t="s">
        <v>230</v>
      </c>
      <c r="J147" s="87" t="s">
        <v>149</v>
      </c>
      <c r="K147" s="87" t="s">
        <v>149</v>
      </c>
      <c r="L147" s="89">
        <v>3284</v>
      </c>
      <c r="M147" s="89">
        <f t="shared" si="10"/>
        <v>82100</v>
      </c>
      <c r="N147" s="90">
        <v>25</v>
      </c>
    </row>
    <row r="148" spans="7:14" x14ac:dyDescent="0.35">
      <c r="G148" s="87" t="s">
        <v>77</v>
      </c>
      <c r="H148" s="87" t="s">
        <v>230</v>
      </c>
      <c r="I148" s="87" t="s">
        <v>230</v>
      </c>
      <c r="J148" s="87" t="s">
        <v>240</v>
      </c>
      <c r="K148" s="87" t="s">
        <v>141</v>
      </c>
      <c r="L148" s="89">
        <v>324</v>
      </c>
      <c r="M148" s="89">
        <f t="shared" si="10"/>
        <v>8100</v>
      </c>
      <c r="N148" s="90">
        <v>25</v>
      </c>
    </row>
    <row r="149" spans="7:14" x14ac:dyDescent="0.35">
      <c r="G149" s="87" t="s">
        <v>77</v>
      </c>
      <c r="H149" s="87" t="s">
        <v>230</v>
      </c>
      <c r="I149" s="87" t="s">
        <v>230</v>
      </c>
      <c r="J149" s="87" t="s">
        <v>192</v>
      </c>
      <c r="K149" s="87" t="s">
        <v>192</v>
      </c>
      <c r="L149" s="89">
        <v>93</v>
      </c>
      <c r="M149" s="89">
        <f t="shared" si="10"/>
        <v>2325</v>
      </c>
      <c r="N149" s="90">
        <v>25</v>
      </c>
    </row>
    <row r="150" spans="7:14" x14ac:dyDescent="0.35">
      <c r="G150" s="80" t="s">
        <v>77</v>
      </c>
      <c r="H150" s="80" t="s">
        <v>241</v>
      </c>
      <c r="I150" s="80" t="s">
        <v>241</v>
      </c>
      <c r="J150" s="80" t="s">
        <v>242</v>
      </c>
      <c r="K150" s="92" t="s">
        <v>95</v>
      </c>
      <c r="L150" s="79">
        <v>1671</v>
      </c>
      <c r="M150" s="79">
        <f t="shared" si="10"/>
        <v>25065</v>
      </c>
      <c r="N150" s="81">
        <v>15</v>
      </c>
    </row>
    <row r="151" spans="7:14" x14ac:dyDescent="0.35">
      <c r="G151" s="80" t="s">
        <v>77</v>
      </c>
      <c r="H151" s="80" t="s">
        <v>241</v>
      </c>
      <c r="I151" s="80" t="s">
        <v>241</v>
      </c>
      <c r="J151" s="80" t="s">
        <v>232</v>
      </c>
      <c r="K151" s="92" t="s">
        <v>83</v>
      </c>
      <c r="L151" s="79">
        <v>154</v>
      </c>
      <c r="M151" s="79">
        <f t="shared" si="10"/>
        <v>1386</v>
      </c>
      <c r="N151" s="81">
        <v>9</v>
      </c>
    </row>
    <row r="152" spans="7:14" x14ac:dyDescent="0.35">
      <c r="G152" s="80" t="s">
        <v>77</v>
      </c>
      <c r="H152" s="80" t="s">
        <v>241</v>
      </c>
      <c r="I152" s="80" t="s">
        <v>241</v>
      </c>
      <c r="J152" s="80" t="s">
        <v>233</v>
      </c>
      <c r="K152" s="92" t="s">
        <v>91</v>
      </c>
      <c r="L152" s="79">
        <v>265</v>
      </c>
      <c r="M152" s="79">
        <f t="shared" si="10"/>
        <v>2385</v>
      </c>
      <c r="N152" s="81">
        <v>9</v>
      </c>
    </row>
    <row r="153" spans="7:14" x14ac:dyDescent="0.35">
      <c r="G153" s="80" t="s">
        <v>77</v>
      </c>
      <c r="H153" s="80" t="s">
        <v>241</v>
      </c>
      <c r="I153" s="80" t="s">
        <v>241</v>
      </c>
      <c r="J153" s="80" t="s">
        <v>234</v>
      </c>
      <c r="K153" s="92" t="s">
        <v>100</v>
      </c>
      <c r="L153" s="79">
        <v>6095</v>
      </c>
      <c r="M153" s="79">
        <f t="shared" si="10"/>
        <v>60950</v>
      </c>
      <c r="N153" s="81">
        <v>10</v>
      </c>
    </row>
    <row r="154" spans="7:14" x14ac:dyDescent="0.35">
      <c r="G154" s="80" t="s">
        <v>77</v>
      </c>
      <c r="H154" s="80" t="s">
        <v>241</v>
      </c>
      <c r="I154" s="80" t="s">
        <v>241</v>
      </c>
      <c r="J154" s="80" t="s">
        <v>92</v>
      </c>
      <c r="K154" s="80" t="s">
        <v>92</v>
      </c>
      <c r="L154" s="79">
        <v>88</v>
      </c>
      <c r="M154" s="79">
        <f t="shared" si="10"/>
        <v>88</v>
      </c>
      <c r="N154" s="81">
        <v>1</v>
      </c>
    </row>
    <row r="155" spans="7:14" x14ac:dyDescent="0.35">
      <c r="G155" s="80" t="s">
        <v>77</v>
      </c>
      <c r="H155" s="80" t="s">
        <v>241</v>
      </c>
      <c r="I155" s="80" t="s">
        <v>241</v>
      </c>
      <c r="J155" s="80" t="s">
        <v>96</v>
      </c>
      <c r="K155" s="80" t="s">
        <v>96</v>
      </c>
      <c r="L155" s="79">
        <v>9644</v>
      </c>
      <c r="M155" s="79">
        <f t="shared" si="10"/>
        <v>48220</v>
      </c>
      <c r="N155" s="81">
        <v>5</v>
      </c>
    </row>
    <row r="156" spans="7:14" x14ac:dyDescent="0.35">
      <c r="G156" s="80" t="s">
        <v>77</v>
      </c>
      <c r="H156" s="80" t="s">
        <v>241</v>
      </c>
      <c r="I156" s="80" t="s">
        <v>241</v>
      </c>
      <c r="J156" s="80" t="s">
        <v>243</v>
      </c>
      <c r="K156" s="92" t="s">
        <v>99</v>
      </c>
      <c r="L156" s="79">
        <v>1809</v>
      </c>
      <c r="M156" s="79">
        <f t="shared" si="10"/>
        <v>3618</v>
      </c>
      <c r="N156" s="81">
        <v>2</v>
      </c>
    </row>
    <row r="157" spans="7:14" x14ac:dyDescent="0.35">
      <c r="G157" s="80" t="s">
        <v>77</v>
      </c>
      <c r="H157" s="80" t="s">
        <v>241</v>
      </c>
      <c r="I157" s="80" t="s">
        <v>241</v>
      </c>
      <c r="J157" s="80" t="s">
        <v>111</v>
      </c>
      <c r="K157" s="80" t="s">
        <v>111</v>
      </c>
      <c r="L157" s="79">
        <v>190617</v>
      </c>
      <c r="M157" s="79">
        <f t="shared" si="10"/>
        <v>2859255</v>
      </c>
      <c r="N157" s="81">
        <v>15</v>
      </c>
    </row>
    <row r="158" spans="7:14" x14ac:dyDescent="0.35">
      <c r="G158" s="80" t="s">
        <v>77</v>
      </c>
      <c r="H158" s="80" t="s">
        <v>241</v>
      </c>
      <c r="I158" s="80" t="s">
        <v>241</v>
      </c>
      <c r="J158" s="80" t="s">
        <v>120</v>
      </c>
      <c r="K158" s="80" t="s">
        <v>120</v>
      </c>
      <c r="L158" s="79">
        <v>79216</v>
      </c>
      <c r="M158" s="79">
        <f t="shared" si="10"/>
        <v>1980400</v>
      </c>
      <c r="N158" s="81">
        <v>25</v>
      </c>
    </row>
    <row r="159" spans="7:14" x14ac:dyDescent="0.35">
      <c r="G159" s="80" t="s">
        <v>77</v>
      </c>
      <c r="H159" s="80" t="s">
        <v>241</v>
      </c>
      <c r="I159" s="80" t="s">
        <v>241</v>
      </c>
      <c r="J159" s="80" t="s">
        <v>153</v>
      </c>
      <c r="K159" s="80" t="s">
        <v>153</v>
      </c>
      <c r="L159" s="79">
        <v>2725</v>
      </c>
      <c r="M159" s="79">
        <f t="shared" si="10"/>
        <v>68125</v>
      </c>
      <c r="N159" s="81">
        <v>25</v>
      </c>
    </row>
    <row r="160" spans="7:14" x14ac:dyDescent="0.35">
      <c r="G160" s="80" t="s">
        <v>77</v>
      </c>
      <c r="H160" s="80" t="s">
        <v>241</v>
      </c>
      <c r="I160" s="80" t="s">
        <v>241</v>
      </c>
      <c r="J160" s="80" t="s">
        <v>141</v>
      </c>
      <c r="K160" s="80" t="s">
        <v>141</v>
      </c>
      <c r="L160" s="79">
        <v>9376</v>
      </c>
      <c r="M160" s="79">
        <f t="shared" si="10"/>
        <v>234400</v>
      </c>
      <c r="N160" s="81">
        <v>25</v>
      </c>
    </row>
    <row r="161" spans="7:14" x14ac:dyDescent="0.35">
      <c r="G161" s="80" t="s">
        <v>77</v>
      </c>
      <c r="H161" s="80" t="s">
        <v>241</v>
      </c>
      <c r="I161" s="80" t="s">
        <v>241</v>
      </c>
      <c r="J161" s="80" t="s">
        <v>118</v>
      </c>
      <c r="K161" s="80" t="s">
        <v>118</v>
      </c>
      <c r="L161" s="79">
        <v>115407</v>
      </c>
      <c r="M161" s="79">
        <f t="shared" si="10"/>
        <v>2885175</v>
      </c>
      <c r="N161" s="81">
        <v>25</v>
      </c>
    </row>
    <row r="162" spans="7:14" x14ac:dyDescent="0.35">
      <c r="G162" s="80" t="s">
        <v>77</v>
      </c>
      <c r="H162" s="80" t="s">
        <v>244</v>
      </c>
      <c r="I162" s="80" t="s">
        <v>230</v>
      </c>
      <c r="J162" s="80" t="s">
        <v>245</v>
      </c>
      <c r="K162" s="80" t="s">
        <v>111</v>
      </c>
      <c r="L162" s="79">
        <v>16010</v>
      </c>
      <c r="M162" s="79">
        <f t="shared" si="10"/>
        <v>240150</v>
      </c>
      <c r="N162" s="81">
        <v>15</v>
      </c>
    </row>
    <row r="163" spans="7:14" x14ac:dyDescent="0.35">
      <c r="G163" s="80" t="s">
        <v>77</v>
      </c>
      <c r="H163" s="80" t="s">
        <v>244</v>
      </c>
      <c r="I163" s="80" t="s">
        <v>230</v>
      </c>
      <c r="J163" s="80" t="s">
        <v>246</v>
      </c>
      <c r="K163" s="80" t="s">
        <v>79</v>
      </c>
      <c r="L163" s="79">
        <v>66600</v>
      </c>
      <c r="M163" s="79">
        <f t="shared" si="10"/>
        <v>1332000</v>
      </c>
      <c r="N163" s="81">
        <v>20</v>
      </c>
    </row>
    <row r="164" spans="7:14" x14ac:dyDescent="0.35">
      <c r="G164" s="80" t="s">
        <v>77</v>
      </c>
      <c r="H164" s="80" t="s">
        <v>244</v>
      </c>
      <c r="I164" s="80" t="s">
        <v>230</v>
      </c>
      <c r="J164" s="80" t="s">
        <v>247</v>
      </c>
      <c r="K164" s="80" t="s">
        <v>79</v>
      </c>
      <c r="L164" s="79">
        <v>6680</v>
      </c>
      <c r="M164" s="79">
        <f t="shared" si="10"/>
        <v>133600</v>
      </c>
      <c r="N164" s="81">
        <v>20</v>
      </c>
    </row>
    <row r="165" spans="7:14" x14ac:dyDescent="0.35">
      <c r="G165" s="80" t="s">
        <v>77</v>
      </c>
      <c r="H165" s="80" t="s">
        <v>244</v>
      </c>
      <c r="I165" s="80" t="s">
        <v>230</v>
      </c>
      <c r="J165" s="80" t="s">
        <v>248</v>
      </c>
      <c r="K165" s="92" t="s">
        <v>161</v>
      </c>
      <c r="L165" s="79">
        <v>359</v>
      </c>
      <c r="M165" s="79">
        <f t="shared" si="10"/>
        <v>3231</v>
      </c>
      <c r="N165" s="81">
        <v>9</v>
      </c>
    </row>
    <row r="166" spans="7:14" x14ac:dyDescent="0.35">
      <c r="G166" s="80" t="s">
        <v>77</v>
      </c>
      <c r="H166" s="80" t="s">
        <v>244</v>
      </c>
      <c r="I166" s="80" t="s">
        <v>230</v>
      </c>
      <c r="J166" s="80" t="s">
        <v>249</v>
      </c>
      <c r="K166" s="92" t="s">
        <v>100</v>
      </c>
      <c r="L166" s="79">
        <v>1784</v>
      </c>
      <c r="M166" s="79">
        <f t="shared" si="10"/>
        <v>17840</v>
      </c>
      <c r="N166" s="81">
        <v>10</v>
      </c>
    </row>
    <row r="167" spans="7:14" x14ac:dyDescent="0.35">
      <c r="G167" s="80" t="s">
        <v>77</v>
      </c>
      <c r="H167" s="80" t="s">
        <v>244</v>
      </c>
      <c r="I167" s="80" t="s">
        <v>250</v>
      </c>
      <c r="J167" s="80" t="s">
        <v>120</v>
      </c>
      <c r="K167" s="80" t="s">
        <v>120</v>
      </c>
      <c r="L167" s="79">
        <v>10369</v>
      </c>
      <c r="M167" s="79">
        <f t="shared" si="10"/>
        <v>259225</v>
      </c>
      <c r="N167" s="81">
        <v>25</v>
      </c>
    </row>
    <row r="168" spans="7:14" x14ac:dyDescent="0.35">
      <c r="G168" s="80" t="s">
        <v>77</v>
      </c>
      <c r="H168" s="80" t="s">
        <v>244</v>
      </c>
      <c r="I168" s="80" t="s">
        <v>250</v>
      </c>
      <c r="J168" s="80" t="s">
        <v>95</v>
      </c>
      <c r="K168" s="80" t="s">
        <v>95</v>
      </c>
      <c r="L168" s="79">
        <v>8992</v>
      </c>
      <c r="M168" s="79">
        <f t="shared" si="10"/>
        <v>134880</v>
      </c>
      <c r="N168" s="81">
        <v>15</v>
      </c>
    </row>
    <row r="169" spans="7:14" x14ac:dyDescent="0.35">
      <c r="G169" s="80" t="s">
        <v>77</v>
      </c>
      <c r="H169" s="80" t="s">
        <v>244</v>
      </c>
      <c r="I169" s="80" t="s">
        <v>250</v>
      </c>
      <c r="J169" s="80" t="s">
        <v>251</v>
      </c>
      <c r="K169" s="92" t="s">
        <v>161</v>
      </c>
      <c r="L169" s="79">
        <v>1397</v>
      </c>
      <c r="M169" s="79">
        <f t="shared" si="10"/>
        <v>12573</v>
      </c>
      <c r="N169" s="81">
        <v>9</v>
      </c>
    </row>
    <row r="170" spans="7:14" x14ac:dyDescent="0.35">
      <c r="G170" s="80" t="s">
        <v>77</v>
      </c>
      <c r="H170" s="80" t="s">
        <v>244</v>
      </c>
      <c r="I170" s="80" t="s">
        <v>250</v>
      </c>
      <c r="J170" s="80" t="s">
        <v>252</v>
      </c>
      <c r="K170" s="92" t="s">
        <v>100</v>
      </c>
      <c r="L170" s="79">
        <v>5162</v>
      </c>
      <c r="M170" s="79">
        <f t="shared" si="10"/>
        <v>51620</v>
      </c>
      <c r="N170" s="81">
        <v>10</v>
      </c>
    </row>
    <row r="171" spans="7:14" x14ac:dyDescent="0.35">
      <c r="G171" s="80" t="s">
        <v>77</v>
      </c>
      <c r="H171" s="80" t="s">
        <v>244</v>
      </c>
      <c r="I171" s="80" t="s">
        <v>250</v>
      </c>
      <c r="J171" s="80" t="s">
        <v>111</v>
      </c>
      <c r="K171" s="80" t="s">
        <v>111</v>
      </c>
      <c r="L171" s="79">
        <v>12162</v>
      </c>
      <c r="M171" s="79">
        <f t="shared" si="10"/>
        <v>182430</v>
      </c>
      <c r="N171" s="81">
        <v>15</v>
      </c>
    </row>
    <row r="172" spans="7:14" x14ac:dyDescent="0.35">
      <c r="G172" s="80" t="s">
        <v>77</v>
      </c>
      <c r="H172" s="80" t="s">
        <v>244</v>
      </c>
      <c r="I172" s="80" t="s">
        <v>250</v>
      </c>
      <c r="J172" s="80" t="s">
        <v>96</v>
      </c>
      <c r="K172" s="80" t="s">
        <v>96</v>
      </c>
      <c r="L172" s="79">
        <v>1028</v>
      </c>
      <c r="M172" s="79">
        <f t="shared" si="10"/>
        <v>5140</v>
      </c>
      <c r="N172" s="81">
        <v>5</v>
      </c>
    </row>
    <row r="173" spans="7:14" x14ac:dyDescent="0.35">
      <c r="G173" s="80" t="s">
        <v>77</v>
      </c>
      <c r="H173" s="80" t="s">
        <v>244</v>
      </c>
      <c r="I173" s="80" t="s">
        <v>250</v>
      </c>
      <c r="J173" s="80" t="s">
        <v>253</v>
      </c>
      <c r="K173" s="41" t="s">
        <v>89</v>
      </c>
      <c r="L173" s="79">
        <v>19816</v>
      </c>
      <c r="M173" s="79">
        <f t="shared" si="10"/>
        <v>118896</v>
      </c>
      <c r="N173" s="81">
        <v>6</v>
      </c>
    </row>
    <row r="174" spans="7:14" x14ac:dyDescent="0.35">
      <c r="G174" s="80" t="s">
        <v>77</v>
      </c>
      <c r="H174" s="80" t="s">
        <v>244</v>
      </c>
      <c r="I174" s="80" t="s">
        <v>250</v>
      </c>
      <c r="J174" s="80" t="s">
        <v>187</v>
      </c>
      <c r="K174" s="80" t="s">
        <v>187</v>
      </c>
      <c r="L174" s="79">
        <v>160</v>
      </c>
      <c r="M174" s="79">
        <f t="shared" si="10"/>
        <v>2400</v>
      </c>
      <c r="N174" s="81">
        <v>15</v>
      </c>
    </row>
    <row r="175" spans="7:14" x14ac:dyDescent="0.35">
      <c r="G175" s="80" t="s">
        <v>77</v>
      </c>
      <c r="H175" s="80" t="s">
        <v>244</v>
      </c>
      <c r="I175" s="80" t="s">
        <v>250</v>
      </c>
      <c r="J175" s="80" t="s">
        <v>185</v>
      </c>
      <c r="K175" s="80" t="s">
        <v>185</v>
      </c>
      <c r="L175" s="79">
        <v>190</v>
      </c>
      <c r="M175" s="79">
        <f t="shared" si="10"/>
        <v>2850</v>
      </c>
      <c r="N175" s="81">
        <v>15</v>
      </c>
    </row>
    <row r="176" spans="7:14" x14ac:dyDescent="0.35">
      <c r="G176" s="80" t="s">
        <v>77</v>
      </c>
      <c r="H176" s="80" t="s">
        <v>244</v>
      </c>
      <c r="I176" s="80" t="s">
        <v>250</v>
      </c>
      <c r="J176" s="80" t="s">
        <v>254</v>
      </c>
      <c r="K176" s="80" t="s">
        <v>113</v>
      </c>
      <c r="L176" s="79">
        <v>15347</v>
      </c>
      <c r="M176" s="79">
        <f t="shared" si="10"/>
        <v>306940</v>
      </c>
      <c r="N176" s="81">
        <v>20</v>
      </c>
    </row>
    <row r="177" spans="7:14" x14ac:dyDescent="0.35">
      <c r="G177" s="80" t="s">
        <v>77</v>
      </c>
      <c r="H177" s="80" t="s">
        <v>244</v>
      </c>
      <c r="I177" s="80" t="s">
        <v>250</v>
      </c>
      <c r="J177" s="80" t="s">
        <v>255</v>
      </c>
      <c r="K177" s="80" t="s">
        <v>115</v>
      </c>
      <c r="L177" s="79">
        <v>3614</v>
      </c>
      <c r="M177" s="79">
        <f t="shared" si="10"/>
        <v>72280</v>
      </c>
      <c r="N177" s="81">
        <v>20</v>
      </c>
    </row>
    <row r="178" spans="7:14" x14ac:dyDescent="0.35">
      <c r="G178" s="80" t="s">
        <v>77</v>
      </c>
      <c r="H178" s="80" t="s">
        <v>244</v>
      </c>
      <c r="I178" s="80" t="s">
        <v>250</v>
      </c>
      <c r="J178" s="80" t="s">
        <v>256</v>
      </c>
      <c r="K178" s="80" t="s">
        <v>113</v>
      </c>
      <c r="L178" s="79">
        <v>1063</v>
      </c>
      <c r="M178" s="79">
        <f t="shared" si="10"/>
        <v>21260</v>
      </c>
      <c r="N178" s="81">
        <v>20</v>
      </c>
    </row>
    <row r="179" spans="7:14" x14ac:dyDescent="0.35">
      <c r="G179" s="80" t="s">
        <v>77</v>
      </c>
      <c r="H179" s="80" t="s">
        <v>244</v>
      </c>
      <c r="I179" s="80" t="s">
        <v>250</v>
      </c>
      <c r="J179" s="80" t="s">
        <v>105</v>
      </c>
      <c r="K179" s="80" t="s">
        <v>105</v>
      </c>
      <c r="L179" s="79">
        <v>1049</v>
      </c>
      <c r="M179" s="79">
        <f t="shared" si="10"/>
        <v>3147</v>
      </c>
      <c r="N179" s="81">
        <v>3</v>
      </c>
    </row>
    <row r="180" spans="7:14" x14ac:dyDescent="0.35">
      <c r="G180" s="80" t="s">
        <v>77</v>
      </c>
      <c r="H180" s="80" t="s">
        <v>244</v>
      </c>
      <c r="I180" s="80" t="s">
        <v>250</v>
      </c>
      <c r="J180" s="80" t="s">
        <v>225</v>
      </c>
      <c r="K180" s="80" t="s">
        <v>108</v>
      </c>
      <c r="L180" s="79">
        <v>78</v>
      </c>
      <c r="M180" s="79">
        <f t="shared" si="10"/>
        <v>1560</v>
      </c>
      <c r="N180" s="81">
        <v>20</v>
      </c>
    </row>
    <row r="182" spans="7:14" x14ac:dyDescent="0.35">
      <c r="L182" s="23">
        <f>SUM(L3:L180)</f>
        <v>8444181</v>
      </c>
      <c r="M182" s="23">
        <f>SUM(M3:M180)</f>
        <v>87744174.138279393</v>
      </c>
    </row>
    <row r="186" spans="7:14" x14ac:dyDescent="0.35">
      <c r="L186" s="23"/>
      <c r="M186" s="23"/>
    </row>
  </sheetData>
  <autoFilter ref="A2:E2" xr:uid="{6C3D6263-FAC1-4268-91A7-FC9514328AAA}">
    <sortState xmlns:xlrd2="http://schemas.microsoft.com/office/spreadsheetml/2017/richdata2" ref="A3:E72">
      <sortCondition descending="1" ref="C2"/>
    </sortState>
  </autoFilter>
  <mergeCells count="2">
    <mergeCell ref="G1:N1"/>
    <mergeCell ref="A1:E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23952-6898-4D1D-82D6-04B3CCF87F11}">
  <dimension ref="A1:J28"/>
  <sheetViews>
    <sheetView workbookViewId="0">
      <selection sqref="A1:J1"/>
    </sheetView>
  </sheetViews>
  <sheetFormatPr defaultRowHeight="14.5" x14ac:dyDescent="0.35"/>
  <cols>
    <col min="1" max="1" width="26.81640625" customWidth="1"/>
    <col min="2" max="2" width="12.1796875" bestFit="1" customWidth="1"/>
    <col min="3" max="3" width="11.26953125" bestFit="1" customWidth="1"/>
    <col min="4" max="4" width="11.26953125" customWidth="1"/>
    <col min="5" max="5" width="12.453125" customWidth="1"/>
    <col min="6" max="6" width="14.7265625" bestFit="1" customWidth="1"/>
    <col min="7" max="9" width="11.26953125" bestFit="1" customWidth="1"/>
    <col min="10" max="10" width="11.81640625" customWidth="1"/>
  </cols>
  <sheetData>
    <row r="1" spans="1:10" x14ac:dyDescent="0.35">
      <c r="A1" s="165" t="s">
        <v>279</v>
      </c>
      <c r="B1" s="166"/>
      <c r="C1" s="166"/>
      <c r="D1" s="166"/>
      <c r="E1" s="166"/>
      <c r="F1" s="166"/>
      <c r="G1" s="166"/>
      <c r="H1" s="166"/>
      <c r="I1" s="166"/>
      <c r="J1" s="166"/>
    </row>
    <row r="2" spans="1:10" ht="15" thickBot="1" x14ac:dyDescent="0.4">
      <c r="A2" s="167" t="s">
        <v>0</v>
      </c>
      <c r="B2" s="169" t="s">
        <v>1</v>
      </c>
      <c r="C2" s="170"/>
      <c r="D2" s="169" t="s">
        <v>2</v>
      </c>
      <c r="E2" s="171"/>
      <c r="F2" s="170"/>
      <c r="G2" s="169" t="s">
        <v>38</v>
      </c>
      <c r="H2" s="171"/>
      <c r="I2" s="171"/>
      <c r="J2" s="170"/>
    </row>
    <row r="3" spans="1:10" ht="23.5" thickBot="1" x14ac:dyDescent="0.4">
      <c r="A3" s="168"/>
      <c r="B3" s="1" t="s">
        <v>3</v>
      </c>
      <c r="C3" s="2" t="s">
        <v>4</v>
      </c>
      <c r="D3" s="1" t="s">
        <v>5</v>
      </c>
      <c r="E3" s="3" t="s">
        <v>6</v>
      </c>
      <c r="F3" s="3" t="s">
        <v>7</v>
      </c>
      <c r="G3" s="1" t="s">
        <v>39</v>
      </c>
      <c r="H3" s="3" t="s">
        <v>40</v>
      </c>
      <c r="I3" s="3" t="s">
        <v>41</v>
      </c>
      <c r="J3" s="2" t="s">
        <v>42</v>
      </c>
    </row>
    <row r="4" spans="1:10" x14ac:dyDescent="0.35">
      <c r="A4" s="172" t="s">
        <v>8</v>
      </c>
      <c r="B4" s="174" t="s">
        <v>9</v>
      </c>
      <c r="C4" s="163" t="s">
        <v>10</v>
      </c>
      <c r="D4" s="174" t="s">
        <v>11</v>
      </c>
      <c r="E4" s="176" t="s">
        <v>12</v>
      </c>
      <c r="F4" s="163" t="s">
        <v>13</v>
      </c>
      <c r="G4" s="142" t="s">
        <v>14</v>
      </c>
      <c r="H4" s="144" t="s">
        <v>15</v>
      </c>
      <c r="I4" s="144" t="s">
        <v>16</v>
      </c>
      <c r="J4" s="141" t="s">
        <v>17</v>
      </c>
    </row>
    <row r="5" spans="1:10" x14ac:dyDescent="0.35">
      <c r="A5" s="173"/>
      <c r="B5" s="175"/>
      <c r="C5" s="164"/>
      <c r="D5" s="175"/>
      <c r="E5" s="177"/>
      <c r="F5" s="164"/>
      <c r="G5" s="143" t="s">
        <v>43</v>
      </c>
      <c r="H5" s="4" t="s">
        <v>44</v>
      </c>
      <c r="I5" s="4" t="s">
        <v>19</v>
      </c>
      <c r="J5" s="5" t="s">
        <v>20</v>
      </c>
    </row>
    <row r="6" spans="1:10" x14ac:dyDescent="0.35">
      <c r="A6" s="6" t="s">
        <v>21</v>
      </c>
      <c r="B6" s="107">
        <v>468787.56278149819</v>
      </c>
      <c r="C6" s="107">
        <v>968682.33947552543</v>
      </c>
      <c r="D6" s="107">
        <v>162762.41000000003</v>
      </c>
      <c r="E6" s="107">
        <v>288646.20899999986</v>
      </c>
      <c r="F6" s="107">
        <v>288646.20899999986</v>
      </c>
      <c r="G6" s="7">
        <v>1437469.9022570236</v>
      </c>
      <c r="H6" s="7">
        <v>451408.61899999989</v>
      </c>
      <c r="I6" s="7">
        <v>986061.28325702366</v>
      </c>
      <c r="J6" s="127">
        <v>3.1844095166845361</v>
      </c>
    </row>
    <row r="7" spans="1:10" x14ac:dyDescent="0.35">
      <c r="A7" s="6" t="s">
        <v>22</v>
      </c>
      <c r="B7" s="107">
        <v>3895603.8109823326</v>
      </c>
      <c r="C7" s="107">
        <v>1390221.0441652199</v>
      </c>
      <c r="D7" s="107">
        <v>950344.87000000011</v>
      </c>
      <c r="E7" s="107">
        <v>791280.38853997923</v>
      </c>
      <c r="F7" s="107">
        <v>1755593.047063397</v>
      </c>
      <c r="G7" s="7">
        <v>5285824.8551475527</v>
      </c>
      <c r="H7" s="7">
        <v>2705937.9170633974</v>
      </c>
      <c r="I7" s="7">
        <v>2579886.9380841553</v>
      </c>
      <c r="J7" s="127">
        <v>1.9534168991149516</v>
      </c>
    </row>
    <row r="8" spans="1:10" x14ac:dyDescent="0.35">
      <c r="A8" s="6" t="s">
        <v>23</v>
      </c>
      <c r="B8" s="107">
        <v>4974023.0786249815</v>
      </c>
      <c r="C8" s="107">
        <v>2383766.791076683</v>
      </c>
      <c r="D8" s="107">
        <v>1261525.08</v>
      </c>
      <c r="E8" s="107">
        <v>1467928.8985999997</v>
      </c>
      <c r="F8" s="107">
        <v>2263959.4670341276</v>
      </c>
      <c r="G8" s="7">
        <v>7357789.8697016649</v>
      </c>
      <c r="H8" s="7">
        <v>3525484.5470341276</v>
      </c>
      <c r="I8" s="7">
        <v>3832305.3226675373</v>
      </c>
      <c r="J8" s="127">
        <v>2.0870293917162472</v>
      </c>
    </row>
    <row r="9" spans="1:10" x14ac:dyDescent="0.35">
      <c r="A9" s="6" t="s">
        <v>24</v>
      </c>
      <c r="B9" s="107">
        <v>1022731.5706970798</v>
      </c>
      <c r="C9" s="107">
        <v>284028.85889769928</v>
      </c>
      <c r="D9" s="107">
        <v>533243.76300000004</v>
      </c>
      <c r="E9" s="107">
        <v>0</v>
      </c>
      <c r="F9" s="107">
        <v>0</v>
      </c>
      <c r="G9" s="7">
        <v>1306760.4295947789</v>
      </c>
      <c r="H9" s="7">
        <v>533243.76300000004</v>
      </c>
      <c r="I9" s="7">
        <v>773516.66659477889</v>
      </c>
      <c r="J9" s="127">
        <v>2.4505873678540873</v>
      </c>
    </row>
    <row r="10" spans="1:10" x14ac:dyDescent="0.35">
      <c r="A10" s="8" t="s">
        <v>25</v>
      </c>
      <c r="B10" s="107">
        <v>830600.51984839095</v>
      </c>
      <c r="C10" s="107">
        <v>3664631.3360679769</v>
      </c>
      <c r="D10" s="107">
        <v>6983.27</v>
      </c>
      <c r="E10" s="107">
        <v>285815.72999999992</v>
      </c>
      <c r="F10" s="107">
        <v>285816.98628207558</v>
      </c>
      <c r="G10" s="7">
        <v>4495231.8559163678</v>
      </c>
      <c r="H10" s="7">
        <v>292800.2562820756</v>
      </c>
      <c r="I10" s="7">
        <v>4202431.5996342925</v>
      </c>
      <c r="J10" s="127">
        <v>15.352554376133424</v>
      </c>
    </row>
    <row r="11" spans="1:10" x14ac:dyDescent="0.35">
      <c r="A11" s="9" t="s">
        <v>26</v>
      </c>
      <c r="B11" s="10">
        <v>11191746.542934284</v>
      </c>
      <c r="C11" s="10">
        <v>8691330.3696831036</v>
      </c>
      <c r="D11" s="10">
        <v>2914859.3930000006</v>
      </c>
      <c r="E11" s="10">
        <v>2833671.226139979</v>
      </c>
      <c r="F11" s="10">
        <v>4594015.7093796004</v>
      </c>
      <c r="G11" s="10">
        <v>19883076.912617385</v>
      </c>
      <c r="H11" s="10">
        <v>7508875.1023796014</v>
      </c>
      <c r="I11" s="10">
        <v>12374201.810237784</v>
      </c>
      <c r="J11" s="128">
        <v>2.6479434857448001</v>
      </c>
    </row>
    <row r="12" spans="1:10" x14ac:dyDescent="0.35">
      <c r="A12" s="6" t="s">
        <v>284</v>
      </c>
      <c r="B12" s="107">
        <v>3695670.2290336369</v>
      </c>
      <c r="C12" s="107">
        <v>1085622.7567927691</v>
      </c>
      <c r="D12" s="107">
        <v>1647997.4652292337</v>
      </c>
      <c r="E12" s="107">
        <v>1724060.5320786126</v>
      </c>
      <c r="F12" s="107">
        <v>1642391.0119782202</v>
      </c>
      <c r="G12" s="7">
        <v>4781292.9858264057</v>
      </c>
      <c r="H12" s="7">
        <v>3290388.4772074539</v>
      </c>
      <c r="I12" s="7">
        <v>1490904.5086189518</v>
      </c>
      <c r="J12" s="127">
        <v>1.4531089623448594</v>
      </c>
    </row>
    <row r="13" spans="1:10" x14ac:dyDescent="0.35">
      <c r="A13" s="6" t="s">
        <v>285</v>
      </c>
      <c r="B13" s="107">
        <v>2261376.5028129187</v>
      </c>
      <c r="C13" s="107">
        <v>845973.63957884302</v>
      </c>
      <c r="D13" s="107">
        <v>371230.35050426424</v>
      </c>
      <c r="E13" s="107">
        <v>399591.41729317064</v>
      </c>
      <c r="F13" s="107">
        <v>1788775.1507992772</v>
      </c>
      <c r="G13" s="7">
        <v>3107350.1423917618</v>
      </c>
      <c r="H13" s="7">
        <v>2160005.5013035415</v>
      </c>
      <c r="I13" s="7">
        <v>947344.64108822029</v>
      </c>
      <c r="J13" s="127">
        <v>1.4385843649548611</v>
      </c>
    </row>
    <row r="14" spans="1:10" x14ac:dyDescent="0.35">
      <c r="A14" s="6" t="s">
        <v>286</v>
      </c>
      <c r="B14" s="107">
        <v>446817.07693801203</v>
      </c>
      <c r="C14" s="107">
        <v>165419.39761344515</v>
      </c>
      <c r="D14" s="107">
        <v>32695.858291670858</v>
      </c>
      <c r="E14" s="107">
        <v>63925.413073960524</v>
      </c>
      <c r="F14" s="107">
        <v>168848.81407249105</v>
      </c>
      <c r="G14" s="7">
        <v>612236.47455145721</v>
      </c>
      <c r="H14" s="7">
        <v>201544.6723641619</v>
      </c>
      <c r="I14" s="7">
        <v>410691.80218729528</v>
      </c>
      <c r="J14" s="127">
        <v>3.0377209547133797</v>
      </c>
    </row>
    <row r="15" spans="1:10" x14ac:dyDescent="0.35">
      <c r="A15" s="6" t="s">
        <v>287</v>
      </c>
      <c r="B15" s="107">
        <v>1278874.9908571104</v>
      </c>
      <c r="C15" s="107">
        <v>420547.9583042101</v>
      </c>
      <c r="D15" s="107">
        <v>304095.27322670585</v>
      </c>
      <c r="E15" s="107">
        <v>348349.73707990354</v>
      </c>
      <c r="F15" s="107">
        <v>460904.34</v>
      </c>
      <c r="G15" s="7">
        <v>1699422.9491613205</v>
      </c>
      <c r="H15" s="7">
        <v>764999.61322670593</v>
      </c>
      <c r="I15" s="7">
        <v>934423.33593461453</v>
      </c>
      <c r="J15" s="127">
        <v>2.2214690305440721</v>
      </c>
    </row>
    <row r="16" spans="1:10" x14ac:dyDescent="0.35">
      <c r="A16" s="6" t="s">
        <v>288</v>
      </c>
      <c r="B16" s="107">
        <v>2274014.3124985979</v>
      </c>
      <c r="C16" s="107">
        <v>868150.43538840371</v>
      </c>
      <c r="D16" s="107">
        <v>186202.61274812551</v>
      </c>
      <c r="E16" s="107">
        <v>364054.64047435304</v>
      </c>
      <c r="F16" s="107">
        <v>1956297.8588999999</v>
      </c>
      <c r="G16" s="7">
        <v>3142164.7478870014</v>
      </c>
      <c r="H16" s="7">
        <v>2142500.4716481254</v>
      </c>
      <c r="I16" s="7">
        <v>999664.27623887593</v>
      </c>
      <c r="J16" s="127">
        <v>1.4665876574906334</v>
      </c>
    </row>
    <row r="17" spans="1:10" x14ac:dyDescent="0.35">
      <c r="A17" s="6" t="s">
        <v>27</v>
      </c>
      <c r="B17" s="107">
        <v>1890532.2165561402</v>
      </c>
      <c r="C17" s="107">
        <v>680113.32773787656</v>
      </c>
      <c r="D17" s="107">
        <v>697894.82</v>
      </c>
      <c r="E17" s="107">
        <v>464008.3</v>
      </c>
      <c r="F17" s="107">
        <v>792408.31871936657</v>
      </c>
      <c r="G17" s="7">
        <v>2570645.5442940169</v>
      </c>
      <c r="H17" s="7">
        <v>1490303.1387193664</v>
      </c>
      <c r="I17" s="7">
        <v>1080342.4055746505</v>
      </c>
      <c r="J17" s="127">
        <v>1.7249145341685319</v>
      </c>
    </row>
    <row r="18" spans="1:10" x14ac:dyDescent="0.35">
      <c r="A18" s="9" t="s">
        <v>289</v>
      </c>
      <c r="B18" s="10">
        <v>11847285.328696415</v>
      </c>
      <c r="C18" s="10">
        <v>4065827.5154155479</v>
      </c>
      <c r="D18" s="10">
        <v>3240116.3800000004</v>
      </c>
      <c r="E18" s="10">
        <v>3363990.04</v>
      </c>
      <c r="F18" s="10">
        <v>6809625.4944693549</v>
      </c>
      <c r="G18" s="10">
        <v>15913112.844111962</v>
      </c>
      <c r="H18" s="10">
        <v>10049741.874469355</v>
      </c>
      <c r="I18" s="10">
        <v>5863370.9696426075</v>
      </c>
      <c r="J18" s="128">
        <v>1.5834349820006899</v>
      </c>
    </row>
    <row r="19" spans="1:10" x14ac:dyDescent="0.35">
      <c r="A19" s="8" t="s">
        <v>28</v>
      </c>
      <c r="B19" s="107">
        <v>2900538.5738183456</v>
      </c>
      <c r="C19" s="107">
        <v>1197566.3842317825</v>
      </c>
      <c r="D19" s="107">
        <v>532727</v>
      </c>
      <c r="E19" s="107">
        <v>5214051.3472999986</v>
      </c>
      <c r="F19" s="107">
        <v>5214051.3472999986</v>
      </c>
      <c r="G19" s="7">
        <v>4098104.9580501281</v>
      </c>
      <c r="H19" s="7">
        <v>5746778.3472999986</v>
      </c>
      <c r="I19" s="7">
        <v>-1648673.3892498706</v>
      </c>
      <c r="J19" s="127">
        <v>0.71311345424963801</v>
      </c>
    </row>
    <row r="20" spans="1:10" x14ac:dyDescent="0.35">
      <c r="A20" s="8" t="s">
        <v>29</v>
      </c>
      <c r="B20" s="107">
        <v>95557.378466473936</v>
      </c>
      <c r="C20" s="107">
        <v>45109.768952506049</v>
      </c>
      <c r="D20" s="107">
        <v>18543.078158342858</v>
      </c>
      <c r="E20" s="107">
        <v>54344.892890117058</v>
      </c>
      <c r="F20" s="107">
        <v>108689.78578023412</v>
      </c>
      <c r="G20" s="7">
        <v>140667.14741897999</v>
      </c>
      <c r="H20" s="7">
        <v>127232.86393857698</v>
      </c>
      <c r="I20" s="7">
        <v>13434.283480403014</v>
      </c>
      <c r="J20" s="127">
        <v>1.1055881559570062</v>
      </c>
    </row>
    <row r="21" spans="1:10" x14ac:dyDescent="0.35">
      <c r="A21" s="8" t="s">
        <v>30</v>
      </c>
      <c r="B21" s="107">
        <v>615951.7676798756</v>
      </c>
      <c r="C21" s="107">
        <v>277687.4998742913</v>
      </c>
      <c r="D21" s="107">
        <v>318195.22394907218</v>
      </c>
      <c r="E21" s="107">
        <v>932546.64710988314</v>
      </c>
      <c r="F21" s="107">
        <v>1865093.2942197663</v>
      </c>
      <c r="G21" s="7">
        <v>893639.26755416696</v>
      </c>
      <c r="H21" s="7">
        <v>2183288.5181688387</v>
      </c>
      <c r="I21" s="7">
        <v>-1289649.2506146717</v>
      </c>
      <c r="J21" s="127">
        <v>0.40930882937252722</v>
      </c>
    </row>
    <row r="22" spans="1:10" x14ac:dyDescent="0.35">
      <c r="A22" s="11" t="s">
        <v>31</v>
      </c>
      <c r="B22" s="107">
        <v>420855.04911084386</v>
      </c>
      <c r="C22" s="107">
        <v>598202.80393222976</v>
      </c>
      <c r="D22" s="107">
        <v>464401.94601096539</v>
      </c>
      <c r="E22" s="107">
        <v>613426.62792471249</v>
      </c>
      <c r="F22" s="107">
        <v>822553.25</v>
      </c>
      <c r="G22" s="7">
        <v>1019057.8530430736</v>
      </c>
      <c r="H22" s="7">
        <v>1286955.1960109654</v>
      </c>
      <c r="I22" s="7">
        <v>-267897.34296789183</v>
      </c>
      <c r="J22" s="127">
        <v>0.79183630961026152</v>
      </c>
    </row>
    <row r="23" spans="1:10" x14ac:dyDescent="0.35">
      <c r="A23" s="11" t="s">
        <v>32</v>
      </c>
      <c r="B23" s="107">
        <v>40083.133266869845</v>
      </c>
      <c r="C23" s="107">
        <v>93986.56809899339</v>
      </c>
      <c r="D23" s="107">
        <v>124058.23398903449</v>
      </c>
      <c r="E23" s="107">
        <v>163868.01303453514</v>
      </c>
      <c r="F23" s="107">
        <v>163868.01303453514</v>
      </c>
      <c r="G23" s="7">
        <v>134069.70136586323</v>
      </c>
      <c r="H23" s="7">
        <v>287926.24702356965</v>
      </c>
      <c r="I23" s="7">
        <v>-153856.54565770642</v>
      </c>
      <c r="J23" s="127">
        <v>0.46563904038553416</v>
      </c>
    </row>
    <row r="24" spans="1:10" x14ac:dyDescent="0.35">
      <c r="A24" s="8" t="s">
        <v>33</v>
      </c>
      <c r="B24" s="107">
        <v>368732.05794933054</v>
      </c>
      <c r="C24" s="107">
        <v>139149.61854381487</v>
      </c>
      <c r="D24" s="107">
        <v>71759.687892584814</v>
      </c>
      <c r="E24" s="107">
        <v>410527.57214075269</v>
      </c>
      <c r="F24" s="107">
        <v>505944.6</v>
      </c>
      <c r="G24" s="7">
        <v>507881.67649314541</v>
      </c>
      <c r="H24" s="7">
        <v>577704.28789258481</v>
      </c>
      <c r="I24" s="7">
        <v>-69822.611399439396</v>
      </c>
      <c r="J24" s="127">
        <v>0.87913779962730376</v>
      </c>
    </row>
    <row r="25" spans="1:10" x14ac:dyDescent="0.35">
      <c r="A25" s="9" t="s">
        <v>34</v>
      </c>
      <c r="B25" s="10">
        <v>4441717.9602917396</v>
      </c>
      <c r="C25" s="10">
        <v>2351702.643633618</v>
      </c>
      <c r="D25" s="10">
        <v>1529685.17</v>
      </c>
      <c r="E25" s="10">
        <v>7388765.1003999989</v>
      </c>
      <c r="F25" s="10">
        <v>8680200.2903345339</v>
      </c>
      <c r="G25" s="10">
        <v>6793420.6039253576</v>
      </c>
      <c r="H25" s="10">
        <v>10209885.460334534</v>
      </c>
      <c r="I25" s="10">
        <v>-3416464.8564091763</v>
      </c>
      <c r="J25" s="128">
        <v>0.66537676943760415</v>
      </c>
    </row>
    <row r="26" spans="1:10" x14ac:dyDescent="0.35">
      <c r="A26" s="6" t="s">
        <v>35</v>
      </c>
      <c r="B26" s="12"/>
      <c r="C26" s="12"/>
      <c r="D26" s="129">
        <v>3375411.77</v>
      </c>
      <c r="E26" s="129"/>
      <c r="F26" s="12"/>
      <c r="G26" s="12">
        <v>0</v>
      </c>
      <c r="H26" s="12">
        <v>3375411.77</v>
      </c>
      <c r="I26" s="12">
        <v>-3375411.77</v>
      </c>
      <c r="J26" s="130"/>
    </row>
    <row r="27" spans="1:10" x14ac:dyDescent="0.35">
      <c r="A27" s="9" t="s">
        <v>36</v>
      </c>
      <c r="B27" s="13">
        <v>27480749.831922438</v>
      </c>
      <c r="C27" s="13">
        <v>15108860.52873227</v>
      </c>
      <c r="D27" s="13">
        <v>11060072.713000001</v>
      </c>
      <c r="E27" s="13">
        <v>13586426.366539977</v>
      </c>
      <c r="F27" s="13">
        <v>20083841.494183488</v>
      </c>
      <c r="G27" s="13">
        <v>42589610.360654704</v>
      </c>
      <c r="H27" s="13">
        <v>31143914.207183491</v>
      </c>
      <c r="I27" s="13">
        <v>11445696.153471213</v>
      </c>
      <c r="J27" s="128">
        <v>1.3675098793725553</v>
      </c>
    </row>
    <row r="28" spans="1:10" x14ac:dyDescent="0.35">
      <c r="A28" s="9" t="s">
        <v>37</v>
      </c>
      <c r="B28" s="13">
        <v>23039031.871630698</v>
      </c>
      <c r="C28" s="13">
        <v>12757157.885098651</v>
      </c>
      <c r="D28" s="13">
        <v>9530387.5430000015</v>
      </c>
      <c r="E28" s="13">
        <v>6197661.2661399785</v>
      </c>
      <c r="F28" s="13">
        <v>11403641.203848954</v>
      </c>
      <c r="G28" s="13">
        <v>35796189.756729349</v>
      </c>
      <c r="H28" s="13">
        <v>20934028.746848956</v>
      </c>
      <c r="I28" s="13">
        <v>14862161.00988039</v>
      </c>
      <c r="J28" s="128">
        <v>1.7099522595294747</v>
      </c>
    </row>
  </sheetData>
  <mergeCells count="11">
    <mergeCell ref="F4:F5"/>
    <mergeCell ref="A1:J1"/>
    <mergeCell ref="A2:A3"/>
    <mergeCell ref="B2:C2"/>
    <mergeCell ref="D2:F2"/>
    <mergeCell ref="G2:J2"/>
    <mergeCell ref="A4:A5"/>
    <mergeCell ref="B4:B5"/>
    <mergeCell ref="C4:C5"/>
    <mergeCell ref="D4:D5"/>
    <mergeCell ref="E4:E5"/>
  </mergeCell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148B1-C9A7-42F7-8588-0F0E7D451CC9}">
  <dimension ref="A1:J28"/>
  <sheetViews>
    <sheetView workbookViewId="0">
      <selection sqref="A1:J1"/>
    </sheetView>
  </sheetViews>
  <sheetFormatPr defaultRowHeight="14.5" x14ac:dyDescent="0.35"/>
  <cols>
    <col min="1" max="1" width="26.81640625" customWidth="1"/>
    <col min="2" max="2" width="12.1796875" bestFit="1" customWidth="1"/>
    <col min="3" max="3" width="11.26953125" bestFit="1" customWidth="1"/>
    <col min="4" max="4" width="11.26953125" customWidth="1"/>
    <col min="5" max="5" width="12.453125" customWidth="1"/>
    <col min="6" max="6" width="14.7265625" bestFit="1" customWidth="1"/>
    <col min="7" max="9" width="11.26953125" bestFit="1" customWidth="1"/>
    <col min="10" max="10" width="10.81640625" customWidth="1"/>
  </cols>
  <sheetData>
    <row r="1" spans="1:10" x14ac:dyDescent="0.35">
      <c r="A1" s="165" t="s">
        <v>291</v>
      </c>
      <c r="B1" s="166"/>
      <c r="C1" s="166"/>
      <c r="D1" s="166"/>
      <c r="E1" s="166"/>
      <c r="F1" s="166"/>
      <c r="G1" s="166"/>
      <c r="H1" s="166"/>
      <c r="I1" s="166"/>
      <c r="J1" s="166"/>
    </row>
    <row r="2" spans="1:10" ht="15" thickBot="1" x14ac:dyDescent="0.4">
      <c r="A2" s="167" t="s">
        <v>0</v>
      </c>
      <c r="B2" s="169" t="s">
        <v>1</v>
      </c>
      <c r="C2" s="170"/>
      <c r="D2" s="169" t="s">
        <v>2</v>
      </c>
      <c r="E2" s="171"/>
      <c r="F2" s="170"/>
      <c r="G2" s="169" t="s">
        <v>292</v>
      </c>
      <c r="H2" s="171"/>
      <c r="I2" s="171"/>
      <c r="J2" s="170"/>
    </row>
    <row r="3" spans="1:10" ht="23.5" thickBot="1" x14ac:dyDescent="0.4">
      <c r="A3" s="168"/>
      <c r="B3" s="1" t="s">
        <v>3</v>
      </c>
      <c r="C3" s="2" t="s">
        <v>4</v>
      </c>
      <c r="D3" s="1" t="s">
        <v>5</v>
      </c>
      <c r="E3" s="3" t="s">
        <v>6</v>
      </c>
      <c r="F3" s="3" t="s">
        <v>7</v>
      </c>
      <c r="G3" s="1" t="s">
        <v>293</v>
      </c>
      <c r="H3" s="3" t="s">
        <v>294</v>
      </c>
      <c r="I3" s="3" t="s">
        <v>295</v>
      </c>
      <c r="J3" s="2" t="s">
        <v>296</v>
      </c>
    </row>
    <row r="4" spans="1:10" x14ac:dyDescent="0.35">
      <c r="A4" s="172" t="s">
        <v>8</v>
      </c>
      <c r="B4" s="174" t="s">
        <v>9</v>
      </c>
      <c r="C4" s="163" t="s">
        <v>10</v>
      </c>
      <c r="D4" s="174" t="s">
        <v>11</v>
      </c>
      <c r="E4" s="176" t="s">
        <v>12</v>
      </c>
      <c r="F4" s="163" t="s">
        <v>13</v>
      </c>
      <c r="G4" s="142" t="s">
        <v>14</v>
      </c>
      <c r="H4" s="144" t="s">
        <v>15</v>
      </c>
      <c r="I4" s="144" t="s">
        <v>16</v>
      </c>
      <c r="J4" s="141" t="s">
        <v>17</v>
      </c>
    </row>
    <row r="5" spans="1:10" x14ac:dyDescent="0.35">
      <c r="A5" s="173"/>
      <c r="B5" s="175"/>
      <c r="C5" s="164"/>
      <c r="D5" s="175"/>
      <c r="E5" s="177"/>
      <c r="F5" s="164"/>
      <c r="G5" s="143" t="s">
        <v>9</v>
      </c>
      <c r="H5" s="4" t="s">
        <v>18</v>
      </c>
      <c r="I5" s="4" t="s">
        <v>19</v>
      </c>
      <c r="J5" s="5" t="s">
        <v>20</v>
      </c>
    </row>
    <row r="6" spans="1:10" x14ac:dyDescent="0.35">
      <c r="A6" s="6" t="s">
        <v>21</v>
      </c>
      <c r="B6" s="7">
        <v>468787.56278149819</v>
      </c>
      <c r="C6" s="7"/>
      <c r="D6" s="7">
        <v>162762.41000000003</v>
      </c>
      <c r="E6" s="7">
        <v>288646.20899999986</v>
      </c>
      <c r="F6" s="7">
        <v>288646.20899999986</v>
      </c>
      <c r="G6" s="7">
        <v>468787.56278149819</v>
      </c>
      <c r="H6" s="7">
        <v>451408.61899999989</v>
      </c>
      <c r="I6" s="7">
        <v>17378.943781498296</v>
      </c>
      <c r="J6" s="127">
        <v>1.0384993618863496</v>
      </c>
    </row>
    <row r="7" spans="1:10" x14ac:dyDescent="0.35">
      <c r="A7" s="6" t="s">
        <v>22</v>
      </c>
      <c r="B7" s="7">
        <v>3895603.8109823326</v>
      </c>
      <c r="C7" s="7"/>
      <c r="D7" s="7">
        <v>950344.87000000011</v>
      </c>
      <c r="E7" s="7">
        <v>791280.38853997923</v>
      </c>
      <c r="F7" s="7">
        <v>1755593.047063397</v>
      </c>
      <c r="G7" s="7">
        <v>3895603.8109823326</v>
      </c>
      <c r="H7" s="7">
        <v>1741625.2585399793</v>
      </c>
      <c r="I7" s="7">
        <v>2153978.5524423532</v>
      </c>
      <c r="J7" s="127">
        <v>2.2367635011495262</v>
      </c>
    </row>
    <row r="8" spans="1:10" x14ac:dyDescent="0.35">
      <c r="A8" s="6" t="s">
        <v>23</v>
      </c>
      <c r="B8" s="7">
        <v>4974023.0786249815</v>
      </c>
      <c r="C8" s="7"/>
      <c r="D8" s="7">
        <v>1261525.08</v>
      </c>
      <c r="E8" s="7">
        <v>1467928.8985999997</v>
      </c>
      <c r="F8" s="7">
        <v>2263959.4670341276</v>
      </c>
      <c r="G8" s="7">
        <v>4974023.0786249815</v>
      </c>
      <c r="H8" s="7">
        <v>2729453.9786</v>
      </c>
      <c r="I8" s="7">
        <v>2244569.1000249814</v>
      </c>
      <c r="J8" s="127">
        <v>1.8223509601639345</v>
      </c>
    </row>
    <row r="9" spans="1:10" x14ac:dyDescent="0.35">
      <c r="A9" s="6" t="s">
        <v>24</v>
      </c>
      <c r="B9" s="7">
        <v>1022731.5706970798</v>
      </c>
      <c r="C9" s="7"/>
      <c r="D9" s="7">
        <v>533243.76300000004</v>
      </c>
      <c r="E9" s="7">
        <v>0</v>
      </c>
      <c r="F9" s="7">
        <v>0</v>
      </c>
      <c r="G9" s="7">
        <v>1022731.5706970798</v>
      </c>
      <c r="H9" s="7">
        <v>533243.76300000004</v>
      </c>
      <c r="I9" s="7">
        <v>489487.80769707973</v>
      </c>
      <c r="J9" s="127">
        <v>1.9179438029302927</v>
      </c>
    </row>
    <row r="10" spans="1:10" x14ac:dyDescent="0.35">
      <c r="A10" s="8" t="s">
        <v>25</v>
      </c>
      <c r="B10" s="7">
        <v>830600.51984839095</v>
      </c>
      <c r="C10" s="7"/>
      <c r="D10" s="7">
        <v>6983.27</v>
      </c>
      <c r="E10" s="7">
        <v>285815.72999999992</v>
      </c>
      <c r="F10" s="7">
        <v>285816.98628207558</v>
      </c>
      <c r="G10" s="7">
        <v>830600.51984839095</v>
      </c>
      <c r="H10" s="7">
        <v>292798.99999999994</v>
      </c>
      <c r="I10" s="7">
        <v>537801.51984839095</v>
      </c>
      <c r="J10" s="127">
        <v>2.8367600977065877</v>
      </c>
    </row>
    <row r="11" spans="1:10" x14ac:dyDescent="0.35">
      <c r="A11" s="9" t="s">
        <v>26</v>
      </c>
      <c r="B11" s="10">
        <v>11191746.542934284</v>
      </c>
      <c r="C11" s="10">
        <v>0</v>
      </c>
      <c r="D11" s="10">
        <v>2914859.3930000006</v>
      </c>
      <c r="E11" s="10">
        <v>2833671.226139979</v>
      </c>
      <c r="F11" s="10">
        <v>4594015.7093796004</v>
      </c>
      <c r="G11" s="10">
        <v>11191746.542934284</v>
      </c>
      <c r="H11" s="10">
        <v>5748530.6191399796</v>
      </c>
      <c r="I11" s="10">
        <v>5443215.923794304</v>
      </c>
      <c r="J11" s="128">
        <v>1.9468882196905906</v>
      </c>
    </row>
    <row r="12" spans="1:10" x14ac:dyDescent="0.35">
      <c r="A12" s="6" t="s">
        <v>284</v>
      </c>
      <c r="B12" s="7">
        <v>3695670.2290336369</v>
      </c>
      <c r="C12" s="7"/>
      <c r="D12" s="7">
        <v>1647997.4652292337</v>
      </c>
      <c r="E12" s="7">
        <v>1724060.5320786126</v>
      </c>
      <c r="F12" s="7">
        <v>1642391.0119782202</v>
      </c>
      <c r="G12" s="7">
        <v>3695670.2290336369</v>
      </c>
      <c r="H12" s="7">
        <v>3372057.9973078463</v>
      </c>
      <c r="I12" s="7">
        <v>323612.23172579054</v>
      </c>
      <c r="J12" s="127">
        <v>1.0959687620984435</v>
      </c>
    </row>
    <row r="13" spans="1:10" x14ac:dyDescent="0.35">
      <c r="A13" s="6" t="s">
        <v>285</v>
      </c>
      <c r="B13" s="7">
        <v>2261376.5028129187</v>
      </c>
      <c r="C13" s="7"/>
      <c r="D13" s="7">
        <v>371230.35050426424</v>
      </c>
      <c r="E13" s="7">
        <v>399591.41729317064</v>
      </c>
      <c r="F13" s="7">
        <v>1788775.1507992772</v>
      </c>
      <c r="G13" s="7">
        <v>2261376.5028129187</v>
      </c>
      <c r="H13" s="7">
        <v>770821.76779743494</v>
      </c>
      <c r="I13" s="7">
        <v>1490554.7350154838</v>
      </c>
      <c r="J13" s="127">
        <v>2.9337216426498069</v>
      </c>
    </row>
    <row r="14" spans="1:10" x14ac:dyDescent="0.35">
      <c r="A14" s="6" t="s">
        <v>286</v>
      </c>
      <c r="B14" s="7">
        <v>446817.07693801203</v>
      </c>
      <c r="C14" s="7"/>
      <c r="D14" s="7">
        <v>32695.858291670858</v>
      </c>
      <c r="E14" s="7">
        <v>63925.413073960524</v>
      </c>
      <c r="F14" s="7">
        <v>168848.81407249105</v>
      </c>
      <c r="G14" s="7">
        <v>446817.07693801203</v>
      </c>
      <c r="H14" s="7">
        <v>96621.271365631386</v>
      </c>
      <c r="I14" s="7">
        <v>350195.80557238066</v>
      </c>
      <c r="J14" s="127">
        <v>4.6244172801988901</v>
      </c>
    </row>
    <row r="15" spans="1:10" x14ac:dyDescent="0.35">
      <c r="A15" s="6" t="s">
        <v>287</v>
      </c>
      <c r="B15" s="7">
        <v>1278874.9908571104</v>
      </c>
      <c r="C15" s="7"/>
      <c r="D15" s="7">
        <v>304095.27322670585</v>
      </c>
      <c r="E15" s="7">
        <v>348349.73707990354</v>
      </c>
      <c r="F15" s="7">
        <v>460904.34</v>
      </c>
      <c r="G15" s="7">
        <v>1278874.9908571104</v>
      </c>
      <c r="H15" s="7">
        <v>652445.01030660933</v>
      </c>
      <c r="I15" s="7">
        <v>626429.98055050103</v>
      </c>
      <c r="J15" s="127">
        <v>1.9601268622716834</v>
      </c>
    </row>
    <row r="16" spans="1:10" x14ac:dyDescent="0.35">
      <c r="A16" s="6" t="s">
        <v>288</v>
      </c>
      <c r="B16" s="7">
        <v>2274014.3124985979</v>
      </c>
      <c r="C16" s="7"/>
      <c r="D16" s="7">
        <v>186202.61274812551</v>
      </c>
      <c r="E16" s="7">
        <v>364054.64047435304</v>
      </c>
      <c r="F16" s="7">
        <v>1956297.8588999999</v>
      </c>
      <c r="G16" s="7">
        <v>2274014.3124985979</v>
      </c>
      <c r="H16" s="7">
        <v>550257.25322247855</v>
      </c>
      <c r="I16" s="7">
        <v>1723757.0592761193</v>
      </c>
      <c r="J16" s="127">
        <v>4.1326385053195738</v>
      </c>
    </row>
    <row r="17" spans="1:10" x14ac:dyDescent="0.35">
      <c r="A17" s="6" t="s">
        <v>27</v>
      </c>
      <c r="B17" s="7">
        <v>1890532.2165561402</v>
      </c>
      <c r="C17" s="7"/>
      <c r="D17" s="7">
        <v>697894.82</v>
      </c>
      <c r="E17" s="7">
        <v>464008.3</v>
      </c>
      <c r="F17" s="7">
        <v>792408.31871936657</v>
      </c>
      <c r="G17" s="7">
        <v>1890532.2165561402</v>
      </c>
      <c r="H17" s="7">
        <v>1161903.1199999999</v>
      </c>
      <c r="I17" s="7">
        <v>728629.09655614034</v>
      </c>
      <c r="J17" s="127">
        <v>1.6270996987736297</v>
      </c>
    </row>
    <row r="18" spans="1:10" x14ac:dyDescent="0.35">
      <c r="A18" s="9" t="s">
        <v>289</v>
      </c>
      <c r="B18" s="10">
        <v>11847285.328696415</v>
      </c>
      <c r="C18" s="10">
        <v>0</v>
      </c>
      <c r="D18" s="10">
        <v>3240116.3800000004</v>
      </c>
      <c r="E18" s="10">
        <v>3363990.04</v>
      </c>
      <c r="F18" s="10">
        <v>6809625.4944693549</v>
      </c>
      <c r="G18" s="10">
        <v>11847285.328696415</v>
      </c>
      <c r="H18" s="10">
        <v>6604106.4199999999</v>
      </c>
      <c r="I18" s="10">
        <v>5243178.9086964149</v>
      </c>
      <c r="J18" s="128">
        <v>1.7939270773738403</v>
      </c>
    </row>
    <row r="19" spans="1:10" x14ac:dyDescent="0.35">
      <c r="A19" s="8" t="s">
        <v>28</v>
      </c>
      <c r="B19" s="7">
        <v>2900538.5738183456</v>
      </c>
      <c r="C19" s="7"/>
      <c r="D19" s="7">
        <v>532727</v>
      </c>
      <c r="E19" s="7">
        <v>5214051.3472999986</v>
      </c>
      <c r="F19" s="7">
        <v>5214051.3472999986</v>
      </c>
      <c r="G19" s="7">
        <v>2900538.5738183456</v>
      </c>
      <c r="H19" s="7">
        <v>5746778.3472999986</v>
      </c>
      <c r="I19" s="7">
        <v>-2846239.7734816531</v>
      </c>
      <c r="J19" s="127">
        <v>0.50472428176755801</v>
      </c>
    </row>
    <row r="20" spans="1:10" x14ac:dyDescent="0.35">
      <c r="A20" s="8" t="s">
        <v>29</v>
      </c>
      <c r="B20" s="7">
        <v>95557.378466473936</v>
      </c>
      <c r="C20" s="7"/>
      <c r="D20" s="7">
        <v>18543.078158342858</v>
      </c>
      <c r="E20" s="7">
        <v>54344.892890117058</v>
      </c>
      <c r="F20" s="7">
        <v>108689.78578023412</v>
      </c>
      <c r="G20" s="7">
        <v>95557.378466473936</v>
      </c>
      <c r="H20" s="7">
        <v>72887.97104845992</v>
      </c>
      <c r="I20" s="7">
        <v>22669.407418014016</v>
      </c>
      <c r="J20" s="127">
        <v>1.3110171279557521</v>
      </c>
    </row>
    <row r="21" spans="1:10" x14ac:dyDescent="0.35">
      <c r="A21" s="8" t="s">
        <v>30</v>
      </c>
      <c r="B21" s="7">
        <v>615951.7676798756</v>
      </c>
      <c r="C21" s="7"/>
      <c r="D21" s="7">
        <v>318195.22394907218</v>
      </c>
      <c r="E21" s="7">
        <v>932546.64710988314</v>
      </c>
      <c r="F21" s="7">
        <v>1865093.2942197663</v>
      </c>
      <c r="G21" s="7">
        <v>615951.7676798756</v>
      </c>
      <c r="H21" s="7">
        <v>1250741.8710589553</v>
      </c>
      <c r="I21" s="7">
        <v>-634790.10337907972</v>
      </c>
      <c r="J21" s="127">
        <v>0.49246913526479513</v>
      </c>
    </row>
    <row r="22" spans="1:10" x14ac:dyDescent="0.35">
      <c r="A22" s="11" t="s">
        <v>31</v>
      </c>
      <c r="B22" s="7">
        <v>420855.04911084386</v>
      </c>
      <c r="C22" s="7"/>
      <c r="D22" s="7">
        <v>464401.94601096539</v>
      </c>
      <c r="E22" s="7">
        <v>613426.62792471249</v>
      </c>
      <c r="F22" s="7">
        <v>822553.25</v>
      </c>
      <c r="G22" s="7">
        <v>420855.04911084386</v>
      </c>
      <c r="H22" s="7">
        <v>1077828.5739356778</v>
      </c>
      <c r="I22" s="7">
        <v>-656973.52482483396</v>
      </c>
      <c r="J22" s="127">
        <v>0.39046566336063704</v>
      </c>
    </row>
    <row r="23" spans="1:10" x14ac:dyDescent="0.35">
      <c r="A23" s="11" t="s">
        <v>32</v>
      </c>
      <c r="B23" s="7">
        <v>40083.133266869845</v>
      </c>
      <c r="C23" s="7"/>
      <c r="D23" s="7">
        <v>124058.23398903449</v>
      </c>
      <c r="E23" s="7">
        <v>163868.01303453514</v>
      </c>
      <c r="F23" s="7">
        <v>163868.01303453514</v>
      </c>
      <c r="G23" s="7">
        <v>40083.133266869845</v>
      </c>
      <c r="H23" s="7">
        <v>287926.24702356965</v>
      </c>
      <c r="I23" s="7">
        <v>-247843.11375669981</v>
      </c>
      <c r="J23" s="127">
        <v>0.13921319671696564</v>
      </c>
    </row>
    <row r="24" spans="1:10" x14ac:dyDescent="0.35">
      <c r="A24" s="8" t="s">
        <v>33</v>
      </c>
      <c r="B24" s="7">
        <v>368732.05794933054</v>
      </c>
      <c r="C24" s="7"/>
      <c r="D24" s="7">
        <v>71759.687892584814</v>
      </c>
      <c r="E24" s="7">
        <v>410527.57214075269</v>
      </c>
      <c r="F24" s="7">
        <v>505944.6</v>
      </c>
      <c r="G24" s="7">
        <v>368732.05794933054</v>
      </c>
      <c r="H24" s="7">
        <v>482287.26003333752</v>
      </c>
      <c r="I24" s="7">
        <v>-113555.20208400697</v>
      </c>
      <c r="J24" s="127">
        <v>0.76454861760985016</v>
      </c>
    </row>
    <row r="25" spans="1:10" x14ac:dyDescent="0.35">
      <c r="A25" s="9" t="s">
        <v>34</v>
      </c>
      <c r="B25" s="10">
        <v>4441717.9602917396</v>
      </c>
      <c r="C25" s="10">
        <v>0</v>
      </c>
      <c r="D25" s="10">
        <v>1529685.17</v>
      </c>
      <c r="E25" s="10">
        <v>7388765.1003999989</v>
      </c>
      <c r="F25" s="10">
        <v>8680200.2903345339</v>
      </c>
      <c r="G25" s="10">
        <v>4441717.9602917396</v>
      </c>
      <c r="H25" s="10">
        <v>8918450.2703999989</v>
      </c>
      <c r="I25" s="10">
        <v>-4476732.3101082593</v>
      </c>
      <c r="J25" s="128">
        <v>0.49803697118025475</v>
      </c>
    </row>
    <row r="26" spans="1:10" x14ac:dyDescent="0.35">
      <c r="A26" s="6" t="s">
        <v>35</v>
      </c>
      <c r="B26" s="12"/>
      <c r="C26" s="12"/>
      <c r="D26" s="129">
        <v>3375411.77</v>
      </c>
      <c r="E26" s="129"/>
      <c r="F26" s="12"/>
      <c r="G26" s="12">
        <v>0</v>
      </c>
      <c r="H26" s="12">
        <v>3375411.77</v>
      </c>
      <c r="I26" s="12">
        <v>-3375411.77</v>
      </c>
      <c r="J26" s="130"/>
    </row>
    <row r="27" spans="1:10" x14ac:dyDescent="0.35">
      <c r="A27" s="9" t="s">
        <v>36</v>
      </c>
      <c r="B27" s="13">
        <v>27480749.831922438</v>
      </c>
      <c r="C27" s="13">
        <v>0</v>
      </c>
      <c r="D27" s="13">
        <v>11060072.713000001</v>
      </c>
      <c r="E27" s="13">
        <v>13586426.366539977</v>
      </c>
      <c r="F27" s="13">
        <v>20083841.494183488</v>
      </c>
      <c r="G27" s="13">
        <v>27480749.831922438</v>
      </c>
      <c r="H27" s="13">
        <v>24646499.079539977</v>
      </c>
      <c r="I27" s="13">
        <v>2834250.7523824605</v>
      </c>
      <c r="J27" s="128">
        <v>1.1149960788846998</v>
      </c>
    </row>
    <row r="28" spans="1:10" x14ac:dyDescent="0.35">
      <c r="A28" s="9" t="s">
        <v>37</v>
      </c>
      <c r="B28" s="13">
        <v>23039031.871630698</v>
      </c>
      <c r="C28" s="13">
        <v>0</v>
      </c>
      <c r="D28" s="13">
        <v>9530387.5430000015</v>
      </c>
      <c r="E28" s="13">
        <v>6197661.2661399785</v>
      </c>
      <c r="F28" s="13">
        <v>11403641.203848954</v>
      </c>
      <c r="G28" s="13">
        <v>23039031.871630698</v>
      </c>
      <c r="H28" s="13">
        <v>15728048.809139978</v>
      </c>
      <c r="I28" s="13">
        <v>7310983.0624907203</v>
      </c>
      <c r="J28" s="128">
        <v>1.4648372567512709</v>
      </c>
    </row>
  </sheetData>
  <mergeCells count="11">
    <mergeCell ref="F4:F5"/>
    <mergeCell ref="A1:J1"/>
    <mergeCell ref="A2:A3"/>
    <mergeCell ref="B2:C2"/>
    <mergeCell ref="D2:F2"/>
    <mergeCell ref="G2:J2"/>
    <mergeCell ref="A4:A5"/>
    <mergeCell ref="B4:B5"/>
    <mergeCell ref="C4:C5"/>
    <mergeCell ref="D4:D5"/>
    <mergeCell ref="E4:E5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PGL 2018 Verified Summary</vt:lpstr>
      <vt:lpstr>PGL 2018 HIMs</vt:lpstr>
      <vt:lpstr>PGL 2018 TRC</vt:lpstr>
      <vt:lpstr>PGL 2018 PACT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Grabner</dc:creator>
  <cp:lastModifiedBy>CJ Consulting</cp:lastModifiedBy>
  <dcterms:created xsi:type="dcterms:W3CDTF">2020-04-01T01:43:10Z</dcterms:created>
  <dcterms:modified xsi:type="dcterms:W3CDTF">2022-02-16T17:12:38Z</dcterms:modified>
</cp:coreProperties>
</file>