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50" documentId="8_{EAD82BC6-FBC2-460B-80D3-2B1FDE13945A}" xr6:coauthVersionLast="47" xr6:coauthVersionMax="47" xr10:uidLastSave="{974E5D3E-BB1D-4C3A-B86E-E64ECB13EB99}"/>
  <bookViews>
    <workbookView xWindow="28680" yWindow="7725" windowWidth="29040" windowHeight="15720" xr2:uid="{00000000-000D-0000-FFFF-FFFF00000000}"/>
  </bookViews>
  <sheets>
    <sheet name="Nicor Gas Portfolio" sheetId="1" r:id="rId1"/>
  </sheets>
  <definedNames>
    <definedName name="_xlnm._FilterDatabase" localSheetId="0" hidden="1">'Nicor Gas Portfolio'!$A$6:$H$40</definedName>
    <definedName name="_Toc471469970" localSheetId="0">'Nicor Gas Portfolio'!$B$33</definedName>
    <definedName name="_xlnm.Print_Area" localSheetId="0">'Nicor Gas Portfolio'!$A$1:$B$39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17" i="1"/>
  <c r="G14" i="1"/>
  <c r="G19" i="1" l="1"/>
  <c r="G13" i="1"/>
  <c r="G18" i="1"/>
  <c r="G20" i="1"/>
  <c r="G31" i="1"/>
  <c r="G28" i="1" l="1"/>
  <c r="G23" i="1"/>
  <c r="G34" i="1" l="1"/>
  <c r="G25" i="1"/>
  <c r="G26" i="1"/>
  <c r="G15" i="1"/>
</calcChain>
</file>

<file path=xl/sharedStrings.xml><?xml version="1.0" encoding="utf-8"?>
<sst xmlns="http://schemas.openxmlformats.org/spreadsheetml/2006/main" count="151" uniqueCount="86">
  <si>
    <t>Nicor Gas</t>
  </si>
  <si>
    <t>Final 2026 NTG Values</t>
  </si>
  <si>
    <t>Please note DAC NTG deemed values described in the EE Policy Manual Section 7.4</t>
  </si>
  <si>
    <t>Sector</t>
  </si>
  <si>
    <t>Program/Path/Measures</t>
  </si>
  <si>
    <t>New NTG Research Since Final 2025 Recommendations</t>
  </si>
  <si>
    <t>Free Ridership
(FR)</t>
  </si>
  <si>
    <t>Participant Spillover
(PSO)</t>
  </si>
  <si>
    <t>Non-Participant Spillover
(NPSO)</t>
  </si>
  <si>
    <t>2026
NTG Value</t>
  </si>
  <si>
    <t>Gas Source(s) and Discussion</t>
  </si>
  <si>
    <t>Income Eligible</t>
  </si>
  <si>
    <t>Weatherization (Wx)</t>
  </si>
  <si>
    <t>No</t>
  </si>
  <si>
    <t>NTG value for this Income Qualified program is 1.00.</t>
  </si>
  <si>
    <t>Home Energy Assessments (IE HEA)</t>
  </si>
  <si>
    <t>Energy-Saving Kits (IE-ESK)</t>
  </si>
  <si>
    <t>Public Housing Authority (PHA)</t>
  </si>
  <si>
    <t>Affordable Housing New Construction</t>
  </si>
  <si>
    <t xml:space="preserve">Residential </t>
  </si>
  <si>
    <t>Home Energy Efficiency Rebates (HEER): Gas Air Source Heat Pump</t>
  </si>
  <si>
    <t>Yes</t>
  </si>
  <si>
    <t>TRM's default NTG value. Due to the novelty of gas air sourced heat pumps, Guidehouse recommends conducting NTG research when there is more participation data to be collected.</t>
  </si>
  <si>
    <t>Residential</t>
  </si>
  <si>
    <t>Home Energy Efficiency Rebates (HEER): Advanced Thermostats</t>
  </si>
  <si>
    <t>The savings adjustment factor for advanced thermostats is based on a consumption data analysis using matching to non-participants. The values are therefore between net and gross with respect to free ridership, net of participant spillover, and gross of non-participant spillover. Thus Guidehouse recommends the following formula for advanced thermostats: NTG = 1 - FR/2 + NPSO. For more detail, see Table 5-3 in Volume 4 of the IL-TRM. 
FR based on 2024 and 2025 Guidehouse online surveys with 2022-2024 HEER participants (including customers who purchased advanced thermostats through ComEd’s Online Marketplace) and 2024 trade allies. 
PSO based on 2025 Guidehouse online survey with 2023 participants and 2024 trade allies. 
NPSO based on 2018 research with inactive trade allies.</t>
  </si>
  <si>
    <t>Home Energy Efficiency Rebates (HEER): Other Measures</t>
  </si>
  <si>
    <t>FR based on 2025 Guidehouse online surveys with 2024 HEER participants and 2024 trade allies. 
PSO based on 2025 Guidehouse online survey with 2023 participants and 2024 trade allies. 
NPSO based on 2018 research with inactive trade allies.</t>
  </si>
  <si>
    <t>Home Energy Savings (HES) Direct Install - Faucet Aerators and Showerheads</t>
  </si>
  <si>
    <t xml:space="preserve">The IL TRM specifies that the free ridership for residential showerheads and aerators be set at zero when estimating gross savings using a default baseline average flow rate that includes the effect of existing low flow fixtures.
PSO based on 2024 Guidehouse online survey with 2022 participants and 2023-4 trade allies. </t>
  </si>
  <si>
    <t>HES Direct Install Advanced Thermostat</t>
  </si>
  <si>
    <t>Guidehouse recommends NTG = 1 - FR/2 + NPSO for residential advanced thermostats. 
FR based on 2023 Guidehouse online survey with 2022-3 HES participants.
PSO based on 2024 Guidehouse online survey with 2022 participants and 2023-4 trade allies. 
(Note that savings achieved by advanced thermostats are included when calculating residential non-participant spillover with the 1.048 multiplier, described below).</t>
  </si>
  <si>
    <t>HES Direct- and Virtual/Self- Install Programmable Thermostat, Thermostat Education, Hot Water Pipe Insulation, Weatherstripping, Door Sweep (includes Leave-Behind Kit)</t>
  </si>
  <si>
    <t xml:space="preserve">FR based on 2023 Guidehouse online survey with 2022-3 HES participants.
PSO based on 2024 Guidehouse online survey with 2022 participants and 2022-3 trade allies.  </t>
  </si>
  <si>
    <t>HES All scenarios of Air Sealing plus added Attic Insulation Installed in the Same Project (whether or not additional measures are installed in the same project)</t>
  </si>
  <si>
    <t xml:space="preserve">Applies only in scenarios where air sealing and attic insulation are installed at the same time and only if the savings for natural gas heating are estimated using the Illinois TRM. Given that the TRM savings for this combination is based on a consumption data analysis using matching to non-participants and considering the guidance of TRM Table 5.3, Guidehouse recommends NTG = 1 - FR/2 + NPSO.
FR based on 2025 Guidehouse online survey with 2024 HES sealing and insulation participants and 2023 trade allies.
PSO based on 2024 Guidehouse online survey with 2022 HES participants and 2022-3 trade allies. </t>
  </si>
  <si>
    <t>HES Air Sealing (conducted without adding Attic Insulation) - all other insulation and sealing measures</t>
  </si>
  <si>
    <t xml:space="preserve">FR based on 2025 Guidehouse online surveys with 2024 HES sealing and insulation participants and 2023 trade allies. 
PSO based on 2024 Guidehouse online survey with 2022 HES participants and 2022-3 trade allies. </t>
  </si>
  <si>
    <t>Energy Education and Outreach (Energy Saving Kits): Weatherization Measures</t>
  </si>
  <si>
    <t>FR and PSO based on 2025 Guidehouse secondary research sourced from 2023 primary research on Wisconsin's Focus On Energy Direct to Customer Comfort Packs. The program contained measure level weatherization NTG values that were combined with Nicor Gas' historical savings data to develop the final program level FR and PSO.</t>
  </si>
  <si>
    <t>Energy Education and Outreach (Energy Saving Kits): Water-saving Measures</t>
  </si>
  <si>
    <t xml:space="preserve">FR: The IL TRM specifies that the free ridership for residential aerators and residential high efficiency showerheads be set at zero when estimating gross savings using a baseline average flow rate that includes the effect of existing low flow fixtures.
PSO based on 2025 Guidehouse secondary research: sourced from 2020 primary research on Wisconsin Focus on Energy Direct to Customer Water Savings Pack. </t>
  </si>
  <si>
    <t>Elementary Energy Education</t>
  </si>
  <si>
    <t>SAG Consensus. Program value applies to all natural gas saving measures offered through the program, including Water Efficient Showerheads; Water Efficient Kitchen Aerators; Water Efficient Bath Aerators; Water Heater Setback, and Shower Timers.</t>
  </si>
  <si>
    <t>New Construction - Advanced Thermostats</t>
  </si>
  <si>
    <t>Guidehouse recommends the following formula for advanced thermostats: NTG = 1 - FR/2 + NPSO.
FR based on 2025 Guidehouse secondary research: sourced from 2022 primary research on DTE's New Home Construction program which used tiered incentives and measures similar to Nicor Gas' program.</t>
  </si>
  <si>
    <t>New Construction - Except Advanced Thermostats</t>
  </si>
  <si>
    <t>FR based on 2025 Guidehouse secondary research: sourced from 2022 primary research on DTE's New Home Construction program which used tiered incentives and measures similar to Nicor Gas' program.</t>
  </si>
  <si>
    <t>Multifamily</t>
  </si>
  <si>
    <t>Direct Install / Direct Distribution In-Unit Showerheads and Faucet Aerators (when meeting TRM specifications for zero free ridership treatment)</t>
  </si>
  <si>
    <t>The IL TRM specifies that the free ridership for residential aerators and residential high efficiency showerheads be set at zero when estimating gross savings using a baseline average flow rate that includes the effect of existing low flow fixtures. 
PSO based on 2024 Guidehouse online survey with 2022 participants (property managers) and 2022-3 trade allies.</t>
  </si>
  <si>
    <t>All other measures</t>
  </si>
  <si>
    <t>FR based on 2024 Guidehouse online survey with 2023 participants (property managers) and 2022-3 trade allies.
PSO based on 2024 Guidehouse online survey with 2022 participants (property managers) and 2022-3 trade allies.</t>
  </si>
  <si>
    <t>Sector-wide, non-income-eligible residential customers</t>
  </si>
  <si>
    <t xml:space="preserve"> 1.048 (Multiplier on net residential sector thermos) </t>
  </si>
  <si>
    <r>
      <t xml:space="preserve">The objective of the research was to estimate non-income-eligible-residential sector-wide non-participant spillover (NPSO) for Nicor Gas using Illinois TRM version 10 Attachment A, Section 4.1.3 </t>
    </r>
    <r>
      <rPr>
        <i/>
        <sz val="10"/>
        <rFont val="Arial"/>
        <family val="2"/>
      </rPr>
      <t>Nonparticipant Spillover Measured from Customers</t>
    </r>
    <r>
      <rPr>
        <sz val="10"/>
        <rFont val="Arial"/>
        <family val="2"/>
      </rPr>
      <t xml:space="preserve">. The study scope was limited to Nicor Gas. The NPSO survey was fielded in August 2022 through an online survey sent to 40,000 randomly selected non-participants identified by analysis of Nicor Gas tracking data. 
NPSO savings results based on 4 out of 252 customers passing non-participant screening, Nicor Gas EE offerings awareness confirmation, and measure-specific spillover influence score thresholds from a total of 252 residential non-income-eligible, non-participants. Survey findings were 0.55 therms saved per surveyed non-income-eligible non-participant, applied to 714,849 non-participants in the population.
The 1.048 NPSO NTG rate is a multiplier on residential sector net savings and the NPSO value is not additive to individual program-level NTG values (e.g., a HEER program NTG of 0.84 does not become 0.888). At program year-end, the NPSO multiplier of 1.048 will be multiplied by the sum of the non-income eligible residential sector program-level verified net therms saved, and the resulting net therms will be the total residential sector verified net therms.
Previously researched HEER NPSO values represent high efficiency furnaces and boilers - these measures are not present in the qualifying residential sector NPSO results and are not double-counted. 
The values provided here are presented in a memo from Guidehouse: </t>
    </r>
    <r>
      <rPr>
        <i/>
        <sz val="10"/>
        <rFont val="Arial"/>
        <family val="2"/>
      </rPr>
      <t>Nicor Gas NPSO Research Results Memo 2022-09-30 Final.</t>
    </r>
  </si>
  <si>
    <t>Business and Public Sector</t>
  </si>
  <si>
    <t>Small Business</t>
  </si>
  <si>
    <t xml:space="preserve">FR based on 2025 Guidehouse online survey with 2024 participants and TAs. Participant FR is 0.26 and Trade Ally FR is 0.02. To combine FR results, participant FR is weighted at 18% and TA FR at 82% which combine to FR of 0.06. 
PSO based on 2025 Guidehouse online survey with 2023 participants and 2024 TAs. Participant spillover is 0.00 and TA spillover is 0.02. </t>
  </si>
  <si>
    <t>Business and Public Sector Optimization</t>
  </si>
  <si>
    <t>Guidehouse recommends this program path use the NTG ratio from research of 30 GPY5 Nicor Gas’ Small Business-Direct Install participants weighted with Trade Ally FR responses. This program has similar delivery (extensive trade ally involvement), incentive level (no cost to customer), and target customer.</t>
  </si>
  <si>
    <t>Business Energy Efficiency Rebates (BEER), including Thermostats and agricultural measures</t>
  </si>
  <si>
    <t>FR based on 2024-5 Guidehouse online survey with 2023-4 BEER program participants and 2023 trade allies. Participant FR is 0.18 and Trade Ally FR is 0.18. Participant/TA FR results are combined with 29/71 weighting which combine to a FR of 0.18.
PSO based on 2024 Guidehouse online survey with 2022-3 BEER program participants and 2023 trade allies. Participants reported no spillover, and trade allies reported a spillover rate of &lt;0.01.
NPSO based on 2018 research with GPY2 non-participating trade allies.</t>
  </si>
  <si>
    <t>Custom Incentives</t>
  </si>
  <si>
    <t>FR based on 2025 Guidehouse online survey with 2024 participants. 
PSO based on 2025 Guidehouse online survey with 2023 participants. Reported PSO amounted to less than one percent.</t>
  </si>
  <si>
    <t>Combined Heat and Power (CHP)</t>
  </si>
  <si>
    <t>Project-Specific</t>
  </si>
  <si>
    <t>Pilot program-specific NTG values to be determined by evaluation early in each project. If primary research is not possible, we will conduct secondary research. If research is inconclusive, the default value of 0.80 will apply.</t>
  </si>
  <si>
    <t>Strategic Energy Management</t>
  </si>
  <si>
    <t>SAG Consensus. Program NTG value would apply to other cohorts (for example, healthcare) as well as industrial. For equipment measures identified through SEM that are channeled through other incentive programs, use the NTG of the program processing the equipment incentive.</t>
  </si>
  <si>
    <t>Retro-Commissioning (Joint and Nicor Gas Only)</t>
  </si>
  <si>
    <t>FR based on 2024 Guidehouse survey with 2023 participants.
PSO based on 2024 Guidehouse survey with 2022 participants.</t>
  </si>
  <si>
    <t>Joint Non-Residential New Construction Program</t>
  </si>
  <si>
    <t xml:space="preserve">NTG is the average of previous 4 program years of research CY2018 (0.45); CY2019 (0.39); CY2020 (NA); CY2021 (0.39); CY2022(NA), and CY2023 (0.49). The 2023 FR estimate from Opinion Dynamics CY2023 research, based on 37 completed interviews from a population of 81 projects representing 41% of therm savings. </t>
  </si>
  <si>
    <t>Sector-wide, non-residential customers</t>
  </si>
  <si>
    <t>The NPSO NTG rate is a multiplier on non-residential sector net savings and the NPSO value is not additive to individual program-level NTG values. At program year-end, the NPSO multiplier will be multiplied by the sum of the non-residential sector program-level verified net therms saved, and the resulting net therms will be the total non-residential sector verified net therms.</t>
  </si>
  <si>
    <t>Portfolio</t>
  </si>
  <si>
    <t>Market Transformation Pilot Programs and Research Projects</t>
  </si>
  <si>
    <t>Pilot-Specific</t>
  </si>
  <si>
    <t>Commercial Food Service (CFS) Midstream Pilot Program</t>
  </si>
  <si>
    <t>Given the inconclusive research results in 2025, the evaluation team recommends a deemed NTG of 0.80 for the CFS Program for all utility partners, the TRM's default NTG value.</t>
  </si>
  <si>
    <t>Building Operator Certification</t>
  </si>
  <si>
    <t>In previous years, net savings was estimated directly through participant sampling and interviews. No further NTG adjustment is applied if deemed savings are based on historical results.</t>
  </si>
  <si>
    <t>Virtual Assessment (VA) / Remote Assessment (RA) and Independent/Self-Installation (guided or unguided by a program representative)</t>
  </si>
  <si>
    <t xml:space="preserve">For a given program or measure, use the same NTG as the on-site direct installation approach by a Program Representative </t>
  </si>
  <si>
    <t>Several programs that previously offered direct installation (DI) by a program representative at the site are offering customers the option of a "Remote" or "Virtual" Assessment combined with independent/self - installation. There is no new research to suggest these RA/VA participants have a NTG that is different from the on-site Direct Installation participants that were previously surveyed for NTG. We recommend that RA/VA savings have the same NTG as the corresponding DI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</si>
</sst>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000_);_(* \(#,##0.000\);_(* &quot;-&quot;??_);_(@_)"/>
  </numFmts>
  <fonts count="18" x14ac:knownFonts="1">
    <font>
      <sz val="11"/>
      <color theme="1"/>
      <name val="Calibri"/>
      <family val="2"/>
      <scheme val="minor"/>
    </font>
    <font>
      <sz val="11"/>
      <color theme="1"/>
      <name val="Calibri"/>
      <family val="2"/>
      <scheme val="minor"/>
    </font>
    <font>
      <sz val="12"/>
      <color theme="1"/>
      <name val="Times New Roman"/>
      <family val="2"/>
    </font>
    <font>
      <sz val="10"/>
      <name val="Arial"/>
      <family val="2"/>
    </font>
    <font>
      <sz val="11"/>
      <name val="Arial"/>
      <family val="2"/>
    </font>
    <font>
      <b/>
      <sz val="11"/>
      <name val="Arial"/>
      <family val="2"/>
    </font>
    <font>
      <sz val="8"/>
      <name val="Calibri"/>
      <family val="2"/>
      <scheme val="minor"/>
    </font>
    <font>
      <i/>
      <sz val="10"/>
      <name val="Arial"/>
      <family val="2"/>
    </font>
    <font>
      <sz val="11"/>
      <name val="Calibri"/>
      <family val="2"/>
      <scheme val="minor"/>
    </font>
    <font>
      <sz val="11"/>
      <name val="Franklin Gothic Book"/>
      <family val="2"/>
    </font>
    <font>
      <i/>
      <sz val="10"/>
      <name val="Franklin Gothic Book"/>
      <family val="2"/>
    </font>
    <font>
      <b/>
      <sz val="10"/>
      <name val="Arial"/>
      <family val="2"/>
    </font>
    <font>
      <sz val="10"/>
      <name val="Calibri"/>
      <family val="2"/>
      <scheme val="minor"/>
    </font>
    <font>
      <sz val="10"/>
      <name val="Franklin Gothic Book"/>
      <family val="2"/>
    </font>
    <font>
      <b/>
      <sz val="8"/>
      <name val="Arial"/>
      <family val="2"/>
    </font>
    <font>
      <b/>
      <sz val="9"/>
      <name val="Arial"/>
      <family val="2"/>
    </font>
    <font>
      <sz val="9"/>
      <name val="Arial"/>
      <family val="2"/>
    </font>
    <font>
      <b/>
      <sz val="9"/>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55">
    <xf numFmtId="0" fontId="0" fillId="0" borderId="0" xfId="0"/>
    <xf numFmtId="0" fontId="5" fillId="0" borderId="0" xfId="0" applyFont="1" applyAlignment="1">
      <alignment vertical="center"/>
    </xf>
    <xf numFmtId="0" fontId="3" fillId="0" borderId="0" xfId="0" applyFont="1" applyAlignment="1">
      <alignment horizontal="center" vertical="top"/>
    </xf>
    <xf numFmtId="43" fontId="8" fillId="0" borderId="0" xfId="3" applyFont="1" applyFill="1" applyAlignment="1">
      <alignment horizontal="right" vertical="center"/>
    </xf>
    <xf numFmtId="43" fontId="8" fillId="0" borderId="0" xfId="3" applyFont="1" applyAlignment="1">
      <alignment horizontal="right" vertical="center"/>
    </xf>
    <xf numFmtId="0" fontId="9" fillId="0" borderId="0" xfId="0" applyFont="1" applyAlignment="1">
      <alignment vertical="center"/>
    </xf>
    <xf numFmtId="0" fontId="4" fillId="0" borderId="0" xfId="0" applyFont="1"/>
    <xf numFmtId="0" fontId="9" fillId="0" borderId="0" xfId="0" applyFont="1" applyAlignment="1">
      <alignment horizontal="center" vertical="center" wrapText="1"/>
    </xf>
    <xf numFmtId="0" fontId="10" fillId="0" borderId="0" xfId="0" applyFont="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2" fontId="3" fillId="4" borderId="1" xfId="3" applyNumberFormat="1" applyFont="1" applyFill="1" applyBorder="1" applyAlignment="1">
      <alignment horizontal="right" vertical="center" wrapText="1"/>
    </xf>
    <xf numFmtId="0" fontId="3" fillId="4" borderId="2"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2" fontId="3" fillId="4" borderId="1" xfId="1" applyNumberFormat="1" applyFont="1" applyFill="1" applyBorder="1" applyAlignment="1">
      <alignment vertical="center" wrapText="1"/>
    </xf>
    <xf numFmtId="2" fontId="3" fillId="4" borderId="1" xfId="1" applyNumberFormat="1" applyFont="1" applyFill="1" applyBorder="1" applyAlignment="1">
      <alignment vertical="top" wrapText="1"/>
    </xf>
    <xf numFmtId="0" fontId="3" fillId="0" borderId="0" xfId="0" applyFont="1" applyAlignment="1">
      <alignment vertical="top"/>
    </xf>
    <xf numFmtId="0" fontId="3" fillId="0" borderId="0" xfId="0" applyFont="1" applyAlignment="1">
      <alignment vertical="center"/>
    </xf>
    <xf numFmtId="43" fontId="3" fillId="4" borderId="1" xfId="3" applyFont="1" applyFill="1" applyBorder="1" applyAlignment="1">
      <alignment horizontal="right" vertical="center" wrapText="1"/>
    </xf>
    <xf numFmtId="43" fontId="3" fillId="4" borderId="2" xfId="3" applyFont="1" applyFill="1" applyBorder="1" applyAlignment="1">
      <alignment horizontal="right" vertical="center" wrapText="1"/>
    </xf>
    <xf numFmtId="164" fontId="3" fillId="4" borderId="1" xfId="3" applyNumberFormat="1" applyFont="1" applyFill="1" applyBorder="1" applyAlignment="1">
      <alignment horizontal="right" vertical="center" wrapText="1"/>
    </xf>
    <xf numFmtId="165" fontId="3" fillId="4" borderId="1" xfId="3" applyNumberFormat="1" applyFont="1" applyFill="1" applyBorder="1" applyAlignment="1">
      <alignment horizontal="right" vertical="center" wrapText="1"/>
    </xf>
    <xf numFmtId="164" fontId="3" fillId="4" borderId="1" xfId="2" applyNumberFormat="1" applyFont="1" applyFill="1" applyBorder="1" applyAlignment="1">
      <alignment vertical="center" wrapText="1"/>
    </xf>
    <xf numFmtId="0" fontId="3" fillId="0" borderId="1" xfId="0" applyFont="1" applyBorder="1" applyAlignment="1">
      <alignment horizontal="center" vertical="center" wrapText="1"/>
    </xf>
    <xf numFmtId="2" fontId="3" fillId="0" borderId="1" xfId="3" applyNumberFormat="1" applyFont="1" applyFill="1" applyBorder="1" applyAlignment="1">
      <alignment horizontal="right" vertical="center" wrapText="1"/>
    </xf>
    <xf numFmtId="43" fontId="3" fillId="0" borderId="1" xfId="3" applyFont="1" applyFill="1" applyBorder="1" applyAlignment="1">
      <alignment horizontal="right" vertical="center" wrapText="1"/>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3" fillId="0" borderId="0" xfId="0" applyFont="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top"/>
    </xf>
    <xf numFmtId="43" fontId="16" fillId="0" borderId="0" xfId="3" applyFont="1" applyFill="1" applyAlignment="1">
      <alignment horizontal="right" vertical="center"/>
    </xf>
    <xf numFmtId="43" fontId="16" fillId="0" borderId="0" xfId="3" applyFont="1" applyAlignment="1">
      <alignment horizontal="right" vertical="center"/>
    </xf>
    <xf numFmtId="0" fontId="16" fillId="0" borderId="0" xfId="0" applyFont="1" applyAlignment="1">
      <alignment vertical="top"/>
    </xf>
    <xf numFmtId="49" fontId="15" fillId="0" borderId="0" xfId="0" applyNumberFormat="1" applyFont="1" applyAlignment="1">
      <alignment vertical="center"/>
    </xf>
    <xf numFmtId="0" fontId="16" fillId="4" borderId="0" xfId="0" applyFont="1" applyFill="1" applyAlignment="1">
      <alignment vertical="center"/>
    </xf>
    <xf numFmtId="15" fontId="17" fillId="0" borderId="0" xfId="0" applyNumberFormat="1" applyFont="1" applyAlignment="1">
      <alignment horizontal="left" vertical="center"/>
    </xf>
    <xf numFmtId="0" fontId="15" fillId="0" borderId="0" xfId="0" applyFont="1" applyAlignment="1">
      <alignment vertical="top" wrapText="1"/>
    </xf>
    <xf numFmtId="43" fontId="15" fillId="3" borderId="1" xfId="3" applyFont="1" applyFill="1" applyBorder="1" applyAlignment="1">
      <alignment horizontal="center" vertical="center" wrapText="1"/>
    </xf>
    <xf numFmtId="0" fontId="15" fillId="3" borderId="1" xfId="0" applyFont="1" applyFill="1" applyBorder="1" applyAlignment="1">
      <alignment vertical="center" wrapText="1"/>
    </xf>
    <xf numFmtId="43" fontId="16" fillId="0" borderId="0" xfId="3" applyFont="1" applyBorder="1" applyAlignment="1">
      <alignment horizontal="left" vertical="center"/>
    </xf>
    <xf numFmtId="0" fontId="11" fillId="0" borderId="0" xfId="0" applyFont="1" applyAlignment="1">
      <alignment horizontal="center" vertical="center" wrapText="1"/>
    </xf>
    <xf numFmtId="43" fontId="16" fillId="0" borderId="0" xfId="3" applyFont="1" applyBorder="1" applyAlignment="1">
      <alignment horizontal="right" vertical="center"/>
    </xf>
    <xf numFmtId="43" fontId="15" fillId="0" borderId="0" xfId="3" applyFont="1" applyBorder="1" applyAlignment="1">
      <alignment horizontal="right" vertical="center"/>
    </xf>
    <xf numFmtId="43" fontId="15" fillId="0" borderId="0" xfId="3" applyFont="1" applyBorder="1" applyAlignment="1">
      <alignment horizontal="left" vertical="center"/>
    </xf>
    <xf numFmtId="43" fontId="16" fillId="0" borderId="0" xfId="3" applyFont="1" applyFill="1" applyBorder="1" applyAlignment="1">
      <alignment horizontal="right" vertical="center"/>
    </xf>
    <xf numFmtId="2" fontId="3" fillId="0" borderId="1" xfId="3" applyNumberFormat="1" applyFont="1" applyFill="1" applyBorder="1" applyAlignment="1">
      <alignment vertical="center" wrapText="1"/>
    </xf>
    <xf numFmtId="43" fontId="12" fillId="0" borderId="1" xfId="3" applyFont="1" applyFill="1" applyBorder="1" applyAlignment="1">
      <alignment horizontal="righ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cellXfs>
  <cellStyles count="4">
    <cellStyle name="Comma" xfId="3" builtinId="3"/>
    <cellStyle name="Normal" xfId="0" builtinId="0"/>
    <cellStyle name="Normal 2" xfId="2" xr:uid="{00000000-0005-0000-0000-000002000000}"/>
    <cellStyle name="Percent" xfId="1" builtinId="5"/>
  </cellStyles>
  <dxfs count="0"/>
  <tableStyles count="0" defaultTableStyle="TableStyleMedium2" defaultPivotStyle="PivotStyleLight16"/>
  <colors>
    <mruColors>
      <color rgb="FFFCE4D6"/>
      <color rgb="FF92D050"/>
      <color rgb="FFFFFFC5"/>
      <color rgb="FFF3292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tabSelected="1" zoomScale="115" zoomScaleNormal="115" zoomScaleSheetLayoutView="90" workbookViewId="0">
      <pane ySplit="6" topLeftCell="A7" activePane="bottomLeft" state="frozen"/>
      <selection pane="bottomLeft" activeCell="A4" sqref="A4"/>
    </sheetView>
  </sheetViews>
  <sheetFormatPr defaultColWidth="9.140625" defaultRowHeight="15.75" customHeight="1" x14ac:dyDescent="0.25"/>
  <cols>
    <col min="1" max="1" width="23.5703125" style="5" bestFit="1" customWidth="1"/>
    <col min="2" max="2" width="39" style="5" customWidth="1"/>
    <col min="3" max="3" width="17.42578125" style="2" customWidth="1"/>
    <col min="4" max="6" width="13.7109375" style="4" customWidth="1"/>
    <col min="7" max="7" width="14.85546875" style="4" customWidth="1"/>
    <col min="8" max="8" width="83.140625" style="18" customWidth="1"/>
    <col min="9" max="16384" width="9.140625" style="5"/>
  </cols>
  <sheetData>
    <row r="1" spans="1:9" s="33" customFormat="1" ht="12" x14ac:dyDescent="0.25">
      <c r="A1" s="32" t="s">
        <v>0</v>
      </c>
      <c r="C1" s="34"/>
      <c r="D1" s="35"/>
      <c r="E1" s="36"/>
      <c r="F1" s="47"/>
      <c r="G1" s="48"/>
      <c r="H1" s="37"/>
    </row>
    <row r="2" spans="1:9" s="33" customFormat="1" ht="12" x14ac:dyDescent="0.25">
      <c r="A2" s="38" t="s">
        <v>1</v>
      </c>
      <c r="B2" s="39" t="s">
        <v>2</v>
      </c>
      <c r="C2" s="34"/>
      <c r="D2" s="35"/>
      <c r="E2" s="36"/>
      <c r="F2" s="46"/>
      <c r="G2" s="44"/>
      <c r="H2" s="37"/>
    </row>
    <row r="3" spans="1:9" s="33" customFormat="1" ht="12" x14ac:dyDescent="0.25">
      <c r="A3" s="40">
        <v>45917</v>
      </c>
      <c r="B3" s="41"/>
      <c r="C3" s="34"/>
      <c r="D3" s="35"/>
      <c r="E3" s="36"/>
      <c r="F3" s="49"/>
      <c r="G3" s="44"/>
      <c r="H3" s="37"/>
    </row>
    <row r="4" spans="1:9" ht="8.25" customHeight="1" x14ac:dyDescent="0.25">
      <c r="A4" s="8"/>
      <c r="B4" s="8"/>
      <c r="D4" s="3"/>
      <c r="F4" s="3"/>
    </row>
    <row r="5" spans="1:9" ht="20.100000000000001" customHeight="1" x14ac:dyDescent="0.2">
      <c r="A5" s="1"/>
      <c r="B5" s="6"/>
      <c r="C5" s="52" t="s">
        <v>1</v>
      </c>
      <c r="D5" s="53"/>
      <c r="E5" s="53"/>
      <c r="F5" s="53"/>
      <c r="G5" s="53"/>
      <c r="H5" s="54"/>
    </row>
    <row r="6" spans="1:9" s="30" customFormat="1" ht="60" customHeight="1" x14ac:dyDescent="0.25">
      <c r="A6" s="28" t="s">
        <v>3</v>
      </c>
      <c r="B6" s="29" t="s">
        <v>4</v>
      </c>
      <c r="C6" s="31" t="s">
        <v>5</v>
      </c>
      <c r="D6" s="42" t="s">
        <v>6</v>
      </c>
      <c r="E6" s="42" t="s">
        <v>7</v>
      </c>
      <c r="F6" s="42" t="s">
        <v>8</v>
      </c>
      <c r="G6" s="42" t="s">
        <v>9</v>
      </c>
      <c r="H6" s="43" t="s">
        <v>10</v>
      </c>
      <c r="I6" s="45"/>
    </row>
    <row r="7" spans="1:9" x14ac:dyDescent="0.25">
      <c r="A7" s="14" t="s">
        <v>11</v>
      </c>
      <c r="B7" s="14" t="s">
        <v>12</v>
      </c>
      <c r="C7" s="25" t="s">
        <v>13</v>
      </c>
      <c r="D7" s="26"/>
      <c r="E7" s="26"/>
      <c r="F7" s="26"/>
      <c r="G7" s="27">
        <v>1</v>
      </c>
      <c r="H7" s="14" t="s">
        <v>14</v>
      </c>
    </row>
    <row r="8" spans="1:9" x14ac:dyDescent="0.25">
      <c r="A8" s="14" t="s">
        <v>11</v>
      </c>
      <c r="B8" s="14" t="s">
        <v>15</v>
      </c>
      <c r="C8" s="25" t="s">
        <v>13</v>
      </c>
      <c r="D8" s="26"/>
      <c r="E8" s="26"/>
      <c r="F8" s="26"/>
      <c r="G8" s="27">
        <v>1</v>
      </c>
      <c r="H8" s="14" t="s">
        <v>14</v>
      </c>
    </row>
    <row r="9" spans="1:9" x14ac:dyDescent="0.25">
      <c r="A9" s="14" t="s">
        <v>11</v>
      </c>
      <c r="B9" s="14" t="s">
        <v>16</v>
      </c>
      <c r="C9" s="25" t="s">
        <v>13</v>
      </c>
      <c r="D9" s="26"/>
      <c r="E9" s="26"/>
      <c r="F9" s="26"/>
      <c r="G9" s="27">
        <v>1</v>
      </c>
      <c r="H9" s="14" t="s">
        <v>14</v>
      </c>
    </row>
    <row r="10" spans="1:9" x14ac:dyDescent="0.25">
      <c r="A10" s="14" t="s">
        <v>11</v>
      </c>
      <c r="B10" s="14" t="s">
        <v>17</v>
      </c>
      <c r="C10" s="25" t="s">
        <v>13</v>
      </c>
      <c r="D10" s="26"/>
      <c r="E10" s="26"/>
      <c r="F10" s="26"/>
      <c r="G10" s="27">
        <v>1</v>
      </c>
      <c r="H10" s="14" t="s">
        <v>14</v>
      </c>
    </row>
    <row r="11" spans="1:9" x14ac:dyDescent="0.25">
      <c r="A11" s="9" t="s">
        <v>11</v>
      </c>
      <c r="B11" s="9" t="s">
        <v>18</v>
      </c>
      <c r="C11" s="11" t="s">
        <v>13</v>
      </c>
      <c r="D11" s="12"/>
      <c r="E11" s="12"/>
      <c r="F11" s="12"/>
      <c r="G11" s="20">
        <v>1</v>
      </c>
      <c r="H11" s="9" t="s">
        <v>14</v>
      </c>
    </row>
    <row r="12" spans="1:9" ht="25.5" x14ac:dyDescent="0.25">
      <c r="A12" s="9" t="s">
        <v>19</v>
      </c>
      <c r="B12" s="9" t="s">
        <v>20</v>
      </c>
      <c r="C12" s="25" t="s">
        <v>21</v>
      </c>
      <c r="D12" s="26"/>
      <c r="E12" s="26"/>
      <c r="F12" s="26"/>
      <c r="G12" s="27">
        <v>0.8</v>
      </c>
      <c r="H12" s="14" t="s">
        <v>22</v>
      </c>
    </row>
    <row r="13" spans="1:9" ht="138" customHeight="1" x14ac:dyDescent="0.25">
      <c r="A13" s="9" t="s">
        <v>23</v>
      </c>
      <c r="B13" s="9" t="s">
        <v>24</v>
      </c>
      <c r="C13" s="25" t="s">
        <v>21</v>
      </c>
      <c r="D13" s="26">
        <v>0.18</v>
      </c>
      <c r="E13" s="26">
        <v>0.12</v>
      </c>
      <c r="F13" s="26">
        <v>0.11</v>
      </c>
      <c r="G13" s="27">
        <f>1-D13/2+F13</f>
        <v>1.02</v>
      </c>
      <c r="H13" s="14" t="s">
        <v>25</v>
      </c>
    </row>
    <row r="14" spans="1:9" ht="51" x14ac:dyDescent="0.25">
      <c r="A14" s="9" t="s">
        <v>23</v>
      </c>
      <c r="B14" s="9" t="s">
        <v>26</v>
      </c>
      <c r="C14" s="25" t="s">
        <v>21</v>
      </c>
      <c r="D14" s="26">
        <v>0.23</v>
      </c>
      <c r="E14" s="26">
        <v>0.12</v>
      </c>
      <c r="F14" s="26">
        <v>0.11</v>
      </c>
      <c r="G14" s="27">
        <f>1-D14+E14+F14</f>
        <v>1</v>
      </c>
      <c r="H14" s="14" t="s">
        <v>27</v>
      </c>
    </row>
    <row r="15" spans="1:9" ht="51" x14ac:dyDescent="0.25">
      <c r="A15" s="9" t="s">
        <v>23</v>
      </c>
      <c r="B15" s="9" t="s">
        <v>28</v>
      </c>
      <c r="C15" s="11" t="s">
        <v>13</v>
      </c>
      <c r="D15" s="12">
        <v>0</v>
      </c>
      <c r="E15" s="12">
        <v>0.45</v>
      </c>
      <c r="F15" s="12"/>
      <c r="G15" s="21">
        <f>1-D15+E15</f>
        <v>1.45</v>
      </c>
      <c r="H15" s="9" t="s">
        <v>29</v>
      </c>
    </row>
    <row r="16" spans="1:9" ht="69" customHeight="1" x14ac:dyDescent="0.25">
      <c r="A16" s="9" t="s">
        <v>23</v>
      </c>
      <c r="B16" s="9" t="s">
        <v>30</v>
      </c>
      <c r="C16" s="11" t="s">
        <v>13</v>
      </c>
      <c r="D16" s="12">
        <v>0.08</v>
      </c>
      <c r="E16" s="12">
        <v>0.45</v>
      </c>
      <c r="F16" s="12"/>
      <c r="G16" s="20">
        <v>0.96</v>
      </c>
      <c r="H16" s="15" t="s">
        <v>31</v>
      </c>
    </row>
    <row r="17" spans="1:8" ht="71.099999999999994" customHeight="1" x14ac:dyDescent="0.25">
      <c r="A17" s="9" t="s">
        <v>23</v>
      </c>
      <c r="B17" s="9" t="s">
        <v>32</v>
      </c>
      <c r="C17" s="11" t="s">
        <v>13</v>
      </c>
      <c r="D17" s="12">
        <v>0.1</v>
      </c>
      <c r="E17" s="12">
        <v>0.45</v>
      </c>
      <c r="F17" s="12"/>
      <c r="G17" s="21">
        <f>1-D17+E17</f>
        <v>1.35</v>
      </c>
      <c r="H17" s="13" t="s">
        <v>33</v>
      </c>
    </row>
    <row r="18" spans="1:8" ht="140.25" x14ac:dyDescent="0.25">
      <c r="A18" s="10" t="s">
        <v>23</v>
      </c>
      <c r="B18" s="9" t="s">
        <v>34</v>
      </c>
      <c r="C18" s="25" t="s">
        <v>21</v>
      </c>
      <c r="D18" s="26">
        <v>0.11</v>
      </c>
      <c r="E18" s="26">
        <v>0.45</v>
      </c>
      <c r="F18" s="26"/>
      <c r="G18" s="27">
        <f>1 - (D18/2)</f>
        <v>0.94499999999999995</v>
      </c>
      <c r="H18" s="14" t="s">
        <v>35</v>
      </c>
    </row>
    <row r="19" spans="1:8" ht="63.75" x14ac:dyDescent="0.25">
      <c r="A19" s="9" t="s">
        <v>23</v>
      </c>
      <c r="B19" s="9" t="s">
        <v>36</v>
      </c>
      <c r="C19" s="25" t="s">
        <v>21</v>
      </c>
      <c r="D19" s="26">
        <v>0.11</v>
      </c>
      <c r="E19" s="26">
        <v>0.45</v>
      </c>
      <c r="F19" s="26"/>
      <c r="G19" s="27">
        <f>1-D19+E19</f>
        <v>1.34</v>
      </c>
      <c r="H19" s="14" t="s">
        <v>37</v>
      </c>
    </row>
    <row r="20" spans="1:8" ht="51" x14ac:dyDescent="0.25">
      <c r="A20" s="9" t="s">
        <v>23</v>
      </c>
      <c r="B20" s="9" t="s">
        <v>38</v>
      </c>
      <c r="C20" s="25" t="s">
        <v>21</v>
      </c>
      <c r="D20" s="26">
        <v>0.27</v>
      </c>
      <c r="E20" s="26">
        <v>0.02</v>
      </c>
      <c r="F20" s="26"/>
      <c r="G20" s="27">
        <f>1-D20+E20</f>
        <v>0.75</v>
      </c>
      <c r="H20" s="14" t="s">
        <v>39</v>
      </c>
    </row>
    <row r="21" spans="1:8" ht="66.599999999999994" customHeight="1" x14ac:dyDescent="0.25">
      <c r="A21" s="9" t="s">
        <v>23</v>
      </c>
      <c r="B21" s="9" t="s">
        <v>40</v>
      </c>
      <c r="C21" s="25" t="s">
        <v>21</v>
      </c>
      <c r="D21" s="26">
        <v>0</v>
      </c>
      <c r="E21" s="26">
        <v>0.11</v>
      </c>
      <c r="F21" s="26"/>
      <c r="G21" s="27">
        <v>1.1100000000000001</v>
      </c>
      <c r="H21" s="14" t="s">
        <v>41</v>
      </c>
    </row>
    <row r="22" spans="1:8" ht="38.25" x14ac:dyDescent="0.25">
      <c r="A22" s="9" t="s">
        <v>23</v>
      </c>
      <c r="B22" s="9" t="s">
        <v>42</v>
      </c>
      <c r="C22" s="11" t="s">
        <v>13</v>
      </c>
      <c r="D22" s="12"/>
      <c r="E22" s="12"/>
      <c r="F22" s="12"/>
      <c r="G22" s="20">
        <v>1</v>
      </c>
      <c r="H22" s="9" t="s">
        <v>43</v>
      </c>
    </row>
    <row r="23" spans="1:8" ht="63.75" x14ac:dyDescent="0.25">
      <c r="A23" s="9" t="s">
        <v>23</v>
      </c>
      <c r="B23" s="14" t="s">
        <v>44</v>
      </c>
      <c r="C23" s="25" t="s">
        <v>21</v>
      </c>
      <c r="D23" s="26">
        <v>0.35</v>
      </c>
      <c r="E23" s="26"/>
      <c r="F23" s="26"/>
      <c r="G23" s="27">
        <f>1-(D23/2)</f>
        <v>0.82499999999999996</v>
      </c>
      <c r="H23" s="14" t="s">
        <v>45</v>
      </c>
    </row>
    <row r="24" spans="1:8" ht="38.25" x14ac:dyDescent="0.25">
      <c r="A24" s="9" t="s">
        <v>23</v>
      </c>
      <c r="B24" s="9" t="s">
        <v>46</v>
      </c>
      <c r="C24" s="25" t="s">
        <v>21</v>
      </c>
      <c r="D24" s="26">
        <v>0.35</v>
      </c>
      <c r="E24" s="26"/>
      <c r="F24" s="26"/>
      <c r="G24" s="27">
        <v>0.65</v>
      </c>
      <c r="H24" s="14" t="s">
        <v>47</v>
      </c>
    </row>
    <row r="25" spans="1:8" ht="89.45" customHeight="1" x14ac:dyDescent="0.25">
      <c r="A25" s="9" t="s">
        <v>48</v>
      </c>
      <c r="B25" s="9" t="s">
        <v>49</v>
      </c>
      <c r="C25" s="11" t="s">
        <v>13</v>
      </c>
      <c r="D25" s="12">
        <v>0</v>
      </c>
      <c r="E25" s="12">
        <v>0.25</v>
      </c>
      <c r="F25" s="12">
        <v>0</v>
      </c>
      <c r="G25" s="21">
        <f>1-D25+E25</f>
        <v>1.25</v>
      </c>
      <c r="H25" s="24" t="s">
        <v>50</v>
      </c>
    </row>
    <row r="26" spans="1:8" ht="63.75" x14ac:dyDescent="0.25">
      <c r="A26" s="9" t="s">
        <v>48</v>
      </c>
      <c r="B26" s="9" t="s">
        <v>51</v>
      </c>
      <c r="C26" s="11" t="s">
        <v>13</v>
      </c>
      <c r="D26" s="12">
        <v>0.27</v>
      </c>
      <c r="E26" s="12">
        <v>0.25</v>
      </c>
      <c r="F26" s="12">
        <v>0</v>
      </c>
      <c r="G26" s="21">
        <f>1-D26+E26</f>
        <v>0.98</v>
      </c>
      <c r="H26" s="9" t="s">
        <v>52</v>
      </c>
    </row>
    <row r="27" spans="1:8" ht="324.75" customHeight="1" x14ac:dyDescent="0.25">
      <c r="A27" s="10" t="s">
        <v>23</v>
      </c>
      <c r="B27" s="9" t="s">
        <v>53</v>
      </c>
      <c r="C27" s="11" t="s">
        <v>13</v>
      </c>
      <c r="D27" s="12"/>
      <c r="E27" s="12"/>
      <c r="F27" s="22">
        <v>4.8000000000000001E-2</v>
      </c>
      <c r="G27" s="23" t="s">
        <v>54</v>
      </c>
      <c r="H27" s="9" t="s">
        <v>55</v>
      </c>
    </row>
    <row r="28" spans="1:8" ht="78.95" customHeight="1" x14ac:dyDescent="0.25">
      <c r="A28" s="9" t="s">
        <v>56</v>
      </c>
      <c r="B28" s="9" t="s">
        <v>57</v>
      </c>
      <c r="C28" s="25" t="s">
        <v>21</v>
      </c>
      <c r="D28" s="26">
        <v>0.06</v>
      </c>
      <c r="E28" s="26">
        <v>0.02</v>
      </c>
      <c r="F28" s="26"/>
      <c r="G28" s="26">
        <f>1-D28+E28</f>
        <v>0.96</v>
      </c>
      <c r="H28" s="50" t="s">
        <v>58</v>
      </c>
    </row>
    <row r="29" spans="1:8" ht="51" x14ac:dyDescent="0.25">
      <c r="A29" s="9" t="s">
        <v>56</v>
      </c>
      <c r="B29" s="9" t="s">
        <v>59</v>
      </c>
      <c r="C29" s="11" t="s">
        <v>13</v>
      </c>
      <c r="D29" s="12"/>
      <c r="E29" s="12"/>
      <c r="F29" s="12"/>
      <c r="G29" s="20">
        <v>0.92</v>
      </c>
      <c r="H29" s="9" t="s">
        <v>60</v>
      </c>
    </row>
    <row r="30" spans="1:8" ht="141.6" customHeight="1" x14ac:dyDescent="0.25">
      <c r="A30" s="9" t="s">
        <v>56</v>
      </c>
      <c r="B30" s="9" t="s">
        <v>61</v>
      </c>
      <c r="C30" s="25" t="s">
        <v>21</v>
      </c>
      <c r="D30" s="26">
        <v>0.18</v>
      </c>
      <c r="E30" s="26">
        <v>1E-3</v>
      </c>
      <c r="F30" s="26">
        <v>0.01</v>
      </c>
      <c r="G30" s="27">
        <f>1-D30+E30+F30</f>
        <v>0.83100000000000007</v>
      </c>
      <c r="H30" s="14" t="s">
        <v>62</v>
      </c>
    </row>
    <row r="31" spans="1:8" ht="77.25" customHeight="1" x14ac:dyDescent="0.25">
      <c r="A31" s="9" t="s">
        <v>56</v>
      </c>
      <c r="B31" s="9" t="s">
        <v>63</v>
      </c>
      <c r="C31" s="25" t="s">
        <v>21</v>
      </c>
      <c r="D31" s="26">
        <v>0.37</v>
      </c>
      <c r="E31" s="26">
        <v>0</v>
      </c>
      <c r="F31" s="26"/>
      <c r="G31" s="26">
        <f>1-D31+E31</f>
        <v>0.63</v>
      </c>
      <c r="H31" s="50" t="s">
        <v>64</v>
      </c>
    </row>
    <row r="32" spans="1:8" ht="38.25" x14ac:dyDescent="0.25">
      <c r="A32" s="9" t="s">
        <v>56</v>
      </c>
      <c r="B32" s="9" t="s">
        <v>65</v>
      </c>
      <c r="C32" s="11" t="s">
        <v>13</v>
      </c>
      <c r="D32" s="12"/>
      <c r="E32" s="12"/>
      <c r="F32" s="12"/>
      <c r="G32" s="20" t="s">
        <v>66</v>
      </c>
      <c r="H32" s="16" t="s">
        <v>67</v>
      </c>
    </row>
    <row r="33" spans="1:8" ht="38.25" x14ac:dyDescent="0.25">
      <c r="A33" s="9" t="s">
        <v>56</v>
      </c>
      <c r="B33" s="9" t="s">
        <v>68</v>
      </c>
      <c r="C33" s="11" t="s">
        <v>13</v>
      </c>
      <c r="D33" s="12"/>
      <c r="E33" s="12"/>
      <c r="F33" s="12"/>
      <c r="G33" s="20">
        <v>1</v>
      </c>
      <c r="H33" s="9" t="s">
        <v>69</v>
      </c>
    </row>
    <row r="34" spans="1:8" ht="38.25" x14ac:dyDescent="0.25">
      <c r="A34" s="9" t="s">
        <v>56</v>
      </c>
      <c r="B34" s="9" t="s">
        <v>70</v>
      </c>
      <c r="C34" s="11" t="s">
        <v>13</v>
      </c>
      <c r="D34" s="12">
        <v>0.14000000000000001</v>
      </c>
      <c r="E34" s="12">
        <v>0</v>
      </c>
      <c r="F34" s="12">
        <v>0</v>
      </c>
      <c r="G34" s="20">
        <f>1-D34+E34</f>
        <v>0.86</v>
      </c>
      <c r="H34" s="17" t="s">
        <v>71</v>
      </c>
    </row>
    <row r="35" spans="1:8" ht="51" x14ac:dyDescent="0.25">
      <c r="A35" s="9" t="s">
        <v>56</v>
      </c>
      <c r="B35" s="9" t="s">
        <v>72</v>
      </c>
      <c r="C35" s="11" t="s">
        <v>13</v>
      </c>
      <c r="D35" s="12">
        <v>0.51</v>
      </c>
      <c r="E35" s="12">
        <v>0</v>
      </c>
      <c r="F35" s="12"/>
      <c r="G35" s="20">
        <v>0.43</v>
      </c>
      <c r="H35" s="9" t="s">
        <v>73</v>
      </c>
    </row>
    <row r="36" spans="1:8" ht="51" x14ac:dyDescent="0.25">
      <c r="A36" s="9" t="s">
        <v>56</v>
      </c>
      <c r="B36" s="9" t="s">
        <v>74</v>
      </c>
      <c r="C36" s="11" t="s">
        <v>13</v>
      </c>
      <c r="D36" s="12"/>
      <c r="E36" s="12"/>
      <c r="F36" s="12">
        <v>0</v>
      </c>
      <c r="G36" s="12">
        <v>0</v>
      </c>
      <c r="H36" s="9" t="s">
        <v>75</v>
      </c>
    </row>
    <row r="37" spans="1:8" ht="25.5" x14ac:dyDescent="0.25">
      <c r="A37" s="9" t="s">
        <v>76</v>
      </c>
      <c r="B37" s="9" t="s">
        <v>77</v>
      </c>
      <c r="C37" s="11" t="s">
        <v>13</v>
      </c>
      <c r="D37" s="12"/>
      <c r="E37" s="12"/>
      <c r="F37" s="12"/>
      <c r="G37" s="20" t="s">
        <v>78</v>
      </c>
      <c r="H37" s="16"/>
    </row>
    <row r="38" spans="1:8" ht="25.5" x14ac:dyDescent="0.25">
      <c r="A38" s="9" t="s">
        <v>56</v>
      </c>
      <c r="B38" s="14" t="s">
        <v>79</v>
      </c>
      <c r="C38" s="25" t="s">
        <v>21</v>
      </c>
      <c r="D38" s="51"/>
      <c r="E38" s="51"/>
      <c r="F38" s="51"/>
      <c r="G38" s="26">
        <v>0.8</v>
      </c>
      <c r="H38" s="14" t="s">
        <v>80</v>
      </c>
    </row>
    <row r="39" spans="1:8" ht="36" customHeight="1" x14ac:dyDescent="0.25">
      <c r="A39" s="9" t="s">
        <v>56</v>
      </c>
      <c r="B39" s="9" t="s">
        <v>81</v>
      </c>
      <c r="C39" s="11" t="s">
        <v>13</v>
      </c>
      <c r="D39" s="12"/>
      <c r="E39" s="12"/>
      <c r="F39" s="12"/>
      <c r="G39" s="20">
        <v>1</v>
      </c>
      <c r="H39" s="9" t="s">
        <v>82</v>
      </c>
    </row>
    <row r="40" spans="1:8" s="7" customFormat="1" ht="147" customHeight="1" x14ac:dyDescent="0.25">
      <c r="A40" s="10" t="s">
        <v>76</v>
      </c>
      <c r="B40" s="9" t="s">
        <v>83</v>
      </c>
      <c r="C40" s="11" t="s">
        <v>13</v>
      </c>
      <c r="D40" s="12"/>
      <c r="E40" s="12"/>
      <c r="F40" s="12"/>
      <c r="G40" s="20" t="s">
        <v>84</v>
      </c>
      <c r="H40" s="16" t="s">
        <v>85</v>
      </c>
    </row>
    <row r="41" spans="1:8" x14ac:dyDescent="0.25">
      <c r="H41" s="19"/>
    </row>
    <row r="42" spans="1:8" x14ac:dyDescent="0.25">
      <c r="H42" s="19"/>
    </row>
  </sheetData>
  <autoFilter ref="A6:H40" xr:uid="{00000000-0001-0000-0000-000000000000}"/>
  <mergeCells count="1">
    <mergeCell ref="C5:H5"/>
  </mergeCells>
  <phoneticPr fontId="6" type="noConversion"/>
  <pageMargins left="0.25" right="0.25" top="0.75" bottom="0.75" header="0.3" footer="0.3"/>
  <pageSetup scale="27" orientation="portrait" r:id="rId1"/>
  <ignoredErrors>
    <ignoredError sqref="G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FFE6FE768F1F4ABC2259CAA5A5E2B4" ma:contentTypeVersion="14" ma:contentTypeDescription="Create a new document." ma:contentTypeScope="" ma:versionID="7574a8213b3144b694be4c148fc6ca13">
  <xsd:schema xmlns:xsd="http://www.w3.org/2001/XMLSchema" xmlns:xs="http://www.w3.org/2001/XMLSchema" xmlns:p="http://schemas.microsoft.com/office/2006/metadata/properties" xmlns:ns1="http://schemas.microsoft.com/sharepoint/v3" xmlns:ns2="b2d023fd-748d-47fb-9def-a48ce366a9e6" xmlns:ns3="c7dbb18a-942d-48ab-becb-8e31551bea5d" targetNamespace="http://schemas.microsoft.com/office/2006/metadata/properties" ma:root="true" ma:fieldsID="5601fe54e6dd4949ea64acb322d7ab74" ns1:_="" ns2:_="" ns3:_="">
    <xsd:import namespace="http://schemas.microsoft.com/sharepoint/v3"/>
    <xsd:import namespace="b2d023fd-748d-47fb-9def-a48ce366a9e6"/>
    <xsd:import namespace="c7dbb18a-942d-48ab-becb-8e31551be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023fd-748d-47fb-9def-a48ce366a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ArchiverLinkFileType" ma:index="21"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bb18a-942d-48ab-becb-8e31551bea5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a3aba95-029a-4762-9ff7-3a5bda2b1289}" ma:internalName="TaxCatchAll" ma:showField="CatchAllData" ma:web="c7dbb18a-942d-48ab-becb-8e31551be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rLinkFileType xmlns="b2d023fd-748d-47fb-9def-a48ce366a9e6" xsi:nil="true"/>
    <_ip_UnifiedCompliancePolicyUIAction xmlns="http://schemas.microsoft.com/sharepoint/v3" xsi:nil="true"/>
    <_ip_UnifiedCompliancePolicyProperties xmlns="http://schemas.microsoft.com/sharepoint/v3" xsi:nil="true"/>
    <lcf76f155ced4ddcb4097134ff3c332f xmlns="b2d023fd-748d-47fb-9def-a48ce366a9e6">
      <Terms xmlns="http://schemas.microsoft.com/office/infopath/2007/PartnerControls"/>
    </lcf76f155ced4ddcb4097134ff3c332f>
    <TaxCatchAll xmlns="c7dbb18a-942d-48ab-becb-8e31551bea5d" xsi:nil="true"/>
  </documentManagement>
</p:properties>
</file>

<file path=customXml/itemProps1.xml><?xml version="1.0" encoding="utf-8"?>
<ds:datastoreItem xmlns:ds="http://schemas.openxmlformats.org/officeDocument/2006/customXml" ds:itemID="{5192029A-1D77-4B82-AD6D-57552DAE1AF2}"/>
</file>

<file path=customXml/itemProps2.xml><?xml version="1.0" encoding="utf-8"?>
<ds:datastoreItem xmlns:ds="http://schemas.openxmlformats.org/officeDocument/2006/customXml" ds:itemID="{3A47788E-8C7D-4990-9DF9-5FA4FFBC5685}"/>
</file>

<file path=customXml/itemProps3.xml><?xml version="1.0" encoding="utf-8"?>
<ds:datastoreItem xmlns:ds="http://schemas.openxmlformats.org/officeDocument/2006/customXml" ds:itemID="{92C7129F-5AA8-4E74-8E0B-24A572EC3A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Nicor Gas Portfolio</vt:lpstr>
      <vt:lpstr>'Nicor Gas Portfolio'!_Toc471469970</vt:lpstr>
      <vt:lpstr>'Nicor Gas Portfolio'!Print_Area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2025-09-30T14:50:23Z</dcterms:created>
  <dcterms:modified xsi:type="dcterms:W3CDTF">2025-09-30T15:05:45Z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ediaServiceImageTags">
    <vt:lpwstr/>
  </property>
  <property fmtid="{D5CDD505-2E9C-101B-9397-08002B2CF9AE}" pid="4" name="ContentTypeId">
    <vt:lpwstr>0x0101009AFFE6FE768F1F4ABC2259CAA5A5E2B4</vt:lpwstr>
  </property>
  <property fmtid="{D5CDD505-2E9C-101B-9397-08002B2CF9AE}" pid="5" name="MSIP_Label_ed3826ce-7c18-471d-9596-93de5bae332e_Tag">
    <vt:lpwstr>10, 3, 0, 1</vt:lpwstr>
  </property>
  <property fmtid="{D5CDD505-2E9C-101B-9397-08002B2CF9AE}" pid="6" name="MSIP_Label_ed3826ce-7c18-471d-9596-93de5bae332e_Method">
    <vt:lpwstr>Standard</vt:lpwstr>
  </property>
  <property fmtid="{D5CDD505-2E9C-101B-9397-08002B2CF9AE}" pid="7" name="MSIP_Label_ed3826ce-7c18-471d-9596-93de5bae332e_SiteId">
    <vt:lpwstr>c0a02e2d-1186-410a-8895-0a4a252ebf17</vt:lpwstr>
  </property>
  <property fmtid="{D5CDD505-2E9C-101B-9397-08002B2CF9AE}" pid="8" name="MSIP_Label_ed3826ce-7c18-471d-9596-93de5bae332e_ActionId">
    <vt:lpwstr>162663c8-7786-4f39-92ad-3ad4fc8e84e1</vt:lpwstr>
  </property>
  <property fmtid="{D5CDD505-2E9C-101B-9397-08002B2CF9AE}" pid="9" name="MSIP_Label_ed3826ce-7c18-471d-9596-93de5bae332e_Name">
    <vt:lpwstr>Internal</vt:lpwstr>
  </property>
  <property fmtid="{D5CDD505-2E9C-101B-9397-08002B2CF9AE}" pid="10" name="MSIP_Label_ed3826ce-7c18-471d-9596-93de5bae332e_ContentBits">
    <vt:lpwstr>0</vt:lpwstr>
  </property>
  <property fmtid="{D5CDD505-2E9C-101B-9397-08002B2CF9AE}" pid="11" name="MSIP_Label_ed3826ce-7c18-471d-9596-93de5bae332e_Enabled">
    <vt:lpwstr>true</vt:lpwstr>
  </property>
  <property fmtid="{D5CDD505-2E9C-101B-9397-08002B2CF9AE}" pid="12" name="MSIP_Label_ed3826ce-7c18-471d-9596-93de5bae332e_SetDate">
    <vt:lpwstr>2025-08-05T19:44:49Z</vt:lpwstr>
  </property>
</Properties>
</file>