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CA9DC6BC-F7B4-494B-BA8A-7F9780425989}" xr6:coauthVersionLast="47" xr6:coauthVersionMax="47" xr10:uidLastSave="{00000000-0000-0000-0000-000000000000}"/>
  <bookViews>
    <workbookView xWindow="28680" yWindow="1620" windowWidth="29040" windowHeight="15720" xr2:uid="{00000000-000D-0000-FFFF-FFFF00000000}"/>
  </bookViews>
  <sheets>
    <sheet name="2027 NTG Reco for Nicor Gas" sheetId="4" r:id="rId1"/>
  </sheets>
  <definedNames>
    <definedName name="_xlnm._FilterDatabase" localSheetId="0" hidden="1">#REF!</definedName>
    <definedName name="_ftn1" localSheetId="0">'2027 NTG Reco for Nicor Gas'!#REF!</definedName>
    <definedName name="_ftn2" localSheetId="0">'2027 NTG Reco for Nicor Gas'!#REF!</definedName>
    <definedName name="_Hlk190106167" localSheetId="0">'2027 NTG Reco for Nicor Gas'!$O$19</definedName>
    <definedName name="_Hlk190106195" localSheetId="0">'2027 NTG Reco for Nicor Gas'!$O$32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2B6E4EF6_96B9_49F1_8098_0BE492220933_.wvu.FilterData" localSheetId="0" hidden="1">#REF!</definedName>
    <definedName name="Z_2B6E4EF6_96B9_49F1_8098_0BE492220933_.wvu.PrintArea" localSheetId="0" hidden="1">#REF!</definedName>
    <definedName name="Z_2B6E4EF6_96B9_49F1_8098_0BE492220933_.wvu.PrintTitles" localSheetId="0" hidden="1">'2027 NTG Reco for Nicor Gas'!$1:$1</definedName>
    <definedName name="Z_4D52E747_666B_4CDE_863B_36E56635A25A_.wvu.Cols" localSheetId="0" hidden="1">'2027 NTG Reco for Nicor Gas'!#REF!,#REF!</definedName>
    <definedName name="Z_4D52E747_666B_4CDE_863B_36E56635A25A_.wvu.FilterData" localSheetId="0" hidden="1">#REF!</definedName>
    <definedName name="Z_4D52E747_666B_4CDE_863B_36E56635A25A_.wvu.PrintArea" localSheetId="0" hidden="1">#REF!</definedName>
    <definedName name="Z_4D52E747_666B_4CDE_863B_36E56635A25A_.wvu.PrintTitles" localSheetId="0" hidden="1">'2027 NTG Reco for Nicor Gas'!$1:$1</definedName>
    <definedName name="Z_805FBDA3_710D_41FE_8A39_14AB017B8A53_.wvu.Cols" localSheetId="0" hidden="1">'2027 NTG Reco for Nicor Gas'!#REF!,#REF!,'2027 NTG Reco for Nicor Gas'!#REF!,'2027 NTG Reco for Nicor Gas'!#REF!</definedName>
    <definedName name="Z_805FBDA3_710D_41FE_8A39_14AB017B8A53_.wvu.FilterData" localSheetId="0" hidden="1">#REF!</definedName>
    <definedName name="Z_805FBDA3_710D_41FE_8A39_14AB017B8A53_.wvu.PrintArea" localSheetId="0" hidden="1">#REF!</definedName>
    <definedName name="Z_805FBDA3_710D_41FE_8A39_14AB017B8A53_.wvu.PrintTitles" localSheetId="0" hidden="1">'2027 NTG Reco for Nicor Gas'!$1:$1</definedName>
    <definedName name="Z_887E491D_5A2E_4A19_BD7A_D004DA8EF62C_.wvu.Cols" localSheetId="0" hidden="1">'2027 NTG Reco for Nicor Gas'!#REF!,#REF!</definedName>
    <definedName name="Z_887E491D_5A2E_4A19_BD7A_D004DA8EF62C_.wvu.FilterData" localSheetId="0" hidden="1">#REF!</definedName>
    <definedName name="Z_887E491D_5A2E_4A19_BD7A_D004DA8EF62C_.wvu.PrintArea" localSheetId="0" hidden="1">#REF!</definedName>
    <definedName name="Z_887E491D_5A2E_4A19_BD7A_D004DA8EF62C_.wvu.PrintTitles" localSheetId="0" hidden="1">'2027 NTG Reco for Nicor Gas'!$1:$1</definedName>
    <definedName name="Z_898BBBC5_6F9C_48A1_B142_5BE466493B7E_.wvu.Cols" localSheetId="0" hidden="1">'2027 NTG Reco for Nicor Gas'!#REF!,#REF!</definedName>
    <definedName name="Z_898BBBC5_6F9C_48A1_B142_5BE466493B7E_.wvu.FilterData" localSheetId="0" hidden="1">#REF!</definedName>
    <definedName name="Z_898BBBC5_6F9C_48A1_B142_5BE466493B7E_.wvu.PrintArea" localSheetId="0" hidden="1">#REF!</definedName>
    <definedName name="Z_898BBBC5_6F9C_48A1_B142_5BE466493B7E_.wvu.PrintTitles" localSheetId="0" hidden="1">'2027 NTG Reco for Nicor Gas'!$1:$1</definedName>
    <definedName name="Z_F242261F_B682_4843_9A89_AD8B77699989_.wvu.Cols" localSheetId="0" hidden="1">'2027 NTG Reco for Nicor Gas'!#REF!,#REF!</definedName>
    <definedName name="Z_F242261F_B682_4843_9A89_AD8B77699989_.wvu.FilterData" localSheetId="0" hidden="1">#REF!</definedName>
    <definedName name="Z_F242261F_B682_4843_9A89_AD8B77699989_.wvu.PrintArea" localSheetId="0" hidden="1">#REF!</definedName>
    <definedName name="Z_F242261F_B682_4843_9A89_AD8B77699989_.wvu.PrintTitles" localSheetId="0" hidden="1">'2027 NTG Reco for Nicor Gas'!$1:$1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4" l="1"/>
  <c r="M24" i="4" l="1"/>
  <c r="M35" i="4"/>
  <c r="M31" i="4"/>
  <c r="M32" i="4"/>
  <c r="M33" i="4"/>
  <c r="M34" i="4"/>
  <c r="M25" i="4"/>
  <c r="M23" i="4"/>
  <c r="M22" i="4"/>
  <c r="M21" i="4"/>
  <c r="M19" i="4"/>
  <c r="M18" i="4" l="1"/>
  <c r="M6" i="4"/>
  <c r="M3" i="4"/>
  <c r="M17" i="4"/>
  <c r="M16" i="4"/>
  <c r="M15" i="4"/>
  <c r="M9" i="4"/>
  <c r="M7" i="4"/>
  <c r="M2" i="4" l="1"/>
  <c r="M26" i="4" l="1"/>
  <c r="M20" i="4"/>
  <c r="M27" i="4"/>
  <c r="M30" i="4"/>
</calcChain>
</file>

<file path=xl/sharedStrings.xml><?xml version="1.0" encoding="utf-8"?>
<sst xmlns="http://schemas.openxmlformats.org/spreadsheetml/2006/main" count="320" uniqueCount="104">
  <si>
    <t>Sector</t>
  </si>
  <si>
    <t>IE</t>
  </si>
  <si>
    <t>Program Name</t>
  </si>
  <si>
    <t>Program Component</t>
  </si>
  <si>
    <t>Measure Name</t>
  </si>
  <si>
    <t>Former Program Names</t>
  </si>
  <si>
    <t>New NTG Study to Provide a 2027 NTG Recommendation
(Yes or No)</t>
  </si>
  <si>
    <t>2027 NTG Value the same as 2026 NTG Value
(Yes or No)</t>
  </si>
  <si>
    <t>2027 Recommended Free Ridership</t>
  </si>
  <si>
    <t>2027 NTG Recommendation - Calculated</t>
  </si>
  <si>
    <t xml:space="preserve">2026 NTG </t>
  </si>
  <si>
    <t>2027 Free Ridership Source</t>
  </si>
  <si>
    <t>2027 Spillover Source</t>
  </si>
  <si>
    <t>2027 Recommendations Notes</t>
  </si>
  <si>
    <t>SAG Consensus Notes</t>
  </si>
  <si>
    <t>Consensus Achieved
(MM-DD-YYYY)</t>
  </si>
  <si>
    <t>Business</t>
  </si>
  <si>
    <t>No</t>
  </si>
  <si>
    <t>Business Energy Efficiency Rebates (BEER)</t>
  </si>
  <si>
    <t>Rebates</t>
  </si>
  <si>
    <t>All</t>
  </si>
  <si>
    <t>Yes</t>
  </si>
  <si>
    <t>Surveys with 2023-4 participants and 2023 participating trade allies.</t>
  </si>
  <si>
    <t>Building Operator Certification</t>
  </si>
  <si>
    <t>In previous years, net savings was estimated directly through participant sampling and interviews. No further NTG adjustment is applied if deemed savings are based on historical results.</t>
  </si>
  <si>
    <t>Custom Incentives</t>
  </si>
  <si>
    <t>Incentives</t>
  </si>
  <si>
    <t>Surveys with 2024 participants.</t>
  </si>
  <si>
    <t>Surveys with 2023 participants. PSO &lt; 0.01</t>
  </si>
  <si>
    <t>Retro-Commissioning</t>
  </si>
  <si>
    <t>Surveys with 2023 participants.</t>
  </si>
  <si>
    <t>Surveys with 2022 participants. PSO &lt; 0.01</t>
  </si>
  <si>
    <t>Small Business</t>
  </si>
  <si>
    <t>Surveys with 2024 participants and participating trade allies.</t>
  </si>
  <si>
    <t>Surveys with 2023 participants and 2024 participating trade allies.</t>
  </si>
  <si>
    <t>Strategic Energy Management</t>
  </si>
  <si>
    <t>For equipment measures that are identified through SEM but are channeled through other programs, use the NTG of the program processing the equipment incentive.</t>
  </si>
  <si>
    <t>Residential</t>
  </si>
  <si>
    <t>Home Energy Efficiency Rebates (HEER)</t>
  </si>
  <si>
    <t>Gas Air Source Heat Pumps</t>
  </si>
  <si>
    <t>TRM's default NTG value. Guidehouse recommends conducting NTG research when there is sufficient participation to support a result.</t>
  </si>
  <si>
    <t>Advanced Thermostats</t>
  </si>
  <si>
    <t>Surveys with 2022-4 participants (including participants through ComEd Online Marketplace) and 2024 participating trade allies.</t>
  </si>
  <si>
    <t>PSO based on surveys with 2023 participants and 2024 participating trade allies.
NPSO based on 2018 research with inactive trade allies.</t>
  </si>
  <si>
    <t>All Other Measures</t>
  </si>
  <si>
    <t>Surveys with 2024 particpants and particpating trade allies.</t>
  </si>
  <si>
    <t>Home Energy Savings (HES)</t>
  </si>
  <si>
    <t>Direct Install, Self Install, and Kit</t>
  </si>
  <si>
    <t>Faucet Aerators and Showerheads</t>
  </si>
  <si>
    <t>IL TRM specifies that FR for residential aerators and showerheads be set to zero when estimating gross savings using a default baseline average flow rate that includes the effect of existing low flow fixtures.</t>
  </si>
  <si>
    <t>Direct Install</t>
  </si>
  <si>
    <t>Surveys with 2022-3 participants.</t>
  </si>
  <si>
    <t>Surveys with 2022 participants and 2023-4 participating trade allies.</t>
  </si>
  <si>
    <t>Surveys with 2022 participants and 2022-3 participating trade allies.</t>
  </si>
  <si>
    <t>Air Sealing with Attic Insulation</t>
  </si>
  <si>
    <t>Surveys with 2024 participants and 2023 participating trade allies.</t>
  </si>
  <si>
    <t>Applies only in scenarios where air sealing and attic insulation are installed at the same time and only if the savings for natural gas heating are estimated using the Illinois TRM. Given that the TRM savings for this combination is based on a consumption data analysis using matching to non-participants and considering the guidance of TRM Table 5.3, Guidehouse recommends NTG = 1 - FR/2 + NPSO.</t>
  </si>
  <si>
    <t>Air Sealing without Attic Insulation</t>
  </si>
  <si>
    <t>Air Sealing without Attic Insulation and All Other Measures</t>
  </si>
  <si>
    <t>Multi Family</t>
  </si>
  <si>
    <t>Surveys with 2022 participants (property managers) and 2022-3 participating trade allies.</t>
  </si>
  <si>
    <t>Surveys with 2023 participants (property managers) and 2022-3 participating trade allies.</t>
  </si>
  <si>
    <t>New Construction</t>
  </si>
  <si>
    <t>Secondary research conducted in 2025.</t>
  </si>
  <si>
    <t>Energy Education and Outreach</t>
  </si>
  <si>
    <t>Energy Saving Kits</t>
  </si>
  <si>
    <t>Weatherization Measures</t>
  </si>
  <si>
    <t>Water-saving Measures</t>
  </si>
  <si>
    <t>Elementary Energy Education</t>
  </si>
  <si>
    <t>Home Energy Reports</t>
  </si>
  <si>
    <t>No NTG adjustment is applied to savings derived from a consumption data analysis with an experimental design that does not require further net savings adjustment per Table 5-3 in Volume 4 of the IL-TRM.</t>
  </si>
  <si>
    <t>All Non-IE Residential</t>
  </si>
  <si>
    <t>Income Qualified</t>
  </si>
  <si>
    <t>IQ Retrofit (PHA, AHNC, HH)</t>
  </si>
  <si>
    <t>Policy Manual statement on Income Eligible programs.</t>
  </si>
  <si>
    <t>IQ Single-family (IHWAP)</t>
  </si>
  <si>
    <t>IQ Multi-family (IHWAP)</t>
  </si>
  <si>
    <t>IQ Whole Building Retrofit</t>
  </si>
  <si>
    <t>IQ Home Energy Assessments</t>
  </si>
  <si>
    <t>IQ Energy Saving Kits</t>
  </si>
  <si>
    <t>Portfolio</t>
  </si>
  <si>
    <t>Pilot Programs and Research Projects</t>
  </si>
  <si>
    <t>Combined Heat and Power</t>
  </si>
  <si>
    <t>Commercial Food Service</t>
  </si>
  <si>
    <t>TRM's default NTG value.</t>
  </si>
  <si>
    <t>Pilot project-specific NTG value to be determined by evaluation early in each project. If primary research is not possible, we will conduct secondary research. If research is inconclusive, the TRM default value of 0.80 will apply.</t>
  </si>
  <si>
    <t>Project-specific</t>
  </si>
  <si>
    <t>NTG is the average of previous 4 program years of research CY2018 (0.45); CY2019 (0.39); CY2020 (NA); CY2021 (0.39); CY2022(NA), and CY2023 (0.49).</t>
  </si>
  <si>
    <t xml:space="preserve">All </t>
  </si>
  <si>
    <t xml:space="preserve">Sector-Level Non-Participant Spillover:  1.048 multiplier on net residential sector therms. 
Surveys in 2022 with non-participants.  </t>
  </si>
  <si>
    <t>PSO based on surveys with 2022-3 participants and 2023 participating trade allies.
NPSO based on 2018 research with GPY2 non-participating trade allies.</t>
  </si>
  <si>
    <t xml:space="preserve">Sector-Level Non-Participant Spillover: no multiplier on net C&amp;I sector therms. 
Surveys in 2023 with non-participants statewide found no Sector-Level NPSO.  </t>
  </si>
  <si>
    <t xml:space="preserve">Guidehouse recommends the following formula for advanced thermostats: NTG = 1 - FR/2 + NPSO. </t>
  </si>
  <si>
    <t>SAG Consensus. Program value applies to all natural gas saving measures offered through the program, including Water Efficient Showerheads; Water Efficient Kitchen Aerators; Water Efficient Bath Aerators; Water Heater Setback, and Shower Timers.</t>
  </si>
  <si>
    <t>Opinion Dynamics (now ESource) Surveys with 2023 participants.</t>
  </si>
  <si>
    <t xml:space="preserve">The savings adjustment factor for advanced thermostats is based on a consumption data analysis using matching to non-participants. The values are therefore between net and gross with respect to free ridership, net of participant spillover, and gross of non-participant spillover. Thus Guidehouse recommends the following formula for advanced thermostats: NTG = 1 - FR/2 + NPSO. For more detail, see Table 5-3 in Volume 4 of the IL-TRM. </t>
  </si>
  <si>
    <t>See "2027 Recommendation Notes"</t>
  </si>
  <si>
    <t>*</t>
  </si>
  <si>
    <t>Note that for spillover rates, "0.00" signifies that Guidehouse conducted research and found either zero spillover or a spillover rate less than 0.01.  A blank values indicates no spillover research was conducted.</t>
  </si>
  <si>
    <t>Optimization</t>
  </si>
  <si>
    <t>Guidehouse recommends this program path use the NTG ratio from research of 30 GPY5 Nicor Gas’ Small Business-Direct Install participants weighted with Trade Ally FR responses. This program has similar delivery (extensive trade ally involvement), incentive level (no cost to customer), and target customer.</t>
  </si>
  <si>
    <t>2027 Recommended Participant Spillover*</t>
  </si>
  <si>
    <t>2027 Recommended Non-participant Spillover*</t>
  </si>
  <si>
    <t>2027 Recommended Active TA Spillover*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</si>
</sst>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 x14ac:knownFonts="1">
    <font>
      <sz val="11"/>
      <name val="Calibri"/>
      <family val="2"/>
    </font>
    <font>
      <sz val="8"/>
      <name val="Calibri"/>
      <family val="2"/>
    </font>
    <font>
      <sz val="12"/>
      <name val="Calibri"/>
      <family val="2"/>
    </font>
    <font>
      <sz val="12"/>
      <name val="Calibri"/>
      <family val="2"/>
      <scheme val="minor"/>
    </font>
    <font>
      <sz val="11"/>
      <name val="Calibri"/>
      <family val="2"/>
    </font>
  </fonts>
  <fills count="6">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6" tint="-0.249977111117893"/>
        <bgColor indexed="64"/>
      </patternFill>
    </fill>
    <fill>
      <patternFill patternType="solid">
        <fgColor theme="0" tint="-0.249977111117893"/>
        <bgColor indexed="64"/>
      </patternFill>
    </fill>
  </fills>
  <borders count="1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s>
  <cellStyleXfs count="2">
    <xf numFmtId="0" fontId="0" fillId="0" borderId="0">
      <alignment horizontal="left" vertical="center"/>
    </xf>
    <xf numFmtId="43" fontId="4" fillId="0" borderId="0" applyFont="0" applyFill="0" applyBorder="0" applyAlignment="0" applyProtection="0"/>
  </cellStyleXfs>
  <cellXfs count="44">
    <xf numFmtId="0" fontId="0" fillId="0" borderId="0" xfId="0">
      <alignment horizontal="left" vertical="center"/>
    </xf>
    <xf numFmtId="0" fontId="2" fillId="0" borderId="0" xfId="0" applyFont="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0" borderId="2" xfId="0" applyFont="1" applyBorder="1" applyAlignment="1" applyProtection="1">
      <alignment horizontal="left" vertical="center" wrapText="1"/>
      <protection locked="0"/>
    </xf>
    <xf numFmtId="0" fontId="3" fillId="0" borderId="1" xfId="0" applyFont="1" applyBorder="1" applyAlignment="1" applyProtection="1">
      <alignment horizontal="right" vertical="center" wrapText="1" indent="1"/>
      <protection locked="0"/>
    </xf>
    <xf numFmtId="0" fontId="3" fillId="0" borderId="0" xfId="0" applyFont="1" applyAlignment="1" applyProtection="1">
      <alignment horizontal="right" vertical="center" wrapText="1" indent="1"/>
      <protection locked="0"/>
    </xf>
    <xf numFmtId="0" fontId="2" fillId="0" borderId="0" xfId="0" applyFont="1" applyAlignment="1" applyProtection="1">
      <alignment horizontal="center" vertical="center" wrapText="1"/>
      <protection locked="0"/>
    </xf>
    <xf numFmtId="2" fontId="3" fillId="0" borderId="0" xfId="0" applyNumberFormat="1" applyFont="1" applyAlignment="1" applyProtection="1">
      <alignment horizontal="right" vertical="center" wrapText="1" indent="1"/>
      <protection locked="0"/>
    </xf>
    <xf numFmtId="0" fontId="2" fillId="0" borderId="0" xfId="0" applyFont="1" applyAlignment="1" applyProtection="1">
      <alignment horizontal="right" vertical="center" wrapText="1"/>
      <protection locked="0"/>
    </xf>
    <xf numFmtId="2" fontId="3" fillId="0" borderId="7" xfId="0" applyNumberFormat="1" applyFont="1" applyBorder="1" applyAlignment="1" applyProtection="1">
      <alignment horizontal="right" vertical="center" wrapText="1" indent="1"/>
      <protection locked="0"/>
    </xf>
    <xf numFmtId="0" fontId="3" fillId="0" borderId="2" xfId="0" applyFont="1" applyBorder="1" applyAlignment="1" applyProtection="1">
      <alignment horizontal="right" vertical="center" wrapText="1" indent="1"/>
      <protection locked="0"/>
    </xf>
    <xf numFmtId="0" fontId="3" fillId="0" borderId="2" xfId="0" applyFont="1" applyBorder="1" applyAlignment="1">
      <alignment horizontal="left" vertical="center" wrapText="1"/>
    </xf>
    <xf numFmtId="0" fontId="3" fillId="0" borderId="8"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3" fillId="0" borderId="8" xfId="0" applyFont="1" applyBorder="1" applyAlignment="1" applyProtection="1">
      <alignment horizontal="right" vertical="center" wrapText="1" indent="1"/>
      <protection locked="0"/>
    </xf>
    <xf numFmtId="2" fontId="3" fillId="0" borderId="8" xfId="0" applyNumberFormat="1" applyFont="1" applyBorder="1" applyAlignment="1" applyProtection="1">
      <alignment horizontal="right" vertical="center" wrapText="1" indent="1"/>
      <protection locked="0"/>
    </xf>
    <xf numFmtId="43" fontId="3" fillId="0" borderId="8" xfId="1" applyFont="1" applyBorder="1" applyAlignment="1" applyProtection="1">
      <alignment horizontal="right" vertical="center" wrapText="1" indent="1"/>
      <protection locked="0"/>
    </xf>
    <xf numFmtId="39" fontId="3" fillId="0" borderId="8" xfId="1" applyNumberFormat="1" applyFont="1" applyBorder="1" applyAlignment="1" applyProtection="1">
      <alignment horizontal="right" vertical="center" wrapText="1" indent="1"/>
      <protection locked="0"/>
    </xf>
    <xf numFmtId="0" fontId="3" fillId="0" borderId="8" xfId="0" applyFont="1" applyBorder="1" applyAlignment="1">
      <alignment horizontal="left" vertical="center" wrapText="1"/>
    </xf>
    <xf numFmtId="2" fontId="3" fillId="0" borderId="8" xfId="0" applyNumberFormat="1" applyFont="1" applyBorder="1" applyAlignment="1">
      <alignment horizontal="right" vertical="center" wrapText="1" indent="1"/>
    </xf>
    <xf numFmtId="0" fontId="2" fillId="4" borderId="6"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right" vertical="center" wrapText="1"/>
      <protection locked="0"/>
    </xf>
    <xf numFmtId="0" fontId="2" fillId="2" borderId="6" xfId="0" applyFont="1" applyFill="1" applyBorder="1" applyAlignment="1">
      <alignment horizontal="right" vertical="center" wrapText="1"/>
    </xf>
    <xf numFmtId="0" fontId="2" fillId="4" borderId="9"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14" fontId="2" fillId="3" borderId="8" xfId="0" applyNumberFormat="1" applyFont="1" applyFill="1" applyBorder="1" applyAlignment="1" applyProtection="1">
      <alignment horizontal="center" vertical="center" wrapText="1"/>
      <protection locked="0"/>
    </xf>
    <xf numFmtId="14" fontId="3" fillId="5" borderId="8" xfId="0" applyNumberFormat="1" applyFont="1" applyFill="1" applyBorder="1" applyAlignment="1" applyProtection="1">
      <alignment horizontal="center" vertical="center" wrapText="1"/>
      <protection locked="0"/>
    </xf>
    <xf numFmtId="14" fontId="3" fillId="5" borderId="0" xfId="0" applyNumberFormat="1" applyFont="1" applyFill="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1" xfId="0" applyFont="1" applyBorder="1" applyAlignment="1" applyProtection="1">
      <alignment horizontal="right" vertical="center" wrapText="1" indent="1"/>
      <protection locked="0"/>
    </xf>
    <xf numFmtId="0" fontId="3" fillId="0" borderId="7" xfId="0" applyFont="1" applyBorder="1" applyAlignment="1" applyProtection="1">
      <alignment horizontal="right" vertical="center" wrapText="1" indent="1"/>
      <protection locked="0"/>
    </xf>
    <xf numFmtId="2" fontId="3" fillId="0" borderId="5" xfId="0" applyNumberFormat="1" applyFont="1" applyBorder="1" applyAlignment="1" applyProtection="1">
      <alignment horizontal="right" vertical="center" wrapText="1" indent="1"/>
      <protection locked="0"/>
    </xf>
    <xf numFmtId="2" fontId="3" fillId="0" borderId="2" xfId="0" applyNumberFormat="1" applyFont="1" applyBorder="1" applyAlignment="1">
      <alignment horizontal="right" vertical="center" wrapText="1" indent="1"/>
    </xf>
    <xf numFmtId="2" fontId="3" fillId="0" borderId="1" xfId="0" applyNumberFormat="1" applyFont="1" applyBorder="1" applyAlignment="1">
      <alignment horizontal="right" vertical="center" wrapText="1" indent="1"/>
    </xf>
    <xf numFmtId="0" fontId="3" fillId="0" borderId="1" xfId="0" applyFont="1" applyBorder="1" applyAlignment="1" applyProtection="1">
      <alignment horizontal="right" vertical="center" wrapText="1"/>
      <protection locked="0"/>
    </xf>
    <xf numFmtId="0" fontId="3" fillId="0" borderId="1" xfId="0" applyFont="1" applyBorder="1" applyProtection="1">
      <alignment horizontal="left" vertical="center"/>
      <protection locked="0"/>
    </xf>
    <xf numFmtId="0" fontId="3" fillId="0" borderId="8" xfId="0" applyFont="1" applyFill="1" applyBorder="1" applyAlignment="1" applyProtection="1">
      <alignment horizontal="right" vertical="center" wrapText="1" indent="1"/>
      <protection locked="0"/>
    </xf>
    <xf numFmtId="2" fontId="3" fillId="0" borderId="8" xfId="0" applyNumberFormat="1" applyFont="1" applyFill="1" applyBorder="1" applyAlignment="1" applyProtection="1">
      <alignment horizontal="right" vertical="center" wrapText="1" indent="1"/>
      <protection locked="0"/>
    </xf>
  </cellXfs>
  <cellStyles count="2">
    <cellStyle name="Comma" xfId="1" builtinId="3"/>
    <cellStyle name="Normal" xfId="0" builtinId="0" customBuiltin="1"/>
  </cellStyles>
  <dxfs count="23">
    <dxf>
      <font>
        <b val="0"/>
        <strike val="0"/>
        <outline val="0"/>
        <shadow val="0"/>
        <u val="none"/>
        <vertAlign val="baseline"/>
        <sz val="12"/>
        <color auto="1"/>
        <name val="Calibri"/>
        <family val="2"/>
      </font>
      <alignment horizontal="left" vertical="center" textRotation="0" wrapText="1" indent="0" justifyLastLine="0" shrinkToFit="0" readingOrder="0"/>
      <protection locked="0" hidden="0"/>
    </dxf>
    <dxf>
      <font>
        <b val="0"/>
        <strike val="0"/>
        <outline val="0"/>
        <shadow val="0"/>
        <u val="none"/>
        <vertAlign val="baseline"/>
        <sz val="12"/>
        <color auto="1"/>
        <name val="Calibri"/>
        <family val="2"/>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0" tint="-0.249977111117893"/>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border diagonalUp="0" diagonalDown="0" outline="0">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numFmt numFmtId="0" formatCode="General"/>
      <alignment horizontal="right" vertical="center" textRotation="0" wrapText="1" indent="1"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0" formatCode="General"/>
      <alignment horizontal="right" vertical="center" textRotation="0" wrapText="1" indent="1"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alignment horizontal="right" vertical="center" textRotation="0" wrapText="1" indent="1" justifyLastLine="0" shrinkToFit="0" readingOrder="0"/>
      <border diagonalUp="0" diagonalDown="0" outline="0">
        <left style="thin">
          <color theme="0" tint="-0.14996795556505021"/>
        </left>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border outline="0">
        <right style="thin">
          <color theme="0" tint="-0.14996795556505021"/>
        </right>
        <top style="thin">
          <color theme="0" tint="-0.14996795556505021"/>
        </top>
        <bottom style="thin">
          <color theme="0" tint="-0.14996795556505021"/>
        </bottom>
      </border>
    </dxf>
    <dxf>
      <border outline="0">
        <bottom style="thin">
          <color theme="0" tint="-0.14996795556505021"/>
        </bottom>
      </border>
    </dxf>
  </dxfs>
  <tableStyles count="0" defaultTableStyle="TableStyleMedium9" defaultPivotStyle="PivotStyleLight16"/>
  <colors>
    <mruColors>
      <color rgb="FFE21B0C"/>
      <color rgb="FFFFFF99"/>
      <color rgb="FFFD5151"/>
      <color rgb="FFFC1818"/>
      <color rgb="FFF8AAAA"/>
      <color rgb="FFFEA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CF5DAC-1D71-4537-85D3-8A5AFEBD5B0B}" name="Table1" displayName="Table1" ref="A1:S37" totalsRowShown="0" headerRowDxfId="1" dataDxfId="0" headerRowBorderDxfId="22" tableBorderDxfId="21">
  <autoFilter ref="A1:S37" xr:uid="{08CF5DAC-1D71-4537-85D3-8A5AFEBD5B0B}"/>
  <sortState xmlns:xlrd2="http://schemas.microsoft.com/office/spreadsheetml/2017/richdata2" ref="A2:S37">
    <sortCondition ref="R1:R37"/>
  </sortState>
  <tableColumns count="19">
    <tableColumn id="1" xr3:uid="{364586FB-BF5C-44E7-A9ED-6A5E89613B76}" name="Sector" dataDxfId="20"/>
    <tableColumn id="2" xr3:uid="{9907D808-142C-45C1-A3FB-9B6B67B41956}" name="IE" dataDxfId="19"/>
    <tableColumn id="3" xr3:uid="{771FC03D-9A77-4482-A4D4-595AA4E84BD3}" name="Program Name" dataDxfId="18"/>
    <tableColumn id="4" xr3:uid="{C26E39BC-BBDE-497B-9B9F-21A6EDE6B245}" name="Program Component" dataDxfId="17"/>
    <tableColumn id="5" xr3:uid="{E7B0D1F3-D8A4-4DA1-986F-C8761D7AB7CA}" name="Measure Name" dataDxfId="16"/>
    <tableColumn id="6" xr3:uid="{941604B7-9176-49F5-BBD3-7217D75BD2EF}" name="Former Program Names" dataDxfId="15"/>
    <tableColumn id="7" xr3:uid="{93BED6CE-17EE-4B86-B149-495B28422B78}" name="New NTG Study to Provide a 2027 NTG Recommendation_x000a_(Yes or No)" dataDxfId="14"/>
    <tableColumn id="8" xr3:uid="{1D4E25EE-4116-406F-8C46-89BD98CE7AC0}" name="2027 NTG Value the same as 2026 NTG Value_x000a_(Yes or No)" dataDxfId="13"/>
    <tableColumn id="9" xr3:uid="{B2ECC7C9-EAA6-4EE7-AA85-0560F575DF71}" name="2027 Recommended Free Ridership" dataDxfId="12"/>
    <tableColumn id="10" xr3:uid="{9DCA068E-0561-4FCC-A76B-614515507F2F}" name="2027 Recommended Participant Spillover*" dataDxfId="11"/>
    <tableColumn id="11" xr3:uid="{4ADDE8F4-5A19-474B-B042-9B0936759821}" name="2027 Recommended Non-participant Spillover*" dataDxfId="10"/>
    <tableColumn id="12" xr3:uid="{DD5C0B2C-BA62-4C9C-8A9C-3A958588E7D1}" name="2027 Recommended Active TA Spillover*" dataDxfId="9"/>
    <tableColumn id="13" xr3:uid="{16FE4A8D-25F7-47B9-9264-40C878DFB279}" name="2027 NTG Recommendation - Calculated" dataDxfId="8">
      <calculatedColumnFormula>1-(Table1[[#This Row],[2027 Recommended Free Ridership]]*0.5)+Table1[[#This Row],[2027 Recommended Participant Spillover*]]+Table1[[#This Row],[2027 Recommended Non-participant Spillover*]]+Table1[[#This Row],[2027 Recommended Active TA Spillover*]]</calculatedColumnFormula>
    </tableColumn>
    <tableColumn id="14" xr3:uid="{F2FF14F7-E3BF-4FC0-A6FA-68DA0281ABA3}" name="2026 NTG " dataDxfId="7"/>
    <tableColumn id="15" xr3:uid="{C61275E9-9D06-49F6-9736-3BA5CFEE39BA}" name="2027 Free Ridership Source" dataDxfId="6"/>
    <tableColumn id="16" xr3:uid="{F8596496-EEA8-41FA-9570-0E63BE47A517}" name="2027 Spillover Source" dataDxfId="5"/>
    <tableColumn id="18" xr3:uid="{5CCBCE3C-A8A3-4FBA-9B2E-F137C68B09C4}" name="2027 Recommendations Notes" dataDxfId="4"/>
    <tableColumn id="17" xr3:uid="{49AC3D1E-56A7-4AE0-8827-093562CD1991}" name="SAG Consensus Notes" dataDxfId="3"/>
    <tableColumn id="24" xr3:uid="{730CA989-210A-47CD-8984-950902A1EAF4}" name="Consensus Achieved_x000a_(MM-DD-YYYY)" dataDxfId="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19A0-B140-4856-9A7B-D65CAF7DEDCE}">
  <sheetPr codeName="Sheet2">
    <outlinePr summaryBelow="0"/>
    <pageSetUpPr fitToPage="1"/>
  </sheetPr>
  <dimension ref="A1:S37"/>
  <sheetViews>
    <sheetView tabSelected="1" zoomScale="80" zoomScaleNormal="80" workbookViewId="0">
      <pane xSplit="4" ySplit="1" topLeftCell="E8" activePane="bottomRight" state="frozen"/>
      <selection pane="topRight" activeCell="E1" sqref="E1"/>
      <selection pane="bottomLeft" activeCell="A2" sqref="A2"/>
      <selection pane="bottomRight" activeCell="M19" sqref="M19"/>
    </sheetView>
  </sheetViews>
  <sheetFormatPr defaultColWidth="15.5703125" defaultRowHeight="15.75" x14ac:dyDescent="0.25"/>
  <cols>
    <col min="1" max="1" width="16.42578125" style="1" customWidth="1"/>
    <col min="2" max="2" width="6.85546875" style="1" customWidth="1"/>
    <col min="3" max="3" width="22.5703125" style="1" customWidth="1"/>
    <col min="4" max="4" width="17.85546875" style="1" customWidth="1"/>
    <col min="5" max="5" width="24" style="1" customWidth="1"/>
    <col min="6" max="6" width="37.140625" style="1" hidden="1" customWidth="1"/>
    <col min="7" max="12" width="18.5703125" style="12" customWidth="1"/>
    <col min="13" max="13" width="19.42578125" style="12" customWidth="1"/>
    <col min="14" max="14" width="18.5703125" style="12" customWidth="1"/>
    <col min="15" max="15" width="43.42578125" style="1" customWidth="1"/>
    <col min="16" max="16" width="45.42578125" style="1" customWidth="1"/>
    <col min="17" max="17" width="53.5703125" style="1" customWidth="1"/>
    <col min="18" max="18" width="21.5703125" style="1" customWidth="1"/>
    <col min="19" max="19" width="20.5703125" style="10" customWidth="1"/>
    <col min="20" max="16384" width="15.5703125" style="1"/>
  </cols>
  <sheetData>
    <row r="1" spans="1:19" s="10" customFormat="1" ht="98.1" customHeight="1" x14ac:dyDescent="0.25">
      <c r="A1" s="24" t="s">
        <v>0</v>
      </c>
      <c r="B1" s="24" t="s">
        <v>1</v>
      </c>
      <c r="C1" s="24" t="s">
        <v>2</v>
      </c>
      <c r="D1" s="24" t="s">
        <v>3</v>
      </c>
      <c r="E1" s="24" t="s">
        <v>4</v>
      </c>
      <c r="F1" s="24" t="s">
        <v>5</v>
      </c>
      <c r="G1" s="25" t="s">
        <v>6</v>
      </c>
      <c r="H1" s="25" t="s">
        <v>7</v>
      </c>
      <c r="I1" s="25" t="s">
        <v>8</v>
      </c>
      <c r="J1" s="25" t="s">
        <v>101</v>
      </c>
      <c r="K1" s="25" t="s">
        <v>102</v>
      </c>
      <c r="L1" s="25" t="s">
        <v>103</v>
      </c>
      <c r="M1" s="25" t="s">
        <v>9</v>
      </c>
      <c r="N1" s="26" t="s">
        <v>10</v>
      </c>
      <c r="O1" s="24" t="s">
        <v>11</v>
      </c>
      <c r="P1" s="24" t="s">
        <v>12</v>
      </c>
      <c r="Q1" s="27" t="s">
        <v>13</v>
      </c>
      <c r="R1" s="28" t="s">
        <v>14</v>
      </c>
      <c r="S1" s="29" t="s">
        <v>15</v>
      </c>
    </row>
    <row r="2" spans="1:19" s="3" customFormat="1" ht="78.75" x14ac:dyDescent="0.25">
      <c r="A2" s="16" t="s">
        <v>16</v>
      </c>
      <c r="B2" s="16" t="s">
        <v>17</v>
      </c>
      <c r="C2" s="16" t="s">
        <v>18</v>
      </c>
      <c r="D2" s="16" t="s">
        <v>19</v>
      </c>
      <c r="E2" s="17" t="s">
        <v>20</v>
      </c>
      <c r="F2" s="16"/>
      <c r="G2" s="18" t="s">
        <v>17</v>
      </c>
      <c r="H2" s="18" t="s">
        <v>21</v>
      </c>
      <c r="I2" s="18">
        <v>0.18</v>
      </c>
      <c r="J2" s="19">
        <v>0</v>
      </c>
      <c r="K2" s="18">
        <v>0.01</v>
      </c>
      <c r="L2" s="19">
        <v>0</v>
      </c>
      <c r="M2" s="19">
        <f>1-(Table1[[#This Row],[2027 Recommended Free Ridership]])+Table1[[#This Row],[2027 Recommended Participant Spillover*]]+Table1[[#This Row],[2027 Recommended Non-participant Spillover*]]+Table1[[#This Row],[2027 Recommended Active TA Spillover*]]</f>
        <v>0.83000000000000007</v>
      </c>
      <c r="N2" s="23">
        <v>0.83000000000000007</v>
      </c>
      <c r="O2" s="16" t="s">
        <v>22</v>
      </c>
      <c r="P2" s="16" t="s">
        <v>90</v>
      </c>
      <c r="Q2" s="16"/>
      <c r="R2" s="16"/>
      <c r="S2" s="30"/>
    </row>
    <row r="3" spans="1:19" s="3" customFormat="1" ht="63" x14ac:dyDescent="0.25">
      <c r="A3" s="16" t="s">
        <v>16</v>
      </c>
      <c r="B3" s="16" t="s">
        <v>17</v>
      </c>
      <c r="C3" s="16" t="s">
        <v>18</v>
      </c>
      <c r="D3" s="16" t="s">
        <v>23</v>
      </c>
      <c r="E3" s="17" t="s">
        <v>20</v>
      </c>
      <c r="F3" s="16"/>
      <c r="G3" s="18" t="s">
        <v>17</v>
      </c>
      <c r="H3" s="18" t="s">
        <v>21</v>
      </c>
      <c r="I3" s="18"/>
      <c r="J3" s="19"/>
      <c r="K3" s="18"/>
      <c r="L3" s="19"/>
      <c r="M3" s="19">
        <f>1-(Table1[[#This Row],[2027 Recommended Free Ridership]])+Table1[[#This Row],[2027 Recommended Participant Spillover*]]+Table1[[#This Row],[2027 Recommended Non-participant Spillover*]]+Table1[[#This Row],[2027 Recommended Active TA Spillover*]]</f>
        <v>1</v>
      </c>
      <c r="N3" s="23">
        <v>1</v>
      </c>
      <c r="O3" s="16"/>
      <c r="P3" s="16"/>
      <c r="Q3" s="16" t="s">
        <v>24</v>
      </c>
      <c r="R3" s="16"/>
      <c r="S3" s="30"/>
    </row>
    <row r="4" spans="1:19" s="3" customFormat="1" ht="47.25" x14ac:dyDescent="0.25">
      <c r="A4" s="16" t="s">
        <v>16</v>
      </c>
      <c r="B4" s="16" t="s">
        <v>17</v>
      </c>
      <c r="C4" s="16" t="s">
        <v>18</v>
      </c>
      <c r="D4" s="16" t="s">
        <v>83</v>
      </c>
      <c r="E4" s="17" t="s">
        <v>20</v>
      </c>
      <c r="F4" s="16"/>
      <c r="G4" s="18" t="s">
        <v>17</v>
      </c>
      <c r="H4" s="18" t="s">
        <v>21</v>
      </c>
      <c r="I4" s="18"/>
      <c r="J4" s="19"/>
      <c r="K4" s="18"/>
      <c r="L4" s="19"/>
      <c r="M4" s="19">
        <v>0.8</v>
      </c>
      <c r="N4" s="23">
        <v>0.8</v>
      </c>
      <c r="O4" s="16"/>
      <c r="P4" s="16"/>
      <c r="Q4" s="16" t="s">
        <v>84</v>
      </c>
      <c r="R4" s="16"/>
      <c r="S4" s="30"/>
    </row>
    <row r="5" spans="1:19" s="3" customFormat="1" ht="94.5" x14ac:dyDescent="0.25">
      <c r="A5" s="16" t="s">
        <v>16</v>
      </c>
      <c r="B5" s="16" t="s">
        <v>17</v>
      </c>
      <c r="C5" s="16" t="s">
        <v>18</v>
      </c>
      <c r="D5" s="16" t="s">
        <v>99</v>
      </c>
      <c r="E5" s="17" t="s">
        <v>20</v>
      </c>
      <c r="F5" s="16"/>
      <c r="G5" s="18" t="s">
        <v>17</v>
      </c>
      <c r="H5" s="18" t="s">
        <v>21</v>
      </c>
      <c r="I5" s="13"/>
      <c r="J5" s="13"/>
      <c r="K5" s="13"/>
      <c r="L5" s="13"/>
      <c r="M5" s="36">
        <v>0.92</v>
      </c>
      <c r="N5" s="37">
        <v>0.92</v>
      </c>
      <c r="O5" s="4"/>
      <c r="P5" s="2"/>
      <c r="Q5" s="5" t="s">
        <v>100</v>
      </c>
      <c r="R5" s="16"/>
      <c r="S5" s="31"/>
    </row>
    <row r="6" spans="1:19" s="3" customFormat="1" ht="45.75" customHeight="1" x14ac:dyDescent="0.25">
      <c r="A6" s="16" t="s">
        <v>16</v>
      </c>
      <c r="B6" s="16" t="s">
        <v>17</v>
      </c>
      <c r="C6" s="16" t="s">
        <v>25</v>
      </c>
      <c r="D6" s="16" t="s">
        <v>26</v>
      </c>
      <c r="E6" s="16" t="s">
        <v>20</v>
      </c>
      <c r="F6" s="16"/>
      <c r="G6" s="18" t="s">
        <v>17</v>
      </c>
      <c r="H6" s="18" t="s">
        <v>21</v>
      </c>
      <c r="I6" s="19">
        <v>0.37</v>
      </c>
      <c r="J6" s="19">
        <v>0</v>
      </c>
      <c r="K6" s="19"/>
      <c r="L6" s="19"/>
      <c r="M6" s="19">
        <f>1-(Table1[[#This Row],[2027 Recommended Free Ridership]])+Table1[[#This Row],[2027 Recommended Participant Spillover*]]+Table1[[#This Row],[2027 Recommended Non-participant Spillover*]]+Table1[[#This Row],[2027 Recommended Active TA Spillover*]]</f>
        <v>0.63</v>
      </c>
      <c r="N6" s="19">
        <v>0.63</v>
      </c>
      <c r="O6" s="16" t="s">
        <v>27</v>
      </c>
      <c r="P6" s="16" t="s">
        <v>28</v>
      </c>
      <c r="Q6" s="16"/>
      <c r="R6" s="16"/>
      <c r="S6" s="31"/>
    </row>
    <row r="7" spans="1:19" s="3" customFormat="1" ht="31.5" x14ac:dyDescent="0.25">
      <c r="A7" s="16" t="s">
        <v>16</v>
      </c>
      <c r="B7" s="16" t="s">
        <v>17</v>
      </c>
      <c r="C7" s="16" t="s">
        <v>25</v>
      </c>
      <c r="D7" s="16" t="s">
        <v>29</v>
      </c>
      <c r="E7" s="16" t="s">
        <v>20</v>
      </c>
      <c r="F7" s="16"/>
      <c r="G7" s="18" t="s">
        <v>17</v>
      </c>
      <c r="H7" s="18" t="s">
        <v>21</v>
      </c>
      <c r="I7" s="19">
        <v>0.14000000000000001</v>
      </c>
      <c r="J7" s="19">
        <v>0</v>
      </c>
      <c r="K7" s="19">
        <v>0</v>
      </c>
      <c r="L7" s="19"/>
      <c r="M7" s="19">
        <f>1-(Table1[[#This Row],[2027 Recommended Free Ridership]])+Table1[[#This Row],[2027 Recommended Participant Spillover*]]+Table1[[#This Row],[2027 Recommended Non-participant Spillover*]]+Table1[[#This Row],[2027 Recommended Active TA Spillover*]]</f>
        <v>0.86</v>
      </c>
      <c r="N7" s="19">
        <v>0.86</v>
      </c>
      <c r="O7" s="16" t="s">
        <v>30</v>
      </c>
      <c r="P7" s="16" t="s">
        <v>31</v>
      </c>
      <c r="Q7" s="16"/>
      <c r="R7" s="16"/>
      <c r="S7" s="31"/>
    </row>
    <row r="8" spans="1:19" s="3" customFormat="1" ht="45.75" customHeight="1" x14ac:dyDescent="0.25">
      <c r="A8" s="16" t="s">
        <v>16</v>
      </c>
      <c r="B8" s="16" t="s">
        <v>17</v>
      </c>
      <c r="C8" s="16" t="s">
        <v>25</v>
      </c>
      <c r="D8" s="16" t="s">
        <v>82</v>
      </c>
      <c r="E8" s="16" t="s">
        <v>20</v>
      </c>
      <c r="F8" s="16"/>
      <c r="G8" s="18" t="s">
        <v>17</v>
      </c>
      <c r="H8" s="18" t="s">
        <v>21</v>
      </c>
      <c r="I8" s="19"/>
      <c r="J8" s="19"/>
      <c r="K8" s="19"/>
      <c r="L8" s="19"/>
      <c r="M8" s="19" t="s">
        <v>86</v>
      </c>
      <c r="N8" s="19" t="s">
        <v>86</v>
      </c>
      <c r="O8" s="16"/>
      <c r="P8" s="16"/>
      <c r="Q8" s="16" t="s">
        <v>85</v>
      </c>
      <c r="R8" s="16"/>
      <c r="S8" s="31"/>
    </row>
    <row r="9" spans="1:19" s="3" customFormat="1" ht="31.5" x14ac:dyDescent="0.25">
      <c r="A9" s="16" t="s">
        <v>16</v>
      </c>
      <c r="B9" s="16" t="s">
        <v>17</v>
      </c>
      <c r="C9" s="16" t="s">
        <v>32</v>
      </c>
      <c r="D9" s="16" t="s">
        <v>20</v>
      </c>
      <c r="E9" s="16" t="s">
        <v>20</v>
      </c>
      <c r="F9" s="16"/>
      <c r="G9" s="18" t="s">
        <v>17</v>
      </c>
      <c r="H9" s="18" t="s">
        <v>21</v>
      </c>
      <c r="I9" s="18">
        <v>0.06</v>
      </c>
      <c r="J9" s="18">
        <v>0.02</v>
      </c>
      <c r="K9" s="18"/>
      <c r="L9" s="18"/>
      <c r="M9" s="19">
        <f>1-(Table1[[#This Row],[2027 Recommended Free Ridership]])+Table1[[#This Row],[2027 Recommended Participant Spillover*]]+Table1[[#This Row],[2027 Recommended Non-participant Spillover*]]+Table1[[#This Row],[2027 Recommended Active TA Spillover*]]</f>
        <v>0.96</v>
      </c>
      <c r="N9" s="23">
        <v>0.96</v>
      </c>
      <c r="O9" s="16" t="s">
        <v>33</v>
      </c>
      <c r="P9" s="16" t="s">
        <v>34</v>
      </c>
      <c r="Q9" s="16"/>
      <c r="R9" s="16"/>
      <c r="S9" s="31"/>
    </row>
    <row r="10" spans="1:19" s="3" customFormat="1" ht="63" x14ac:dyDescent="0.25">
      <c r="A10" s="16" t="s">
        <v>16</v>
      </c>
      <c r="B10" s="16" t="s">
        <v>17</v>
      </c>
      <c r="C10" s="16" t="s">
        <v>35</v>
      </c>
      <c r="D10" s="16" t="s">
        <v>20</v>
      </c>
      <c r="E10" s="17" t="s">
        <v>20</v>
      </c>
      <c r="F10" s="17"/>
      <c r="G10" s="18" t="s">
        <v>17</v>
      </c>
      <c r="H10" s="18" t="s">
        <v>21</v>
      </c>
      <c r="I10" s="18"/>
      <c r="J10" s="18"/>
      <c r="K10" s="18"/>
      <c r="L10" s="18"/>
      <c r="M10" s="23">
        <v>1</v>
      </c>
      <c r="N10" s="23">
        <v>1</v>
      </c>
      <c r="O10" s="16"/>
      <c r="P10" s="16"/>
      <c r="Q10" s="16" t="s">
        <v>36</v>
      </c>
      <c r="R10" s="16"/>
      <c r="S10" s="30"/>
    </row>
    <row r="11" spans="1:19" s="3" customFormat="1" ht="47.25" x14ac:dyDescent="0.25">
      <c r="A11" s="16" t="s">
        <v>16</v>
      </c>
      <c r="B11" s="16" t="s">
        <v>17</v>
      </c>
      <c r="C11" s="16" t="s">
        <v>62</v>
      </c>
      <c r="D11" s="16" t="s">
        <v>20</v>
      </c>
      <c r="E11" s="17" t="s">
        <v>20</v>
      </c>
      <c r="F11" s="17"/>
      <c r="G11" s="18" t="s">
        <v>17</v>
      </c>
      <c r="H11" s="18" t="s">
        <v>21</v>
      </c>
      <c r="I11" s="18">
        <v>0.51</v>
      </c>
      <c r="J11" s="19">
        <v>0</v>
      </c>
      <c r="K11" s="18"/>
      <c r="L11" s="18"/>
      <c r="M11" s="19">
        <v>0.43</v>
      </c>
      <c r="N11" s="23">
        <v>0.43</v>
      </c>
      <c r="O11" s="16" t="s">
        <v>94</v>
      </c>
      <c r="P11" s="16"/>
      <c r="Q11" s="16" t="s">
        <v>87</v>
      </c>
      <c r="R11" s="16"/>
      <c r="S11" s="30"/>
    </row>
    <row r="12" spans="1:19" s="3" customFormat="1" ht="63" x14ac:dyDescent="0.25">
      <c r="A12" s="33" t="s">
        <v>16</v>
      </c>
      <c r="B12" s="33" t="s">
        <v>17</v>
      </c>
      <c r="C12" s="33" t="s">
        <v>88</v>
      </c>
      <c r="D12" s="33" t="s">
        <v>20</v>
      </c>
      <c r="E12" s="33" t="s">
        <v>20</v>
      </c>
      <c r="F12" s="34"/>
      <c r="G12" s="35"/>
      <c r="H12" s="36"/>
      <c r="I12" s="13"/>
      <c r="J12" s="13"/>
      <c r="K12" s="13"/>
      <c r="L12" s="13"/>
      <c r="M12" s="18" t="s">
        <v>96</v>
      </c>
      <c r="N12" s="37"/>
      <c r="O12" s="4"/>
      <c r="P12" s="2"/>
      <c r="Q12" s="16" t="s">
        <v>91</v>
      </c>
      <c r="R12" s="16"/>
      <c r="S12" s="31"/>
    </row>
    <row r="13" spans="1:19" s="3" customFormat="1" ht="47.25" x14ac:dyDescent="0.25">
      <c r="A13" s="16" t="s">
        <v>37</v>
      </c>
      <c r="B13" s="16" t="s">
        <v>17</v>
      </c>
      <c r="C13" s="16" t="s">
        <v>38</v>
      </c>
      <c r="D13" s="16" t="s">
        <v>20</v>
      </c>
      <c r="E13" s="16" t="s">
        <v>39</v>
      </c>
      <c r="F13" s="16"/>
      <c r="G13" s="18" t="s">
        <v>17</v>
      </c>
      <c r="H13" s="18" t="s">
        <v>21</v>
      </c>
      <c r="I13" s="19"/>
      <c r="J13" s="19"/>
      <c r="K13" s="19"/>
      <c r="L13" s="19"/>
      <c r="M13" s="20">
        <v>0.8</v>
      </c>
      <c r="N13" s="19">
        <v>0.8</v>
      </c>
      <c r="O13" s="16"/>
      <c r="P13" s="16"/>
      <c r="Q13" s="16" t="s">
        <v>40</v>
      </c>
      <c r="R13" s="16"/>
      <c r="S13" s="31"/>
    </row>
    <row r="14" spans="1:19" s="3" customFormat="1" ht="141.75" x14ac:dyDescent="0.25">
      <c r="A14" s="16" t="s">
        <v>37</v>
      </c>
      <c r="B14" s="16" t="s">
        <v>17</v>
      </c>
      <c r="C14" s="16" t="s">
        <v>38</v>
      </c>
      <c r="D14" s="16" t="s">
        <v>20</v>
      </c>
      <c r="E14" s="16" t="s">
        <v>41</v>
      </c>
      <c r="F14" s="16"/>
      <c r="G14" s="18" t="s">
        <v>17</v>
      </c>
      <c r="H14" s="18" t="s">
        <v>21</v>
      </c>
      <c r="I14" s="18">
        <v>0.18</v>
      </c>
      <c r="J14" s="42">
        <v>0.12</v>
      </c>
      <c r="K14" s="18">
        <v>0.11</v>
      </c>
      <c r="L14" s="18"/>
      <c r="M14" s="43">
        <f>1-((Table1[[#This Row],[2027 Recommended Free Ridership]])/2) +Table1[[#This Row],[2027 Recommended Non-participant Spillover*]]</f>
        <v>1.02</v>
      </c>
      <c r="N14" s="23">
        <v>1.02</v>
      </c>
      <c r="O14" s="16" t="s">
        <v>42</v>
      </c>
      <c r="P14" s="16" t="s">
        <v>43</v>
      </c>
      <c r="Q14" s="16" t="s">
        <v>95</v>
      </c>
      <c r="R14" s="16"/>
      <c r="S14" s="31"/>
    </row>
    <row r="15" spans="1:19" s="3" customFormat="1" ht="63" x14ac:dyDescent="0.25">
      <c r="A15" s="16" t="s">
        <v>37</v>
      </c>
      <c r="B15" s="16" t="s">
        <v>17</v>
      </c>
      <c r="C15" s="16" t="s">
        <v>38</v>
      </c>
      <c r="D15" s="16" t="s">
        <v>20</v>
      </c>
      <c r="E15" s="16" t="s">
        <v>44</v>
      </c>
      <c r="F15" s="16"/>
      <c r="G15" s="18" t="s">
        <v>17</v>
      </c>
      <c r="H15" s="18" t="s">
        <v>21</v>
      </c>
      <c r="I15" s="18">
        <v>0.23</v>
      </c>
      <c r="J15" s="18">
        <v>0.12</v>
      </c>
      <c r="K15" s="18">
        <v>0.11</v>
      </c>
      <c r="L15" s="18"/>
      <c r="M15" s="19">
        <f>1-(Table1[[#This Row],[2027 Recommended Free Ridership]])+Table1[[#This Row],[2027 Recommended Participant Spillover*]]+Table1[[#This Row],[2027 Recommended Non-participant Spillover*]]+Table1[[#This Row],[2027 Recommended Active TA Spillover*]]</f>
        <v>1</v>
      </c>
      <c r="N15" s="23">
        <v>1</v>
      </c>
      <c r="O15" s="16" t="s">
        <v>45</v>
      </c>
      <c r="P15" s="16" t="s">
        <v>43</v>
      </c>
      <c r="Q15" s="16"/>
      <c r="R15" s="16"/>
      <c r="S15" s="31"/>
    </row>
    <row r="16" spans="1:19" s="3" customFormat="1" ht="94.5" x14ac:dyDescent="0.25">
      <c r="A16" s="16" t="s">
        <v>37</v>
      </c>
      <c r="B16" s="16" t="s">
        <v>17</v>
      </c>
      <c r="C16" s="16" t="s">
        <v>46</v>
      </c>
      <c r="D16" s="16" t="s">
        <v>47</v>
      </c>
      <c r="E16" s="16" t="s">
        <v>48</v>
      </c>
      <c r="F16" s="16"/>
      <c r="G16" s="18" t="s">
        <v>17</v>
      </c>
      <c r="H16" s="18" t="s">
        <v>21</v>
      </c>
      <c r="I16" s="21">
        <v>0</v>
      </c>
      <c r="J16" s="18">
        <v>0.45</v>
      </c>
      <c r="K16" s="18"/>
      <c r="L16" s="18"/>
      <c r="M16" s="19">
        <f>1-(Table1[[#This Row],[2027 Recommended Free Ridership]])+Table1[[#This Row],[2027 Recommended Participant Spillover*]]+Table1[[#This Row],[2027 Recommended Non-participant Spillover*]]+Table1[[#This Row],[2027 Recommended Active TA Spillover*]]</f>
        <v>1.45</v>
      </c>
      <c r="N16" s="23">
        <v>1.45</v>
      </c>
      <c r="O16" s="16" t="s">
        <v>49</v>
      </c>
      <c r="P16" s="16" t="s">
        <v>52</v>
      </c>
      <c r="Q16" s="16"/>
      <c r="R16" s="16"/>
      <c r="S16" s="31"/>
    </row>
    <row r="17" spans="1:19" s="3" customFormat="1" ht="141.75" x14ac:dyDescent="0.25">
      <c r="A17" s="16" t="s">
        <v>37</v>
      </c>
      <c r="B17" s="16" t="s">
        <v>17</v>
      </c>
      <c r="C17" s="16" t="s">
        <v>46</v>
      </c>
      <c r="D17" s="16" t="s">
        <v>50</v>
      </c>
      <c r="E17" s="16" t="s">
        <v>41</v>
      </c>
      <c r="F17" s="16"/>
      <c r="G17" s="18" t="s">
        <v>17</v>
      </c>
      <c r="H17" s="18" t="s">
        <v>21</v>
      </c>
      <c r="I17" s="18">
        <v>0.08</v>
      </c>
      <c r="J17" s="42">
        <v>0.45</v>
      </c>
      <c r="K17" s="18"/>
      <c r="L17" s="18"/>
      <c r="M17" s="43">
        <f>1-((Table1[[#This Row],[2027 Recommended Free Ridership]])/2) +Table1[[#This Row],[2027 Recommended Non-participant Spillover*]]</f>
        <v>0.96</v>
      </c>
      <c r="N17" s="23">
        <v>0.96</v>
      </c>
      <c r="O17" s="16" t="s">
        <v>51</v>
      </c>
      <c r="P17" s="16" t="s">
        <v>52</v>
      </c>
      <c r="Q17" s="16" t="s">
        <v>95</v>
      </c>
      <c r="R17" s="16"/>
      <c r="S17" s="31"/>
    </row>
    <row r="18" spans="1:19" s="3" customFormat="1" ht="31.5" x14ac:dyDescent="0.25">
      <c r="A18" s="16" t="s">
        <v>37</v>
      </c>
      <c r="B18" s="16" t="s">
        <v>17</v>
      </c>
      <c r="C18" s="16" t="s">
        <v>46</v>
      </c>
      <c r="D18" s="16" t="s">
        <v>47</v>
      </c>
      <c r="E18" s="16" t="s">
        <v>44</v>
      </c>
      <c r="F18" s="16"/>
      <c r="G18" s="18" t="s">
        <v>17</v>
      </c>
      <c r="H18" s="18" t="s">
        <v>21</v>
      </c>
      <c r="I18" s="19">
        <v>0.1</v>
      </c>
      <c r="J18" s="18">
        <v>0.45</v>
      </c>
      <c r="K18" s="18"/>
      <c r="L18" s="18"/>
      <c r="M18" s="19">
        <f>1-(Table1[[#This Row],[2027 Recommended Free Ridership]])+Table1[[#This Row],[2027 Recommended Participant Spillover*]]+Table1[[#This Row],[2027 Recommended Non-participant Spillover*]]+Table1[[#This Row],[2027 Recommended Active TA Spillover*]]</f>
        <v>1.35</v>
      </c>
      <c r="N18" s="23">
        <v>1.35</v>
      </c>
      <c r="O18" s="16" t="s">
        <v>51</v>
      </c>
      <c r="P18" s="16" t="s">
        <v>53</v>
      </c>
      <c r="Q18" s="16"/>
      <c r="R18" s="16"/>
      <c r="S18" s="31"/>
    </row>
    <row r="19" spans="1:19" s="3" customFormat="1" ht="126" x14ac:dyDescent="0.25">
      <c r="A19" s="16" t="s">
        <v>37</v>
      </c>
      <c r="B19" s="16" t="s">
        <v>17</v>
      </c>
      <c r="C19" s="16" t="s">
        <v>46</v>
      </c>
      <c r="D19" s="16" t="s">
        <v>54</v>
      </c>
      <c r="E19" s="16" t="s">
        <v>54</v>
      </c>
      <c r="F19" s="16"/>
      <c r="G19" s="18" t="s">
        <v>17</v>
      </c>
      <c r="H19" s="18" t="s">
        <v>21</v>
      </c>
      <c r="I19" s="18">
        <v>0.11</v>
      </c>
      <c r="J19" s="42">
        <v>0.45</v>
      </c>
      <c r="K19" s="18"/>
      <c r="L19" s="18"/>
      <c r="M19" s="43">
        <f>1-((Table1[[#This Row],[2027 Recommended Free Ridership]])/2) +Table1[[#This Row],[2027 Recommended Non-participant Spillover*]]</f>
        <v>0.94499999999999995</v>
      </c>
      <c r="N19" s="23">
        <v>0.94499999999999995</v>
      </c>
      <c r="O19" s="16" t="s">
        <v>55</v>
      </c>
      <c r="P19" s="16" t="s">
        <v>53</v>
      </c>
      <c r="Q19" s="16" t="s">
        <v>56</v>
      </c>
      <c r="R19" s="16"/>
      <c r="S19" s="31"/>
    </row>
    <row r="20" spans="1:19" s="3" customFormat="1" ht="45.75" customHeight="1" x14ac:dyDescent="0.25">
      <c r="A20" s="16" t="s">
        <v>37</v>
      </c>
      <c r="B20" s="16" t="s">
        <v>17</v>
      </c>
      <c r="C20" s="16" t="s">
        <v>46</v>
      </c>
      <c r="D20" s="16" t="s">
        <v>57</v>
      </c>
      <c r="E20" s="16" t="s">
        <v>58</v>
      </c>
      <c r="F20" s="16"/>
      <c r="G20" s="18" t="s">
        <v>17</v>
      </c>
      <c r="H20" s="18" t="s">
        <v>21</v>
      </c>
      <c r="I20" s="18">
        <v>0.11</v>
      </c>
      <c r="J20" s="18">
        <v>0.45</v>
      </c>
      <c r="K20" s="18"/>
      <c r="L20" s="18"/>
      <c r="M20" s="19">
        <f>1-(Table1[[#This Row],[2027 Recommended Free Ridership]])+Table1[[#This Row],[2027 Recommended Participant Spillover*]]+Table1[[#This Row],[2027 Recommended Non-participant Spillover*]]+Table1[[#This Row],[2027 Recommended Active TA Spillover*]]</f>
        <v>1.34</v>
      </c>
      <c r="N20" s="23">
        <v>1.34</v>
      </c>
      <c r="O20" s="16" t="s">
        <v>55</v>
      </c>
      <c r="P20" s="16" t="s">
        <v>53</v>
      </c>
      <c r="Q20" s="16"/>
      <c r="R20" s="16"/>
      <c r="S20" s="31"/>
    </row>
    <row r="21" spans="1:19" s="3" customFormat="1" ht="45.75" customHeight="1" x14ac:dyDescent="0.25">
      <c r="A21" s="16" t="s">
        <v>37</v>
      </c>
      <c r="B21" s="16" t="s">
        <v>17</v>
      </c>
      <c r="C21" s="16" t="s">
        <v>59</v>
      </c>
      <c r="D21" s="16" t="s">
        <v>50</v>
      </c>
      <c r="E21" s="16" t="s">
        <v>48</v>
      </c>
      <c r="F21" s="16"/>
      <c r="G21" s="18" t="s">
        <v>17</v>
      </c>
      <c r="H21" s="18" t="s">
        <v>21</v>
      </c>
      <c r="I21" s="19">
        <v>0</v>
      </c>
      <c r="J21" s="18">
        <v>0.25</v>
      </c>
      <c r="K21" s="19">
        <v>0</v>
      </c>
      <c r="L21" s="18"/>
      <c r="M21" s="19">
        <f>1-(Table1[[#This Row],[2027 Recommended Free Ridership]])+Table1[[#This Row],[2027 Recommended Participant Spillover*]]+Table1[[#This Row],[2027 Recommended Non-participant Spillover*]]+Table1[[#This Row],[2027 Recommended Active TA Spillover*]]</f>
        <v>1.25</v>
      </c>
      <c r="N21" s="23">
        <v>1.25</v>
      </c>
      <c r="O21" s="16" t="s">
        <v>49</v>
      </c>
      <c r="P21" s="16" t="s">
        <v>60</v>
      </c>
      <c r="Q21" s="16"/>
      <c r="R21" s="16"/>
      <c r="S21" s="31"/>
    </row>
    <row r="22" spans="1:19" s="3" customFormat="1" ht="45.75" customHeight="1" x14ac:dyDescent="0.25">
      <c r="A22" s="16" t="s">
        <v>37</v>
      </c>
      <c r="B22" s="16" t="s">
        <v>17</v>
      </c>
      <c r="C22" s="16" t="s">
        <v>59</v>
      </c>
      <c r="D22" s="16" t="s">
        <v>50</v>
      </c>
      <c r="E22" s="16" t="s">
        <v>44</v>
      </c>
      <c r="F22" s="16"/>
      <c r="G22" s="18" t="s">
        <v>17</v>
      </c>
      <c r="H22" s="18" t="s">
        <v>21</v>
      </c>
      <c r="I22" s="18">
        <v>0.27</v>
      </c>
      <c r="J22" s="19">
        <v>0.25</v>
      </c>
      <c r="K22" s="19">
        <v>0</v>
      </c>
      <c r="L22" s="18"/>
      <c r="M22" s="19">
        <f>1-(Table1[[#This Row],[2027 Recommended Free Ridership]])+Table1[[#This Row],[2027 Recommended Participant Spillover*]]+Table1[[#This Row],[2027 Recommended Non-participant Spillover*]]+Table1[[#This Row],[2027 Recommended Active TA Spillover*]]</f>
        <v>0.98</v>
      </c>
      <c r="N22" s="23">
        <v>0.98</v>
      </c>
      <c r="O22" s="16" t="s">
        <v>61</v>
      </c>
      <c r="P22" s="16" t="s">
        <v>60</v>
      </c>
      <c r="Q22" s="16"/>
      <c r="R22" s="16"/>
      <c r="S22" s="31"/>
    </row>
    <row r="23" spans="1:19" s="3" customFormat="1" ht="45.75" customHeight="1" x14ac:dyDescent="0.25">
      <c r="A23" s="16" t="s">
        <v>37</v>
      </c>
      <c r="B23" s="16" t="s">
        <v>17</v>
      </c>
      <c r="C23" s="16" t="s">
        <v>62</v>
      </c>
      <c r="D23" s="16" t="s">
        <v>62</v>
      </c>
      <c r="E23" s="16" t="s">
        <v>41</v>
      </c>
      <c r="F23" s="16"/>
      <c r="G23" s="18" t="s">
        <v>17</v>
      </c>
      <c r="H23" s="18" t="s">
        <v>21</v>
      </c>
      <c r="I23" s="18">
        <v>0.35</v>
      </c>
      <c r="J23" s="18"/>
      <c r="K23" s="18"/>
      <c r="L23" s="18"/>
      <c r="M23" s="19">
        <f>1-((Table1[[#This Row],[2027 Recommended Free Ridership]])/2) +Table1[[#This Row],[2027 Recommended Non-participant Spillover*]]</f>
        <v>0.82499999999999996</v>
      </c>
      <c r="N23" s="23">
        <v>0.82499999999999996</v>
      </c>
      <c r="O23" s="16" t="s">
        <v>63</v>
      </c>
      <c r="P23" s="16"/>
      <c r="Q23" s="16" t="s">
        <v>92</v>
      </c>
      <c r="R23" s="16"/>
      <c r="S23" s="31"/>
    </row>
    <row r="24" spans="1:19" s="3" customFormat="1" ht="45.75" customHeight="1" x14ac:dyDescent="0.25">
      <c r="A24" s="16" t="s">
        <v>37</v>
      </c>
      <c r="B24" s="16" t="s">
        <v>17</v>
      </c>
      <c r="C24" s="16" t="s">
        <v>62</v>
      </c>
      <c r="D24" s="16" t="s">
        <v>62</v>
      </c>
      <c r="E24" s="16" t="s">
        <v>44</v>
      </c>
      <c r="F24" s="16"/>
      <c r="G24" s="18" t="s">
        <v>17</v>
      </c>
      <c r="H24" s="18" t="s">
        <v>21</v>
      </c>
      <c r="I24" s="18">
        <v>0.35</v>
      </c>
      <c r="J24" s="13"/>
      <c r="K24" s="13"/>
      <c r="L24" s="13"/>
      <c r="M24" s="19">
        <f>1-(Table1[[#This Row],[2027 Recommended Free Ridership]])+Table1[[#This Row],[2027 Recommended Participant Spillover*]]+Table1[[#This Row],[2027 Recommended Non-participant Spillover*]]+Table1[[#This Row],[2027 Recommended Active TA Spillover*]]</f>
        <v>0.65</v>
      </c>
      <c r="N24" s="37">
        <v>0.65</v>
      </c>
      <c r="O24" s="5" t="s">
        <v>63</v>
      </c>
      <c r="P24" s="2"/>
      <c r="Q24" s="5"/>
      <c r="R24" s="16"/>
      <c r="S24" s="31"/>
    </row>
    <row r="25" spans="1:19" s="3" customFormat="1" ht="45.75" customHeight="1" x14ac:dyDescent="0.25">
      <c r="A25" s="16" t="s">
        <v>37</v>
      </c>
      <c r="B25" s="16" t="s">
        <v>17</v>
      </c>
      <c r="C25" s="16" t="s">
        <v>64</v>
      </c>
      <c r="D25" s="16" t="s">
        <v>65</v>
      </c>
      <c r="E25" s="17" t="s">
        <v>66</v>
      </c>
      <c r="F25" s="16"/>
      <c r="G25" s="18" t="s">
        <v>17</v>
      </c>
      <c r="H25" s="18" t="s">
        <v>21</v>
      </c>
      <c r="I25" s="18">
        <v>0.27</v>
      </c>
      <c r="J25" s="18">
        <v>0.02</v>
      </c>
      <c r="K25" s="18"/>
      <c r="L25" s="18"/>
      <c r="M25" s="19">
        <f>1-(Table1[[#This Row],[2027 Recommended Free Ridership]])+Table1[[#This Row],[2027 Recommended Participant Spillover*]]+Table1[[#This Row],[2027 Recommended Non-participant Spillover*]]+Table1[[#This Row],[2027 Recommended Active TA Spillover*]]</f>
        <v>0.75</v>
      </c>
      <c r="N25" s="23">
        <v>0.75</v>
      </c>
      <c r="O25" s="16" t="s">
        <v>63</v>
      </c>
      <c r="P25" s="16" t="s">
        <v>63</v>
      </c>
      <c r="Q25" s="5"/>
      <c r="R25" s="16"/>
      <c r="S25" s="31"/>
    </row>
    <row r="26" spans="1:19" s="3" customFormat="1" ht="94.5" x14ac:dyDescent="0.25">
      <c r="A26" s="16" t="s">
        <v>37</v>
      </c>
      <c r="B26" s="16" t="s">
        <v>17</v>
      </c>
      <c r="C26" s="16" t="s">
        <v>64</v>
      </c>
      <c r="D26" s="16" t="s">
        <v>65</v>
      </c>
      <c r="E26" s="17" t="s">
        <v>67</v>
      </c>
      <c r="F26" s="16"/>
      <c r="G26" s="18" t="s">
        <v>17</v>
      </c>
      <c r="H26" s="18" t="s">
        <v>21</v>
      </c>
      <c r="I26" s="23">
        <v>0</v>
      </c>
      <c r="J26" s="23">
        <v>0.11</v>
      </c>
      <c r="K26" s="18"/>
      <c r="L26" s="18"/>
      <c r="M26" s="19">
        <f>1-(Table1[[#This Row],[2027 Recommended Free Ridership]])+Table1[[#This Row],[2027 Recommended Participant Spillover*]]+Table1[[#This Row],[2027 Recommended Non-participant Spillover*]]+Table1[[#This Row],[2027 Recommended Active TA Spillover*]]</f>
        <v>1.1100000000000001</v>
      </c>
      <c r="N26" s="23">
        <v>1.1100000000000001</v>
      </c>
      <c r="O26" s="22" t="s">
        <v>49</v>
      </c>
      <c r="P26" s="22" t="s">
        <v>63</v>
      </c>
      <c r="Q26" s="16"/>
      <c r="R26" s="16"/>
      <c r="S26" s="31"/>
    </row>
    <row r="27" spans="1:19" s="3" customFormat="1" ht="78.75" x14ac:dyDescent="0.25">
      <c r="A27" s="16" t="s">
        <v>37</v>
      </c>
      <c r="B27" s="16" t="s">
        <v>17</v>
      </c>
      <c r="C27" s="16" t="s">
        <v>64</v>
      </c>
      <c r="D27" s="16" t="s">
        <v>68</v>
      </c>
      <c r="E27" s="17" t="s">
        <v>20</v>
      </c>
      <c r="F27" s="16"/>
      <c r="G27" s="18" t="s">
        <v>17</v>
      </c>
      <c r="H27" s="18" t="s">
        <v>21</v>
      </c>
      <c r="I27" s="23"/>
      <c r="J27" s="23"/>
      <c r="K27" s="18"/>
      <c r="L27" s="18"/>
      <c r="M27" s="19">
        <f>1-(Table1[[#This Row],[2027 Recommended Free Ridership]])+Table1[[#This Row],[2027 Recommended Participant Spillover*]]+Table1[[#This Row],[2027 Recommended Non-participant Spillover*]]+Table1[[#This Row],[2027 Recommended Active TA Spillover*]]</f>
        <v>1</v>
      </c>
      <c r="N27" s="23">
        <v>1</v>
      </c>
      <c r="O27" s="22"/>
      <c r="P27" s="22"/>
      <c r="Q27" s="16" t="s">
        <v>93</v>
      </c>
      <c r="R27" s="16"/>
      <c r="S27" s="31"/>
    </row>
    <row r="28" spans="1:19" s="3" customFormat="1" ht="63" x14ac:dyDescent="0.25">
      <c r="A28" s="16" t="s">
        <v>37</v>
      </c>
      <c r="B28" s="16" t="s">
        <v>17</v>
      </c>
      <c r="C28" s="16" t="s">
        <v>64</v>
      </c>
      <c r="D28" s="16" t="s">
        <v>69</v>
      </c>
      <c r="E28" s="17" t="s">
        <v>20</v>
      </c>
      <c r="F28" s="16"/>
      <c r="G28" s="18" t="s">
        <v>17</v>
      </c>
      <c r="H28" s="18" t="s">
        <v>21</v>
      </c>
      <c r="I28" s="18"/>
      <c r="J28" s="18"/>
      <c r="K28" s="18"/>
      <c r="L28" s="18"/>
      <c r="M28" s="19"/>
      <c r="N28" s="23"/>
      <c r="O28" s="22"/>
      <c r="P28" s="22"/>
      <c r="Q28" s="16" t="s">
        <v>70</v>
      </c>
      <c r="R28" s="16"/>
      <c r="S28" s="31"/>
    </row>
    <row r="29" spans="1:19" s="3" customFormat="1" ht="45.75" customHeight="1" x14ac:dyDescent="0.25">
      <c r="A29" s="16" t="s">
        <v>37</v>
      </c>
      <c r="B29" s="16" t="s">
        <v>17</v>
      </c>
      <c r="C29" s="16" t="s">
        <v>71</v>
      </c>
      <c r="D29" s="16" t="s">
        <v>20</v>
      </c>
      <c r="E29" s="16" t="s">
        <v>20</v>
      </c>
      <c r="F29" s="16"/>
      <c r="G29" s="18"/>
      <c r="H29" s="18"/>
      <c r="I29" s="19"/>
      <c r="J29" s="19"/>
      <c r="K29" s="19"/>
      <c r="L29" s="19"/>
      <c r="M29" s="18" t="s">
        <v>96</v>
      </c>
      <c r="N29" s="19"/>
      <c r="O29" s="16"/>
      <c r="P29" s="16"/>
      <c r="Q29" s="16" t="s">
        <v>89</v>
      </c>
      <c r="R29" s="16"/>
      <c r="S29" s="31"/>
    </row>
    <row r="30" spans="1:19" s="3" customFormat="1" ht="45.75" customHeight="1" x14ac:dyDescent="0.25">
      <c r="A30" s="16" t="s">
        <v>72</v>
      </c>
      <c r="B30" s="16" t="s">
        <v>21</v>
      </c>
      <c r="C30" s="16" t="s">
        <v>73</v>
      </c>
      <c r="D30" s="16" t="s">
        <v>20</v>
      </c>
      <c r="E30" s="16" t="s">
        <v>20</v>
      </c>
      <c r="F30" s="16"/>
      <c r="G30" s="18" t="s">
        <v>17</v>
      </c>
      <c r="H30" s="18" t="s">
        <v>21</v>
      </c>
      <c r="I30" s="18"/>
      <c r="J30" s="18"/>
      <c r="K30" s="18"/>
      <c r="L30" s="18"/>
      <c r="M30" s="19">
        <f>1-(Table1[[#This Row],[2027 Recommended Free Ridership]])+Table1[[#This Row],[2027 Recommended Participant Spillover*]]+Table1[[#This Row],[2027 Recommended Non-participant Spillover*]]+Table1[[#This Row],[2027 Recommended Active TA Spillover*]]</f>
        <v>1</v>
      </c>
      <c r="N30" s="23">
        <v>1</v>
      </c>
      <c r="O30" s="22"/>
      <c r="P30" s="22"/>
      <c r="Q30" s="16" t="s">
        <v>74</v>
      </c>
      <c r="R30" s="16"/>
      <c r="S30" s="31"/>
    </row>
    <row r="31" spans="1:19" s="3" customFormat="1" ht="45.75" customHeight="1" x14ac:dyDescent="0.25">
      <c r="A31" s="16" t="s">
        <v>72</v>
      </c>
      <c r="B31" s="16" t="s">
        <v>21</v>
      </c>
      <c r="C31" s="16" t="s">
        <v>75</v>
      </c>
      <c r="D31" s="16" t="s">
        <v>20</v>
      </c>
      <c r="E31" s="16" t="s">
        <v>20</v>
      </c>
      <c r="F31" s="16"/>
      <c r="G31" s="18" t="s">
        <v>17</v>
      </c>
      <c r="H31" s="18" t="s">
        <v>21</v>
      </c>
      <c r="I31" s="18"/>
      <c r="J31" s="18"/>
      <c r="K31" s="18"/>
      <c r="L31" s="18"/>
      <c r="M31" s="19">
        <f>1-(Table1[[#This Row],[2027 Recommended Free Ridership]])+Table1[[#This Row],[2027 Recommended Participant Spillover*]]+Table1[[#This Row],[2027 Recommended Non-participant Spillover*]]+Table1[[#This Row],[2027 Recommended Active TA Spillover*]]</f>
        <v>1</v>
      </c>
      <c r="N31" s="23">
        <v>1</v>
      </c>
      <c r="O31" s="22"/>
      <c r="P31" s="22"/>
      <c r="Q31" s="16" t="s">
        <v>74</v>
      </c>
      <c r="R31" s="16"/>
      <c r="S31" s="31"/>
    </row>
    <row r="32" spans="1:19" s="3" customFormat="1" ht="45.75" customHeight="1" x14ac:dyDescent="0.25">
      <c r="A32" s="16" t="s">
        <v>72</v>
      </c>
      <c r="B32" s="16" t="s">
        <v>21</v>
      </c>
      <c r="C32" s="16" t="s">
        <v>76</v>
      </c>
      <c r="D32" s="16" t="s">
        <v>20</v>
      </c>
      <c r="E32" s="16" t="s">
        <v>20</v>
      </c>
      <c r="F32" s="16"/>
      <c r="G32" s="18" t="s">
        <v>17</v>
      </c>
      <c r="H32" s="18" t="s">
        <v>21</v>
      </c>
      <c r="I32" s="18"/>
      <c r="J32" s="18"/>
      <c r="K32" s="18"/>
      <c r="L32" s="18"/>
      <c r="M32" s="19">
        <f>1-(Table1[[#This Row],[2027 Recommended Free Ridership]])+Table1[[#This Row],[2027 Recommended Participant Spillover*]]+Table1[[#This Row],[2027 Recommended Non-participant Spillover*]]+Table1[[#This Row],[2027 Recommended Active TA Spillover*]]</f>
        <v>1</v>
      </c>
      <c r="N32" s="23">
        <v>1</v>
      </c>
      <c r="O32" s="22"/>
      <c r="P32" s="22"/>
      <c r="Q32" s="16" t="s">
        <v>74</v>
      </c>
      <c r="R32" s="16"/>
      <c r="S32" s="31"/>
    </row>
    <row r="33" spans="1:19" s="3" customFormat="1" ht="45.75" customHeight="1" x14ac:dyDescent="0.25">
      <c r="A33" s="16" t="s">
        <v>72</v>
      </c>
      <c r="B33" s="16" t="s">
        <v>21</v>
      </c>
      <c r="C33" s="16" t="s">
        <v>77</v>
      </c>
      <c r="D33" s="16" t="s">
        <v>20</v>
      </c>
      <c r="E33" s="16" t="s">
        <v>20</v>
      </c>
      <c r="F33" s="16"/>
      <c r="G33" s="18" t="s">
        <v>17</v>
      </c>
      <c r="H33" s="18" t="s">
        <v>21</v>
      </c>
      <c r="I33" s="18"/>
      <c r="J33" s="18"/>
      <c r="K33" s="18"/>
      <c r="L33" s="18"/>
      <c r="M33" s="19">
        <f>1-(Table1[[#This Row],[2027 Recommended Free Ridership]])+Table1[[#This Row],[2027 Recommended Participant Spillover*]]+Table1[[#This Row],[2027 Recommended Non-participant Spillover*]]+Table1[[#This Row],[2027 Recommended Active TA Spillover*]]</f>
        <v>1</v>
      </c>
      <c r="N33" s="23">
        <v>1</v>
      </c>
      <c r="O33" s="22"/>
      <c r="P33" s="22"/>
      <c r="Q33" s="16" t="s">
        <v>74</v>
      </c>
      <c r="R33" s="16"/>
      <c r="S33" s="31"/>
    </row>
    <row r="34" spans="1:19" s="3" customFormat="1" ht="45.75" customHeight="1" x14ac:dyDescent="0.25">
      <c r="A34" s="16" t="s">
        <v>72</v>
      </c>
      <c r="B34" s="16" t="s">
        <v>21</v>
      </c>
      <c r="C34" s="16" t="s">
        <v>78</v>
      </c>
      <c r="D34" s="16" t="s">
        <v>20</v>
      </c>
      <c r="E34" s="16" t="s">
        <v>20</v>
      </c>
      <c r="F34" s="16"/>
      <c r="G34" s="18" t="s">
        <v>17</v>
      </c>
      <c r="H34" s="18" t="s">
        <v>21</v>
      </c>
      <c r="I34" s="18"/>
      <c r="J34" s="18"/>
      <c r="K34" s="18"/>
      <c r="L34" s="18"/>
      <c r="M34" s="19">
        <f>1-(Table1[[#This Row],[2027 Recommended Free Ridership]])+Table1[[#This Row],[2027 Recommended Participant Spillover*]]+Table1[[#This Row],[2027 Recommended Non-participant Spillover*]]+Table1[[#This Row],[2027 Recommended Active TA Spillover*]]</f>
        <v>1</v>
      </c>
      <c r="N34" s="23">
        <v>1</v>
      </c>
      <c r="O34" s="22"/>
      <c r="P34" s="22"/>
      <c r="Q34" s="16" t="s">
        <v>74</v>
      </c>
      <c r="R34" s="16"/>
      <c r="S34" s="31"/>
    </row>
    <row r="35" spans="1:19" s="3" customFormat="1" ht="45.75" customHeight="1" x14ac:dyDescent="0.25">
      <c r="A35" s="16" t="s">
        <v>72</v>
      </c>
      <c r="B35" s="16" t="s">
        <v>21</v>
      </c>
      <c r="C35" s="16" t="s">
        <v>79</v>
      </c>
      <c r="D35" s="16" t="s">
        <v>20</v>
      </c>
      <c r="E35" s="16" t="s">
        <v>20</v>
      </c>
      <c r="F35" s="16"/>
      <c r="G35" s="18" t="s">
        <v>17</v>
      </c>
      <c r="H35" s="18" t="s">
        <v>21</v>
      </c>
      <c r="I35" s="18"/>
      <c r="J35" s="18"/>
      <c r="K35" s="18"/>
      <c r="L35" s="18"/>
      <c r="M35" s="19">
        <f>1-(Table1[[#This Row],[2027 Recommended Free Ridership]])+Table1[[#This Row],[2027 Recommended Participant Spillover*]]+Table1[[#This Row],[2027 Recommended Non-participant Spillover*]]+Table1[[#This Row],[2027 Recommended Active TA Spillover*]]</f>
        <v>1</v>
      </c>
      <c r="N35" s="23">
        <v>1</v>
      </c>
      <c r="O35" s="22"/>
      <c r="P35" s="22"/>
      <c r="Q35" s="16" t="s">
        <v>74</v>
      </c>
      <c r="R35" s="16"/>
      <c r="S35" s="31"/>
    </row>
    <row r="36" spans="1:19" s="3" customFormat="1" ht="31.5" x14ac:dyDescent="0.25">
      <c r="A36" s="7" t="s">
        <v>80</v>
      </c>
      <c r="B36" s="7" t="s">
        <v>17</v>
      </c>
      <c r="C36" s="7" t="s">
        <v>81</v>
      </c>
      <c r="D36" s="7" t="s">
        <v>20</v>
      </c>
      <c r="E36" s="3" t="s">
        <v>20</v>
      </c>
      <c r="F36" s="7"/>
      <c r="G36" s="14" t="s">
        <v>17</v>
      </c>
      <c r="H36" s="9" t="s">
        <v>21</v>
      </c>
      <c r="I36" s="9"/>
      <c r="J36" s="9"/>
      <c r="K36" s="9"/>
      <c r="L36" s="9"/>
      <c r="M36" s="11">
        <v>0.8</v>
      </c>
      <c r="N36" s="38">
        <v>0.8</v>
      </c>
      <c r="O36" s="15"/>
      <c r="P36" s="15"/>
      <c r="S36" s="32"/>
    </row>
    <row r="37" spans="1:19" x14ac:dyDescent="0.25">
      <c r="A37" s="40" t="s">
        <v>97</v>
      </c>
      <c r="B37" s="41" t="s">
        <v>98</v>
      </c>
      <c r="C37" s="2"/>
      <c r="D37" s="2"/>
      <c r="E37" s="3"/>
      <c r="F37" s="2"/>
      <c r="G37" s="8"/>
      <c r="H37" s="9"/>
      <c r="I37" s="9"/>
      <c r="J37" s="9"/>
      <c r="K37" s="9"/>
      <c r="L37" s="9"/>
      <c r="M37" s="11"/>
      <c r="N37" s="39"/>
      <c r="O37" s="6"/>
      <c r="P37" s="6"/>
      <c r="Q37" s="3"/>
      <c r="R37" s="3"/>
      <c r="S37" s="32"/>
    </row>
  </sheetData>
  <sheetProtection formatCells="0" formatColumns="0" formatRows="0" insertRows="0" insertHyperlinks="0" deleteRows="0" selectLockedCells="1" sort="0" autoFilter="0" pivotTables="0"/>
  <protectedRanges>
    <protectedRange algorithmName="SHA-512" hashValue="wo9LXkWX0vMjbjP8VfYg/NlghQbGVfIxBvMxbaI3IxzUruDlmRdiUe1A7i7/rGkNobttsLPEk7GwfOBNdTr6ww==" saltValue="zil9NV3I7MZGl9oVNuBqOQ==" spinCount="100000" sqref="M13 N1:N37 M10" name="Range1"/>
  </protectedRanges>
  <phoneticPr fontId="1" type="noConversion"/>
  <pageMargins left="0.2" right="0.15" top="0.39" bottom="0.33" header="0.24" footer="0.17"/>
  <pageSetup paperSize="5" scale="33"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7efd950c-944d-404f-b6bf-71cb7e06b360}" enabled="1" method="Standard" siteId="{bfa12df7-47f4-4a99-a8ad-1209e99b84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2027 NTG Reco for Nicor Gas</vt:lpstr>
      <vt:lpstr>'2027 NTG Reco for Nicor Gas'!_Hlk190106167</vt:lpstr>
      <vt:lpstr>'2027 NTG Reco for Nicor Gas'!_Hlk190106195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2026-08-15T02:49:32Z</dcterms:created>
  <dcterms:modified xsi:type="dcterms:W3CDTF">2026-08-31T21:45:10Z</dcterms:modified>
  <cp:category/>
  <cp:contentStatus/>
</cp:coreProperties>
</file>