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Nicor_EMV\NG 2022-25\TRC and NEIs\TRC\2025 TRC\Report\Draft\"/>
    </mc:Choice>
  </mc:AlternateContent>
  <xr:revisionPtr revIDLastSave="0" documentId="8_{09092661-9FC4-4A90-82C0-935AF6E62834}" xr6:coauthVersionLast="47" xr6:coauthVersionMax="47" xr10:uidLastSave="{00000000-0000-0000-0000-000000000000}"/>
  <bookViews>
    <workbookView xWindow="-120" yWindow="-120" windowWidth="29040" windowHeight="15720" tabRatio="713" firstSheet="4" activeTab="4" xr2:uid="{56825CEA-79D6-4D5B-B52A-5DD0B2989BC1}"/>
  </bookViews>
  <sheets>
    <sheet name="Avoided Cost Data" sheetId="20" state="hidden" r:id="rId1"/>
    <sheet name="2023 Nicor Ex Ante and IMC" sheetId="8" state="hidden" r:id="rId2"/>
    <sheet name="Water_Costs 2020-58" sheetId="28" state="hidden" r:id="rId3"/>
    <sheet name="BEER NTG" sheetId="35" state="hidden" r:id="rId4"/>
    <sheet name="2025 Verified Savings Summary" sheetId="14" r:id="rId5"/>
    <sheet name="2025 High Impact Measures" sheetId="30" r:id="rId6"/>
    <sheet name="2025 TRC" sheetId="26" r:id="rId7"/>
    <sheet name="2025 TRC wo NEI" sheetId="31" r:id="rId8"/>
    <sheet name="2025 PACT" sheetId="27" r:id="rId9"/>
    <sheet name="2025 PACT wo NEI" sheetId="33" r:id="rId10"/>
    <sheet name="Other Benefits Details" sheetId="37" r:id="rId11"/>
    <sheet name="Custom Measures" sheetId="19" state="hidden" r:id="rId12"/>
    <sheet name="Steam_Trap EOY" sheetId="23" state="hidden" r:id="rId13"/>
    <sheet name="2022 Measure Cost and Count" sheetId="10" state="hidden" r:id="rId14"/>
    <sheet name="2022 TRMSummary" sheetId="7" state="hidden" r:id="rId15"/>
    <sheet name="Nicor Measure Savings" sheetId="3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____sal2" localSheetId="4" hidden="1">{"SALARIOS",#N/A,FALSE,"Hoja3";"SUELDOS EMPLEADOS",#N/A,FALSE,"Hoja4";"SUELDOS EJECUTIVOS",#N/A,FALSE,"Hoja5"}</definedName>
    <definedName name="_____sal2" localSheetId="0" hidden="1">{"SALARIOS",#N/A,FALSE,"Hoja3";"SUELDOS EMPLEADOS",#N/A,FALSE,"Hoja4";"SUELDOS EJECUTIVOS",#N/A,FALSE,"Hoja5"}</definedName>
    <definedName name="_____sal2" localSheetId="10" hidden="1">{"SALARIOS",#N/A,FALSE,"Hoja3";"SUELDOS EMPLEADOS",#N/A,FALSE,"Hoja4";"SUELDOS EJECUTIVOS",#N/A,FALSE,"Hoja5"}</definedName>
    <definedName name="_____sal2" hidden="1">{"SALARIOS",#N/A,FALSE,"Hoja3";"SUELDOS EMPLEADOS",#N/A,FALSE,"Hoja4";"SUELDOS EJECUTIVOS",#N/A,FALSE,"Hoja5"}</definedName>
    <definedName name="____sal2" localSheetId="4" hidden="1">{"SALARIOS",#N/A,FALSE,"Hoja3";"SUELDOS EMPLEADOS",#N/A,FALSE,"Hoja4";"SUELDOS EJECUTIVOS",#N/A,FALSE,"Hoja5"}</definedName>
    <definedName name="____sal2" localSheetId="0" hidden="1">{"SALARIOS",#N/A,FALSE,"Hoja3";"SUELDOS EMPLEADOS",#N/A,FALSE,"Hoja4";"SUELDOS EJECUTIVOS",#N/A,FALSE,"Hoja5"}</definedName>
    <definedName name="____sal2" localSheetId="10" hidden="1">{"SALARIOS",#N/A,FALSE,"Hoja3";"SUELDOS EMPLEADOS",#N/A,FALSE,"Hoja4";"SUELDOS EJECUTIVOS",#N/A,FALSE,"Hoja5"}</definedName>
    <definedName name="____sal2" hidden="1">{"SALARIOS",#N/A,FALSE,"Hoja3";"SUELDOS EMPLEADOS",#N/A,FALSE,"Hoja4";"SUELDOS EJECUTIVOS",#N/A,FALSE,"Hoja5"}</definedName>
    <definedName name="___sal2" localSheetId="4" hidden="1">{"SALARIOS",#N/A,FALSE,"Hoja3";"SUELDOS EMPLEADOS",#N/A,FALSE,"Hoja4";"SUELDOS EJECUTIVOS",#N/A,FALSE,"Hoja5"}</definedName>
    <definedName name="___sal2" localSheetId="0" hidden="1">{"SALARIOS",#N/A,FALSE,"Hoja3";"SUELDOS EMPLEADOS",#N/A,FALSE,"Hoja4";"SUELDOS EJECUTIVOS",#N/A,FALSE,"Hoja5"}</definedName>
    <definedName name="___sal2" localSheetId="10" hidden="1">{"SALARIOS",#N/A,FALSE,"Hoja3";"SUELDOS EMPLEADOS",#N/A,FALSE,"Hoja4";"SUELDOS EJECUTIVOS",#N/A,FALSE,"Hoja5"}</definedName>
    <definedName name="___sal2" hidden="1">{"SALARIOS",#N/A,FALSE,"Hoja3";"SUELDOS EMPLEADOS",#N/A,FALSE,"Hoja4";"SUELDOS EJECUTIVOS",#N/A,FALSE,"Hoja5"}</definedName>
    <definedName name="__123Graph_A" localSheetId="8" hidden="1">'[1]Func. Plt. RRF - With Earnings'!#REF!</definedName>
    <definedName name="__123Graph_A" localSheetId="6" hidden="1">'[1]Func. Plt. RRF - With Earnings'!#REF!</definedName>
    <definedName name="__123Graph_A" hidden="1">'[1]Func. Plt. RRF - With Earnings'!#REF!</definedName>
    <definedName name="__123Graph_C" localSheetId="8" hidden="1">'[1]Func. Plt. RRF - With Earnings'!#REF!</definedName>
    <definedName name="__123Graph_C" localSheetId="6" hidden="1">'[1]Func. Plt. RRF - With Earnings'!#REF!</definedName>
    <definedName name="__123Graph_C" hidden="1">'[1]Func. Plt. RRF - With Earnings'!#REF!</definedName>
    <definedName name="__123Graph_D" localSheetId="8" hidden="1">'[1]Func. Plt. RRF - With Earnings'!#REF!</definedName>
    <definedName name="__123Graph_D" localSheetId="6" hidden="1">'[1]Func. Plt. RRF - With Earnings'!#REF!</definedName>
    <definedName name="__123Graph_D" hidden="1">'[1]Func. Plt. RRF - With Earnings'!#REF!</definedName>
    <definedName name="__123Graph_E" localSheetId="8" hidden="1">'[1]Func. Plt. RRF - With Earnings'!#REF!</definedName>
    <definedName name="__123Graph_E" localSheetId="6" hidden="1">'[1]Func. Plt. RRF - With Earnings'!#REF!</definedName>
    <definedName name="__123Graph_E" hidden="1">'[1]Func. Plt. RRF - With Earnings'!#REF!</definedName>
    <definedName name="__123Graph_F" localSheetId="8" hidden="1">'[1]Func. Plt. RRF - With Earnings'!#REF!</definedName>
    <definedName name="__123Graph_F" localSheetId="6" hidden="1">'[1]Func. Plt. RRF - With Earnings'!#REF!</definedName>
    <definedName name="__123Graph_F" hidden="1">'[1]Func. Plt. RRF - With Earnings'!#REF!</definedName>
    <definedName name="__sal2" localSheetId="4" hidden="1">{"SALARIOS",#N/A,FALSE,"Hoja3";"SUELDOS EMPLEADOS",#N/A,FALSE,"Hoja4";"SUELDOS EJECUTIVOS",#N/A,FALSE,"Hoja5"}</definedName>
    <definedName name="__sal2" localSheetId="0" hidden="1">{"SALARIOS",#N/A,FALSE,"Hoja3";"SUELDOS EMPLEADOS",#N/A,FALSE,"Hoja4";"SUELDOS EJECUTIVOS",#N/A,FALSE,"Hoja5"}</definedName>
    <definedName name="__sal2" localSheetId="10" hidden="1">{"SALARIOS",#N/A,FALSE,"Hoja3";"SUELDOS EMPLEADOS",#N/A,FALSE,"Hoja4";"SUELDOS EJECUTIVOS",#N/A,FALSE,"Hoja5"}</definedName>
    <definedName name="__sal2" hidden="1">{"SALARIOS",#N/A,FALSE,"Hoja3";"SUELDOS EMPLEADOS",#N/A,FALSE,"Hoja4";"SUELDOS EJECUTIVOS",#N/A,FALSE,"Hoja5"}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_Fill" hidden="1">#REF!</definedName>
    <definedName name="_xlnm._FilterDatabase" localSheetId="13" hidden="1">'2022 Measure Cost and Count'!$M$1:$P$58</definedName>
    <definedName name="_xlnm._FilterDatabase" localSheetId="14" hidden="1">'2022 TRMSummary'!$A$1:$P$406</definedName>
    <definedName name="_xlnm._FilterDatabase" localSheetId="1" hidden="1">'2023 Nicor Ex Ante and IMC'!$A$1:$O$378</definedName>
    <definedName name="_xlnm._FilterDatabase" localSheetId="5" hidden="1">'2025 High Impact Measures'!$K$2:$Q$2</definedName>
    <definedName name="_xlnm._FilterDatabase" localSheetId="11" hidden="1">'Custom Measures'!$A$7:$AH$165</definedName>
    <definedName name="_xlnm._FilterDatabase" localSheetId="15" hidden="1">'Nicor Measure Savings'!$A$1:$I$325</definedName>
    <definedName name="_Key1" localSheetId="8" hidden="1">#REF!</definedName>
    <definedName name="_Key1" localSheetId="6" hidden="1">#REF!</definedName>
    <definedName name="_Key1" localSheetId="4" hidden="1">#REF!</definedName>
    <definedName name="_Key1" hidden="1">#REF!</definedName>
    <definedName name="_Order1" hidden="1">255</definedName>
    <definedName name="_Order2" hidden="1">255</definedName>
    <definedName name="_Sort" localSheetId="8" hidden="1">#REF!</definedName>
    <definedName name="_Sort" localSheetId="6" hidden="1">#REF!</definedName>
    <definedName name="_Sort" localSheetId="4" hidden="1">#REF!</definedName>
    <definedName name="_Sort" hidden="1">#REF!</definedName>
    <definedName name="a" localSheetId="8" hidden="1">'[2]Adjusted Exp &amp; Rate Base'!#REF!</definedName>
    <definedName name="a" localSheetId="6" hidden="1">'[2]Adjusted Exp &amp; Rate Base'!#REF!</definedName>
    <definedName name="a" localSheetId="4" hidden="1">'[2]Adjusted Exp &amp; Rate Base'!#REF!</definedName>
    <definedName name="a" hidden="1">'[2]Adjusted Exp &amp; Rate Base'!#REF!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_Equipment_Split">#REF!</definedName>
    <definedName name="AccountNumber">[5]Table!$A$6:$A$65536</definedName>
    <definedName name="AccountNUmber1">[6]Table!$A$6:$A$65536</definedName>
    <definedName name="Activity">[7]Control!$C$37</definedName>
    <definedName name="adfa" localSheetId="8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localSheetId="6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localSheetId="4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localSheetId="0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localSheetId="10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esreport2" localSheetId="4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esreport2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esreport2" localSheetId="1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ter_Tax">#REF!</definedName>
    <definedName name="AllDates">OFFSET(#REF!,0,0,COUNTA(#REF!)-1,1)</definedName>
    <definedName name="annual_report2" localSheetId="4" hidden="1">{"ARPandL",#N/A,FALSE,"Report Annual";"ARCashflow",#N/A,FALSE,"Report Annual";"ARBalanceSheet",#N/A,FALSE,"Report Annual";"ARRatios",#N/A,FALSE,"Report Annual"}</definedName>
    <definedName name="annual_report2" localSheetId="0" hidden="1">{"ARPandL",#N/A,FALSE,"Report Annual";"ARCashflow",#N/A,FALSE,"Report Annual";"ARBalanceSheet",#N/A,FALSE,"Report Annual";"ARRatios",#N/A,FALSE,"Report Annual"}</definedName>
    <definedName name="annual_report2" localSheetId="10" hidden="1">{"ARPandL",#N/A,FALSE,"Report Annual";"ARCashflow",#N/A,FALSE,"Report Annual";"ARBalanceSheet",#N/A,FALSE,"Report Annual";"ARRatios",#N/A,FALSE,"Report Annual"}</definedName>
    <definedName name="annual_report2" hidden="1">{"ARPandL",#N/A,FALSE,"Report Annual";"ARCashflow",#N/A,FALSE,"Report Annual";"ARBalanceSheet",#N/A,FALSE,"Report Annual";"ARRatios",#N/A,FALSE,"Report Annual"}</definedName>
    <definedName name="AorU">[7]Control!#REF!</definedName>
    <definedName name="AS2DocOpenMode" hidden="1">"AS2DocumentEdit"</definedName>
    <definedName name="atest">"a15:c19"</definedName>
    <definedName name="Attic_Area" localSheetId="4">[8]E3_Upload!#REF!</definedName>
    <definedName name="Attic_Area" localSheetId="0">[9]E3_Upload!#REF!</definedName>
    <definedName name="Attic_Area">[8]E3_Upload!#REF!</definedName>
    <definedName name="Attic_Insulation" localSheetId="4">[8]E3_Upload!#REF!</definedName>
    <definedName name="Attic_Insulation" localSheetId="0">[9]E3_Upload!#REF!</definedName>
    <definedName name="Attic_Insulation">[8]E3_Upload!#REF!</definedName>
    <definedName name="AU" localSheetId="4">#REF!</definedName>
    <definedName name="AU" localSheetId="0">#REF!</definedName>
    <definedName name="AU">#REF!</definedName>
    <definedName name="Audit_544_Month">OFFSET([10]Data!$L$3,0,0,COUNTA([10]Data!$B:$B)-1,1)</definedName>
    <definedName name="Audit_Audit_Bill">OFFSET('[11]DW Audit Data'!$N$2,0,0,COUNTA('[11]DW Audit Data'!$A:$A)-1,1)</definedName>
    <definedName name="Audit_Bill">OFFSET([10]Data!$O$3,0,0,COUNTA([10]Data!$B:$B)-1,1)</definedName>
    <definedName name="Audit_COMED_COST">OFFSET('[11]DW Audit Data'!$P$2,0,0,COUNTA('[11]DW Audit Data'!$A:$A)-1,1)</definedName>
    <definedName name="Audit_DHW_Fuel">OFFSET('[11]DW Audit Data'!$T$2,0,0,COUNTA('[11]DW Audit Data'!$A:$A)-1,1)</definedName>
    <definedName name="Audit_DHW_SYSTEMS_TREATED">OFFSET('[11]DW Audit Data'!$U$2,0,0,COUNTA('[11]DW Audit Data'!$A:$A)-1,1)</definedName>
    <definedName name="Audit_Fee">[10]Lookups!$K$2</definedName>
    <definedName name="Audit_FiscalMonth">OFFSET('[11]DW Audit Data'!$AF$2,0,0,COUNTA('[11]DW Audit Data'!$A:$A)-1,1)</definedName>
    <definedName name="Audit_NICOR_COST">OFFSET('[11]DW Audit Data'!$R$2,0,0,COUNTA('[11]DW Audit Data'!$A:$A)-1,1)</definedName>
    <definedName name="Audit_Survey_Fiscal_Month">OFFSET('[11]Audit Survey Results'!$C$2,0,0,COUNTA('[11]Audit Survey Results'!$A:$A)-1,1)</definedName>
    <definedName name="Audit_Survey_Score">OFFSET('[11]Audit Survey Results'!$F$2,0,0,COUNTA('[11]Audit Survey Results'!$A:$A)-1,1)</definedName>
    <definedName name="Audit_Survey_WE">OFFSET('[11]Audit Survey Results'!$B$2,0,0,COUNTA('[11]Audit Survey Results'!$A:$A)-1,1)</definedName>
    <definedName name="Audit_WE_Batch">OFFSET('[11]DW Audit Data'!$W$2,0,0,COUNTA('[11]DW Audit Data'!$A:$A)-1,1)</definedName>
    <definedName name="AuditFee">OFFSET('[11]DW Audit Data'!$M$2,0,0,COUNTA('[11]DW Audit Data'!$A:$A)-1,1)</definedName>
    <definedName name="Audits_Goal">'[12]KPI - Internal'!$E$4</definedName>
    <definedName name="AuditSiteID">OFFSET('[11]DW Audit Data'!$A$2,0,0,COUNTA('[11]DW Audit Data'!$A:$A)-1,1)</definedName>
    <definedName name="AvoidedCostLabels">'[13]General Inputs'!$D$31:$D$39</definedName>
    <definedName name="b" hidden="1">'[1]Func. Plt. RRF - With Earnings'!#REF!</definedName>
    <definedName name="Base_Case">#REF!</definedName>
    <definedName name="Baseline" localSheetId="10">[14]ValidationLists!$F$4:$F$6</definedName>
    <definedName name="Baseline">[15]ValidationLists!$F$4:$F$6</definedName>
    <definedName name="BaselineStatus" localSheetId="4">#REF!</definedName>
    <definedName name="BaselineStatus" localSheetId="0">#REF!</definedName>
    <definedName name="BaselineStatus">#REF!</definedName>
    <definedName name="BaseYear" localSheetId="0">'[16]Portfolio Inputs'!$D$4</definedName>
    <definedName name="BaseYear" localSheetId="10">'[17]Portfolio Inputs'!$D$4</definedName>
    <definedName name="BaseYear">'[18]Portfolio Inputs'!$D$4</definedName>
    <definedName name="Benchmark_Ind" localSheetId="4">[8]E3_Upload!#REF!</definedName>
    <definedName name="Benchmark_Ind" localSheetId="0">[9]E3_Upload!#REF!</definedName>
    <definedName name="Benchmark_Ind">[8]E3_Upload!#REF!</definedName>
    <definedName name="Benchmark_Type" localSheetId="4">[8]E3_Upload!#REF!</definedName>
    <definedName name="Benchmark_Type" localSheetId="0">[9]E3_Upload!#REF!</definedName>
    <definedName name="Benchmark_Type">[8]E3_Upload!#REF!</definedName>
    <definedName name="BenchmarkCol" localSheetId="0">[9]E3_Upload!#REF!</definedName>
    <definedName name="BenchmarkCol">[8]E3_Upload!#REF!</definedName>
    <definedName name="BenchmarkFactors" localSheetId="0">[9]E3_Upload!#REF!</definedName>
    <definedName name="BenchmarkFactors">[8]E3_Upload!#REF!</definedName>
    <definedName name="BenchmarkPart" localSheetId="0">[9]E3_Upload!#REF!</definedName>
    <definedName name="BenchmarkPart">[8]E3_Upload!#REF!</definedName>
    <definedName name="BenchmarkPartBus" localSheetId="0">[9]E3_Upload!#REF!</definedName>
    <definedName name="BenchmarkPartBus">[8]E3_Upload!#REF!</definedName>
    <definedName name="BenchmarkRow" localSheetId="0">[9]E3_Upload!#REF!</definedName>
    <definedName name="BenchmarkRow">[8]E3_Upload!#REF!</definedName>
    <definedName name="Billable_Category">OFFSET([19]Unanet_Report!$M$2,0,0,COUNTA([19]Unanet_Report!$E:$E)-1,1)</definedName>
    <definedName name="Budget">'[7]Ofcr Act'!$AA$29:$AA$39</definedName>
    <definedName name="Business_Type" localSheetId="4">#REF!</definedName>
    <definedName name="Business_Type" localSheetId="0">#REF!</definedName>
    <definedName name="Business_Type">#REF!</definedName>
    <definedName name="Business_Types">#REF!</definedName>
    <definedName name="CActual">'[7]Ofcr Act'!$F$29:$F$39</definedName>
    <definedName name="calculations2" localSheetId="4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culations2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culations2" localSheetId="1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tegory" localSheetId="10">[14]ValidationLists!$G$4:$G$7</definedName>
    <definedName name="Category">[15]ValidationLists!$G$4:$G$7</definedName>
    <definedName name="CheckListCategory" localSheetId="4">#REF!</definedName>
    <definedName name="CheckListCategory" localSheetId="0">#REF!</definedName>
    <definedName name="CheckListCategory">#REF!</definedName>
    <definedName name="CheckListFilter">#REF!</definedName>
    <definedName name="CheckListMethod">#REF!</definedName>
    <definedName name="CheckListProcedure">#REF!</definedName>
    <definedName name="CO2Convert" localSheetId="0">'[16]Portfolio Inputs'!$D$23</definedName>
    <definedName name="CO2Convert" localSheetId="10">'[17]Portfolio Inputs'!$D$23</definedName>
    <definedName name="CO2Convert">'[18]Portfolio Inputs'!$D$23</definedName>
    <definedName name="ComEd_Split" localSheetId="4">#REF!</definedName>
    <definedName name="ComEd_Split" localSheetId="0">#REF!</definedName>
    <definedName name="ComEd_Split">#REF!</definedName>
    <definedName name="Completed_Projects_Goal">'[12]KPI - Internal'!$E$5</definedName>
    <definedName name="Completion_544_Month">OFFSET([10]Data!$AW$3,0,0,COUNTA([10]Data!$B:$B)-1,1)</definedName>
    <definedName name="Completion_Bill">OFFSET([10]Data!$AT$3,0,0,COUNTA([10]Data!$B:$B)-1,1)</definedName>
    <definedName name="compver">[7]Control!$C$32</definedName>
    <definedName name="Contractor">OFFSET([12]Data!$AJ$3,0,0,COUNTA([12]Data!$B:$B)-1,1)</definedName>
    <definedName name="Contractor_Survey_Fiscal_Month">OFFSET('[11]Contractor Survey Results'!$C$2,0,0,COUNTA('[11]Contractor Survey Results'!$A:$A)-1,1)</definedName>
    <definedName name="Contractor_Survey_Score">OFFSET('[11]Contractor Survey Results'!$F$2,0,0,COUNTA('[11]Contractor Survey Results'!$A:$A)-1,1)</definedName>
    <definedName name="Contractor_Survey_WE">OFFSET('[11]Contractor Survey Results'!$B$2,0,0,COUNTA('[11]Contractor Survey Results'!$A:$A)-1,1)</definedName>
    <definedName name="Contracts_Signed_Goal">'[12]KPI - Internal'!$H$4</definedName>
    <definedName name="Corp_Tax" localSheetId="4">#REF!</definedName>
    <definedName name="Corp_Tax" localSheetId="0">#REF!</definedName>
    <definedName name="Corp_Tax">#REF!</definedName>
    <definedName name="Costs_Amt">OFFSET(#REF!,0,0,COUNTA(#REF!)-1,1)</definedName>
    <definedName name="Costs_Billable_Amt">OFFSET(#REF!,0,0,COUNTA(#REF!)-1,1)</definedName>
    <definedName name="Costs_Category">OFFSET(#REF!,0,0,COUNTA(#REF!)-1,1)</definedName>
    <definedName name="Costs_Markup">OFFSET(#REF!,0,0,COUNTA(#REF!)-1,1)</definedName>
    <definedName name="csDesignMode">1</definedName>
    <definedName name="currentPeriod">[7]Control!$C$30</definedName>
    <definedName name="CycleEndYear">'[13]General Inputs'!$I$6</definedName>
    <definedName name="CycleStartYear">'[13]General Inputs'!$I$5</definedName>
    <definedName name="d" hidden="1">'[4]WACC &amp; IT'!#REF!</definedName>
    <definedName name="Data" localSheetId="0">OFFSET(#REF!,0,0,COUNTA(#REF!)-1,60)</definedName>
    <definedName name="Data">OFFSET(#REF!,0,0,COUNTA(#REF!)-1,60)</definedName>
    <definedName name="Data_14w">OFFSET([10]Data!$Y$3,0,0,COUNTA([10]Data!$B:$B)-1,1)</definedName>
    <definedName name="Data_19w">OFFSET([10]Data!$Z$3,0,0,COUNTA([10]Data!$B:$B)-1,1)</definedName>
    <definedName name="Data_23w">OFFSET([10]Data!$AA$3,0,0,COUNTA([10]Data!$B:$B)-1,1)</definedName>
    <definedName name="Data_544_Completion_Month">OFFSET([20]Data!$AI$2,0,0,COUNTA([20]Data!$D:$D)-1,1)</definedName>
    <definedName name="Data_544_Month">OFFSET([20]Data!$AH$2,0,0,COUNTA([20]Data!$D:$D)-1,1)</definedName>
    <definedName name="Data_9w">OFFSET([10]Data!$X$3,0,0,COUNTA([10]Data!$B:$B)-1,1)</definedName>
    <definedName name="Data_Address">OFFSET([20]Data!$F$2,0,0,COUNTA([20]Data!$D:$D)-1,1)</definedName>
    <definedName name="Data_Audit_Date">OFFSET([12]Data!$J$3,0,0,COUNTA([12]Data!$B:$B)-1,1)</definedName>
    <definedName name="Data_Audit_Report_Date">OFFSET([12]Data!$K$3,0,0,COUNTA([12]Data!$B:$B)-1,1)</definedName>
    <definedName name="Data_Auditor">OFFSET([20]Data!$B$2,0,0,COUNTA([20]Data!$D:$D)-1,1)</definedName>
    <definedName name="Data_Bath">OFFSET([10]Data!$V$3,0,0,COUNTA([10]Data!$B:$B)-1,1)</definedName>
    <definedName name="Data_Cancelled_Date">OFFSET([12]Data!$AY$3,0,0,COUNTA([12]Data!$B:$B)-1,1)</definedName>
    <definedName name="Data_City">OFFSET([20]Data!$G$2,0,0,COUNTA([20]Data!$D:$D)-1,1)</definedName>
    <definedName name="Data_Completed_Amt">OFFSET([20]Data!$AA$2,0,0,COUNTA([20]Data!$D:$D)-1,1)</definedName>
    <definedName name="Data_Completed_Contract_Incentive">OFFSET([10]Data!$AP$3,0,0,COUNTA([10]Data!$B:$B)-1,1)</definedName>
    <definedName name="Data_Completed_kWh">OFFSET([20]Data!$AD$2,0,0,COUNTA([20]Data!$D:$D)-1,1)</definedName>
    <definedName name="Data_Completed_Therms">OFFSET([20]Data!$AC$2,0,0,COUNTA([20]Data!$D:$D)-1,1)</definedName>
    <definedName name="Data_Completion_Date">OFFSET([20]Data!$Z$2,0,0,COUNTA([20]Data!$D:$D)-1,1)</definedName>
    <definedName name="Data_Completion_Report_Date">OFFSET([12]Data!$AW$3,0,0,COUNTA([12]Data!$B:$B)-1,1)</definedName>
    <definedName name="Data_Contract">OFFSET([20]Data!$U$2,0,0,COUNTA([20]Data!$D:$D)-1,1)</definedName>
    <definedName name="Data_Contract_Amt">OFFSET([20]Data!$V$2,0,0,COUNTA([20]Data!$D:$D)-1,1)</definedName>
    <definedName name="Data_Contract_In_Period">OFFSET([12]Data!$AI$3,0,0,COUNTA([12]Data!$B:$B)-1,1)</definedName>
    <definedName name="Data_Contract_kWh">OFFSET([20]Data!$Y$2,0,0,COUNTA([20]Data!$D:$D)-1,1)</definedName>
    <definedName name="Data_Contract_Proposed_Incentives">OFFSET([20]Data!$W$2,0,0,COUNTA([20]Data!$D:$D)-1,1)</definedName>
    <definedName name="Data_Contract_Received_Date">OFFSET([12]Data!$AG$3,0,0,COUNTA([12]Data!$B:$B)-1,1)</definedName>
    <definedName name="Data_Contract_Report_Date">OFFSET([12]Data!$AH$3,0,0,COUNTA([12]Data!$B:$B)-1,1)</definedName>
    <definedName name="Data_Contract_Therms">OFFSET([20]Data!$X$2,0,0,COUNTA([20]Data!$D:$D)-1,1)</definedName>
    <definedName name="Data_Cust_First">OFFSET([20]Data!$E$2,0,0,COUNTA([20]Data!$D:$D)-1,1)</definedName>
    <definedName name="Data_Cust_Last">OFFSET([20]Data!$D$2,0,0,COUNTA([20]Data!$D:$D)-1,1)</definedName>
    <definedName name="Data_Customer_Copay">OFFSET([20]Data!$AE$2,0,0,COUNTA([20]Data!$D:$D)-1,1)</definedName>
    <definedName name="Data_Date">OFFSET([20]Data!$A$2,0,0,COUNTA([20]Data!$D:$D)-1,1)</definedName>
    <definedName name="Data_DHW">OFFSET([20]Data!$AF$2,0,0,COUNTA([20]Data!$D:$D)-1,1)</definedName>
    <definedName name="Data_DHW_Treated">OFFSET([20]Data!$AF$2,0,0,COUNTA([20]Data!$D:$D)-1,1)</definedName>
    <definedName name="Data_DHW_Treated_Pipe">OFFSET([10]Data!$AD$3,0,0,COUNTA([10]Data!$B:$B)-1,1)</definedName>
    <definedName name="Data_Fee">OFFSET([10]Data!$N$3,0,0,COUNTA([10]Data!$B:$B)-1,1)</definedName>
    <definedName name="Data_Globe9W">OFFSET([21]Data!$X$3,0,0,COUNTA([21]Data!$B:$B)-1,1)</definedName>
    <definedName name="Data_Installs">OFFSET([20]Data!$AG$2,0,0,COUNTA([20]Data!$D:$D)-1,1)</definedName>
    <definedName name="Data_Kitchen">OFFSET([10]Data!$W$3,0,0,COUNTA([10]Data!$B:$B)-1,1)</definedName>
    <definedName name="Data_kWh">OFFSET([20]Data!$Y$2,0,0,COUNTA([20]Data!$D:$D)-1,1)</definedName>
    <definedName name="Data_Pipe">OFFSET([20]Data!$Q$2,0,0,COUNTA([20]Data!$D:$D)-1,1)</definedName>
    <definedName name="Data_Pipe_58">OFFSET([12]Data!$T$3,0,0,COUNTA([12]Data!$B:$B)-1,1)</definedName>
    <definedName name="Data_Pipe_78">OFFSET([12]Data!$U$3,0,0,COUNTA([12]Data!$B:$B)-1,1)</definedName>
    <definedName name="Data_Primary">OFFSET([12]Data!$P$3,0,0,COUNTA([12]Data!$B:$B)-1,1)</definedName>
    <definedName name="Data_Showhd">OFFSET([10]Data!$U$3,0,0,COUNTA([10]Data!$B:$B)-1,1)</definedName>
    <definedName name="Data_SiteID">OFFSET([12]Data!$A$3,0,0,COUNTA([12]Data!$B:$B)-1,1)</definedName>
    <definedName name="Data_Status">OFFSET([12]Data!$AK$3,0,0,COUNTA([12]Data!$B:$B)-1,1)</definedName>
    <definedName name="Data_Therm">OFFSET([20]Data!$X$2,0,0,COUNTA([20]Data!$D:$D)-1,1)</definedName>
    <definedName name="Data_Tstat">OFFSET([10]Data!$R$3,0,0,COUNTA([10]Data!$B:$B)-1,1)</definedName>
    <definedName name="Data_Tstat_Education">OFFSET([20]Data!$T$2,0,0,COUNTA([20]Data!$D:$D)-1,1)</definedName>
    <definedName name="Data_Turndn">OFFSET([20]Data!$R$2,0,0,COUNTA([20]Data!$D:$D)-1,1)</definedName>
    <definedName name="Data_Water_Heat">OFFSET([20]Data!$I$2,0,0,COUNTA([20]Data!$D:$D)-1,1)</definedName>
    <definedName name="Data_Weeknum" localSheetId="4">OFFSET([20]Data!#REF!,0,0,COUNTA([20]Data!$D:$D)-1,1)</definedName>
    <definedName name="Data_Weeknum" localSheetId="0">OFFSET([20]Data!#REF!,0,0,COUNTA([20]Data!$D:$D)-1,1)</definedName>
    <definedName name="Data_Weeknum">OFFSET([20]Data!#REF!,0,0,COUNTA([20]Data!$D:$D)-1,1)</definedName>
    <definedName name="Data_Zipcode">OFFSET([20]Data!$H$2,0,0,COUNTA([20]Data!$D:$D)-1,1)</definedName>
    <definedName name="Date" localSheetId="0">#REF!</definedName>
    <definedName name="Date">#REF!</definedName>
    <definedName name="DISC_RF" localSheetId="4">[8]E3_Upload!#REF!</definedName>
    <definedName name="DISC_RF" localSheetId="0">[9]E3_Upload!#REF!</definedName>
    <definedName name="DISC_RF">[8]E3_Upload!#REF!</definedName>
    <definedName name="DISC_WACC" localSheetId="4">[8]E3_Upload!#REF!</definedName>
    <definedName name="DISC_WACC" localSheetId="0">[9]E3_Upload!#REF!</definedName>
    <definedName name="DISC_WACC">[8]E3_Upload!#REF!</definedName>
    <definedName name="DiscountFactorLabels">'[13]General Inputs'!$D$86:$D$90</definedName>
    <definedName name="DiscountRatePCT">#REF!</definedName>
    <definedName name="DiscountRateRIM">#REF!</definedName>
    <definedName name="DiscountRateSCT">#REF!</definedName>
    <definedName name="DiscountRateTRC" localSheetId="0">'[16]Portfolio Inputs'!$D$9</definedName>
    <definedName name="DiscountRateTRC" localSheetId="10">'[17]Portfolio Inputs'!$D$9</definedName>
    <definedName name="DiscountRateTRC">'[18]Portfolio Inputs'!$D$9</definedName>
    <definedName name="DiscountRateUCT">#REF!</definedName>
    <definedName name="e">OFFSET(#REF!,0,0,COUNTA(#REF!)-1,1)</definedName>
    <definedName name="Employee">OFFSET([22]Hours!$C$2,0,0,COUNTA([22]Hours!$C$1:$C$65536)-1,1)</definedName>
    <definedName name="EndYear">#REF!</definedName>
    <definedName name="EPS_YR1" localSheetId="4">#REF!</definedName>
    <definedName name="EPS_YR1" localSheetId="0">#REF!</definedName>
    <definedName name="EPS_YR1">#REF!</definedName>
    <definedName name="EscalationRate">#REF!</definedName>
    <definedName name="Expense_AC_Eq">OFFSET(#REF!,0,0,COUNTA(#REF!)-1,1)</definedName>
    <definedName name="Expense_Amt">OFFSET([22]Expenses!$G$2,0,0,COUNTA([22]Expenses!$A$1:$A$65536)-1,1)</definedName>
    <definedName name="Expense_Amt2">OFFSET(#REF!,0,0,COUNTA(#REF!)-1,1)</definedName>
    <definedName name="Expense_Billable_Amt">OFFSET(#REF!,0,0,COUNTA(#REF!)-1,1)</definedName>
    <definedName name="Expense_Cat">OFFSET(#REF!,0,0,COUNTA(#REF!)-1,1)</definedName>
    <definedName name="Expense_Category">#REF!</definedName>
    <definedName name="Expense_Category2">OFFSET(#REF!,0,0,COUNTA(#REF!)-1,1)</definedName>
    <definedName name="Expense_Data_Amount">OFFSET(#REF!,0,0,COUNTA(#REF!)-1,1)</definedName>
    <definedName name="Expense_Data_Category">OFFSET(#REF!,0,0,COUNTA(#REF!)-1,1)</definedName>
    <definedName name="Expense_Data_Date">OFFSET(#REF!,0,0,COUNTA(#REF!)-1,1)</definedName>
    <definedName name="Expense_Data_Description">OFFSET(#REF!,0,0,COUNTA(#REF!)-1,1)</definedName>
    <definedName name="Expense_Data_Subcategory">OFFSET(#REF!,0,0,COUNTA(#REF!)-1,1)</definedName>
    <definedName name="Expense_HVAC">OFFSET(#REF!,0,0,COUNTA(#REF!)-1,1)</definedName>
    <definedName name="Expense_Mileage">OFFSET(#REF!,0,0,COUNTA(#REF!)-1,1)</definedName>
    <definedName name="Expense_Mileage_Cost">OFFSET(#REF!,0,0,COUNTA(#REF!)-1,1)</definedName>
    <definedName name="Expense_Name">OFFSET(#REF!,0,0,COUNTA(#REF!)-1,1)</definedName>
    <definedName name="Expense_Personal_Category">OFFSET(#REF!,0,0,COUNTA(#REF!)-1,1)</definedName>
    <definedName name="Expense_Type">#REF!</definedName>
    <definedName name="Expenses_Amount">OFFSET([22]Expenses!$G$2,0,0,COUNTA([22]Expenses!$A$1:$A$65536)-1,1)</definedName>
    <definedName name="Expenses_Associated_Personnel">OFFSET([22]Expenses!$J$2,0,0,COUNTA([22]Expenses!$A$1:$A$65536)-1,1)</definedName>
    <definedName name="Expenses_Business_Purpose">OFFSET([22]Expenses!$I$2,0,0,COUNTA([22]Expenses!$A$1:$A$65536)-1,1)</definedName>
    <definedName name="Expenses_Category">OFFSET([22]Expenses!$E$2,0,0,COUNTA([22]Expenses!$A$1:$A$65536)-1,1)</definedName>
    <definedName name="Expenses_Date">OFFSET([22]Expenses!$B$2,0,0,COUNTA([22]Expenses!$A$1:$A$65536)-1,1)</definedName>
    <definedName name="Expenses_Description">OFFSET([22]Expenses!$H$2,0,0,COUNTA([22]Expenses!$A$1:$A$65536)-1,1)</definedName>
    <definedName name="Expenses_Program_Name">OFFSET([22]Expenses!$D$2,0,0,COUNTA([22]Expenses!$A$1:$A$65536)-1,1)</definedName>
    <definedName name="Expenses_Program_Number">OFFSET([22]Expenses!$C$2,0,0,COUNTA([22]Expenses!$A$1:$A$65536)-1,1)</definedName>
    <definedName name="Expenses_Sequence_Num">OFFSET([22]Expenses!$A$2,0,0,COUNTA([22]Expenses!$A$1:$A$65536)-1,1)</definedName>
    <definedName name="Expenses_Subcategory">OFFSET([22]Expenses!$F$2,0,0,COUNTA([22]Expenses!$A$1:$A$65536)-1,1)</definedName>
    <definedName name="f" localSheetId="4" hidden="1">'[3]Stmt H'!#REF!</definedName>
    <definedName name="f" localSheetId="0" hidden="1">'[3]Stmt H'!#REF!</definedName>
    <definedName name="f" hidden="1">'[3]Stmt H'!#REF!</definedName>
    <definedName name="finance2" localSheetId="4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e2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e2" localSheetId="1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lujo2" localSheetId="4" hidden="1">{"FLUJO DE CAJA",#N/A,FALSE,"Hoja1";"ANEXOS FLUJO",#N/A,FALSE,"Hoja1"}</definedName>
    <definedName name="flujo2" localSheetId="0" hidden="1">{"FLUJO DE CAJA",#N/A,FALSE,"Hoja1";"ANEXOS FLUJO",#N/A,FALSE,"Hoja1"}</definedName>
    <definedName name="flujo2" localSheetId="10" hidden="1">{"FLUJO DE CAJA",#N/A,FALSE,"Hoja1";"ANEXOS FLUJO",#N/A,FALSE,"Hoja1"}</definedName>
    <definedName name="flujo2" hidden="1">{"FLUJO DE CAJA",#N/A,FALSE,"Hoja1";"ANEXOS FLUJO",#N/A,FALSE,"Hoja1"}</definedName>
    <definedName name="g" hidden="1">#REF!</definedName>
    <definedName name="ganacias2" localSheetId="4" hidden="1">{"GAN.Y PERD.RESUMIDO",#N/A,FALSE,"Hoja1";"GAN.Y PERD.DETALLADO",#N/A,FALSE,"Hoja1"}</definedName>
    <definedName name="ganacias2" localSheetId="0" hidden="1">{"GAN.Y PERD.RESUMIDO",#N/A,FALSE,"Hoja1";"GAN.Y PERD.DETALLADO",#N/A,FALSE,"Hoja1"}</definedName>
    <definedName name="ganacias2" localSheetId="10" hidden="1">{"GAN.Y PERD.RESUMIDO",#N/A,FALSE,"Hoja1";"GAN.Y PERD.DETALLADO",#N/A,FALSE,"Hoja1"}</definedName>
    <definedName name="ganacias2" hidden="1">{"GAN.Y PERD.RESUMIDO",#N/A,FALSE,"Hoja1";"GAN.Y PERD.DETALLADO",#N/A,FALSE,"Hoja1"}</definedName>
    <definedName name="h" localSheetId="8" hidden="1">#REF!</definedName>
    <definedName name="h" localSheetId="6" hidden="1">#REF!</definedName>
    <definedName name="h" localSheetId="4" hidden="1">#REF!</definedName>
    <definedName name="h" hidden="1">#REF!</definedName>
    <definedName name="HDD_Unconditioned" localSheetId="4">[8]E3_Upload!#REF!</definedName>
    <definedName name="HDD_Unconditioned" localSheetId="0">[9]E3_Upload!#REF!</definedName>
    <definedName name="HDD_Unconditioned">[8]E3_Upload!#REF!</definedName>
    <definedName name="Heating_Degree_Days" localSheetId="4">[8]E3_Upload!#REF!</definedName>
    <definedName name="Heating_Degree_Days" localSheetId="0">[9]E3_Upload!#REF!</definedName>
    <definedName name="Heating_Degree_Days">[8]E3_Upload!#REF!</definedName>
    <definedName name="hh" localSheetId="4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hh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hh" localSheetId="1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hh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High_Growth" localSheetId="0">[9]E3_Upload!#REF!</definedName>
    <definedName name="High_Growth">[8]E3_Upload!#REF!</definedName>
    <definedName name="Home_Area" localSheetId="0">[9]E3_Upload!#REF!</definedName>
    <definedName name="Home_Area">[8]E3_Upload!#REF!</definedName>
    <definedName name="Home_Program">OFFSET([22]Hours!$B$2,0,0,COUNTA([22]Hours!$C$1:$C$65536)-1,1)</definedName>
    <definedName name="Hours">OFFSET([19]Unanet_Report!$E$2,0,0,COUNTA([19]Unanet_Report!$E:$E)-1,1)</definedName>
    <definedName name="Hours_Bill">OFFSET([22]Hours!$A$2,0,0,COUNTA([22]Hours!$C$1:$C$65536)-1,1)</definedName>
    <definedName name="Hours_Hours">OFFSET(#REF!,0,0,COUNTA(#REF!)-1,1)</definedName>
    <definedName name="Hours_Hours_ACEq">OFFSET(#REF!,0,0,COUNTA(#REF!)-1,1)</definedName>
    <definedName name="Hours_Hours_HVAC">OFFSET(#REF!,0,0,COUNTA(#REF!)-1,1)</definedName>
    <definedName name="Hours_Name">OFFSET(#REF!,0,0,COUNTA(#REF!)-1,1)</definedName>
    <definedName name="Hours_Position">OFFSET(#REF!,0,0,COUNTA(#REF!)-1,1)</definedName>
    <definedName name="Hours_Rate">OFFSET([22]Hours!$L$2,0,0,COUNTA([22]Hours!$C$1:$C$65536)-1,1)</definedName>
    <definedName name="Hours_Type">OFFSET([22]Hours!$N$2,0,0,COUNTA([22]Hours!$C$1:$C$65536)-1,1)</definedName>
    <definedName name="Hours_Unique">OFFSET([22]Hours!$O$2,0,0,COUNTA([22]Hours!$C$1:$C$65536)-1,1)</definedName>
    <definedName name="HVAC_Tuneup_Split" localSheetId="0">#REF!</definedName>
    <definedName name="HVAC_Tuneup_Split">#REF!</definedName>
    <definedName name="I_17">[23]invoice!$B$21</definedName>
    <definedName name="I_21">[23]invoice!$B$25</definedName>
    <definedName name="IM_COMED_COST">OFFSET('[11]DW InstalledMeasures Data'!$R$2,0,0,COUNTA('[11]DW InstalledMeasures Data'!$A:$A)-1,1)</definedName>
    <definedName name="IM_FiscalMonth">OFFSET('[11]DW InstalledMeasures Data'!$W$2,0,0,COUNTA('[11]DW InstalledMeasures Data'!$A:$A)-1,1)</definedName>
    <definedName name="IM_FUEL_TYPE">OFFSET('[11]DW InstalledMeasures Data'!$S$2,0,0,COUNTA('[11]DW InstalledMeasures Data'!$A:$A)-1,1)</definedName>
    <definedName name="IM_KWH_SAVINGS">OFFSET('[11]DW InstalledMeasures Data'!$N$2,0,0,COUNTA('[11]DW InstalledMeasures Data'!$A:$A)-1,1)</definedName>
    <definedName name="IM_MEASURE_DESCRIPTION">OFFSET('[11]DW InstalledMeasures Data'!$K$2,0,0,COUNTA('[11]DW InstalledMeasures Data'!$A:$A)-1,1)</definedName>
    <definedName name="IM_MEASURE_TYPE">OFFSET('[11]DW InstalledMeasures Data'!$I$2,0,0,COUNTA('[11]DW InstalledMeasures Data'!$A:$A)-1,1)</definedName>
    <definedName name="IM_NICOR_COST">OFFSET('[11]DW InstalledMeasures Data'!$Q$2,0,0,COUNTA('[11]DW InstalledMeasures Data'!$A:$A)-1,1)</definedName>
    <definedName name="IM_RCMDN_NAME">OFFSET('[24]DW InstalledMeasures Data'!$F$2,0,0,COUNTA('[24]DW InstalledMeasures Data'!$A:$A)-1,1)</definedName>
    <definedName name="IM_THERM_SAVINGS">OFFSET('[11]DW InstalledMeasures Data'!$O$2,0,0,COUNTA('[11]DW InstalledMeasures Data'!$A:$A)-1,1)</definedName>
    <definedName name="IM_TRANS_QTY">OFFSET('[11]DW InstalledMeasures Data'!$M$2,0,0,COUNTA('[11]DW InstalledMeasures Data'!$A:$A)-1,1)</definedName>
    <definedName name="IM_WE_BATCH">OFFSET('[11]DW InstalledMeasures Data'!$V$2,0,0,COUNTA('[11]DW InstalledMeasures Data'!$A:$A)-1,1)</definedName>
    <definedName name="Incentives_PY4" localSheetId="4">[8]E3_Upload!#REF!</definedName>
    <definedName name="Incentives_PY4" localSheetId="0">[9]E3_Upload!#REF!</definedName>
    <definedName name="Incentives_PY4">[8]E3_Upload!#REF!</definedName>
    <definedName name="Incentives_PY5" localSheetId="4">[8]E3_Upload!#REF!</definedName>
    <definedName name="Incentives_PY5" localSheetId="0">[9]E3_Upload!#REF!</definedName>
    <definedName name="Incentives_PY5">[8]E3_Upload!#REF!</definedName>
    <definedName name="Incentives_PY6" localSheetId="0">[9]E3_Upload!#REF!</definedName>
    <definedName name="Incentives_PY6">[8]E3_Upload!#REF!</definedName>
    <definedName name="Ineligible">OFFSET([10]Data!$AY$3,0,0,COUNTA([10]Data!$B:$B)-1,1)</definedName>
    <definedName name="InputRows">[13]ErrorCheck!$B$11</definedName>
    <definedName name="inputs" localSheetId="4" hidden="1">{"Inputs 1","Base",FALSE,"INPUTS";"Inputs 2","Base",FALSE,"INPUTS";"Inputs 3","Base",FALSE,"INPUTS";"Inputs 4","Base",FALSE,"INPUTS";"Inputs 5","Base",FALSE,"INPUTS"}</definedName>
    <definedName name="inputs" localSheetId="0" hidden="1">{"Inputs 1","Base",FALSE,"INPUTS";"Inputs 2","Base",FALSE,"INPUTS";"Inputs 3","Base",FALSE,"INPUTS";"Inputs 4","Base",FALSE,"INPUTS";"Inputs 5","Base",FALSE,"INPUTS"}</definedName>
    <definedName name="inputs" localSheetId="10" hidden="1">{"Inputs 1","Base",FALSE,"INPUTS";"Inputs 2","Base",FALSE,"INPUTS";"Inputs 3","Base",FALSE,"INPUTS";"Inputs 4","Base",FALSE,"INPUTS";"Inputs 5","Base",FALSE,"INPUTS"}</definedName>
    <definedName name="inputs" hidden="1">{"Inputs 1","Base",FALSE,"INPUTS";"Inputs 2","Base",FALSE,"INPUTS";"Inputs 3","Base",FALSE,"INPUTS";"Inputs 4","Base",FALSE,"INPUTS";"Inputs 5","Base",FALSE,"INPUTS"}</definedName>
    <definedName name="Inv_Date">OFFSET('[25]Inventory Data'!$A$2,0,0,COUNTA('[25]Inventory Data'!$A:$A)-1,1)</definedName>
    <definedName name="Inv_From">OFFSET('[25]Inventory Data'!$C$2,0,0,COUNTA('[25]Inventory Data'!$A:$A)-1,1)</definedName>
    <definedName name="Inv_Item">OFFSET('[25]Inventory Data'!$E$2,0,0,COUNTA('[25]Inventory Data'!$A:$A)-1,1)</definedName>
    <definedName name="Inv_Qty">OFFSET('[25]Inventory Data'!$F$2,0,0,COUNTA('[25]Inventory Data'!$A:$A)-1,1)</definedName>
    <definedName name="Inv_To">OFFSET('[25]Inventory Data'!$D$2,0,0,COUNTA('[25]Inventory Data'!$A:$A)-1,1)</definedName>
    <definedName name="Inv_Type">OFFSET('[25]Inventory Data'!$B$2,0,0,COUNTA('[25]Inventory Data'!$A:$A)-1,1)</definedName>
    <definedName name="Invoice_Period">TEXT([19]Config!$C$6,"MMMM")&amp;" "&amp;YEAR([19]Config!$C$6)</definedName>
    <definedName name="Labor_Category">OFFSET([19]Unanet_Report!$I$2,0,0,COUNTA([19]Unanet_Report!$E:$E)-1,1)</definedName>
    <definedName name="LevelLook">'[7]Ofcr Act'!$A$29:$A$39</definedName>
    <definedName name="List_Categories" localSheetId="10">[14]ValidationLists!$L$21:$L$76</definedName>
    <definedName name="List_Categories">[15]ValidationLists!$L$21:$L$76</definedName>
    <definedName name="List_EndUses" localSheetId="10">[14]ValidationLists!$K$21:$K$37</definedName>
    <definedName name="List_EndUses">[15]ValidationLists!$K$21:$K$37</definedName>
    <definedName name="List_Sectors" localSheetId="10">[14]ValidationLists!$J$21:$J$25</definedName>
    <definedName name="List_Sectors">[15]ValidationLists!$J$21:$J$25</definedName>
    <definedName name="list2" localSheetId="4">#REF!</definedName>
    <definedName name="list2" localSheetId="0">#REF!</definedName>
    <definedName name="list2">#REF!</definedName>
    <definedName name="list3">#REF!</definedName>
    <definedName name="list4">#REF!</definedName>
    <definedName name="Log_In_Time">[26]Control!$B$3</definedName>
    <definedName name="Log_In_User">[26]Control!$B$2</definedName>
    <definedName name="Loss_ElectricDemand" localSheetId="0">'[16]Portfolio Inputs'!$D$17</definedName>
    <definedName name="Loss_ElectricDemand" localSheetId="10">'[17]Portfolio Inputs'!$D$17</definedName>
    <definedName name="Loss_ElectricDemand">'[18]Portfolio Inputs'!$D$17</definedName>
    <definedName name="Loss_ElectricEnergy" localSheetId="0">'[16]Portfolio Inputs'!$D$16</definedName>
    <definedName name="Loss_ElectricEnergy" localSheetId="10">'[17]Portfolio Inputs'!$D$16</definedName>
    <definedName name="Loss_ElectricEnergy">'[18]Portfolio Inputs'!$D$16</definedName>
    <definedName name="Loss_GasEnergy" localSheetId="0">'[16]Portfolio Inputs'!$D$18</definedName>
    <definedName name="Loss_GasEnergy" localSheetId="10">'[17]Portfolio Inputs'!$D$18</definedName>
    <definedName name="Loss_GasEnergy">'[18]Portfolio Inputs'!$D$18</definedName>
    <definedName name="Low_Growth" localSheetId="4">[8]E3_Upload!#REF!</definedName>
    <definedName name="Low_Growth" localSheetId="0">[9]E3_Upload!#REF!</definedName>
    <definedName name="Low_Growth">[8]E3_Upload!#REF!</definedName>
    <definedName name="m" hidden="1">'[1]Func. Plt. RRF - With Earnings'!#REF!</definedName>
    <definedName name="MACRS" localSheetId="0">#REF!</definedName>
    <definedName name="MACRS">#REF!</definedName>
    <definedName name="MActual">'[7]Ofcr Act'!$E$29:$E$39</definedName>
    <definedName name="Management_Fee">[10]Lookups!$L$2</definedName>
    <definedName name="Markup">[22]Config!$B$5</definedName>
    <definedName name="MComp">'[7]Ofcr Act'!$F$29:$F$39</definedName>
    <definedName name="MComp2">'[7]Ofcr Act'!$I$29:$I$39</definedName>
    <definedName name="MeasureGroup" localSheetId="4">#REF!</definedName>
    <definedName name="MeasureGroup" localSheetId="0">#REF!</definedName>
    <definedName name="MeasureGroup">#REF!</definedName>
    <definedName name="MeasureType" localSheetId="0">#REF!</definedName>
    <definedName name="MeasureType">#REF!</definedName>
    <definedName name="MileageRate">#REF!</definedName>
    <definedName name="Month">'[27]Nicor Coversheet'!$G$2:$G$20</definedName>
    <definedName name="MVar">'[7]Ofcr Act'!$G$29:$G$39</definedName>
    <definedName name="MVar2">'[7]Ofcr Act'!$J$29:$J$39</definedName>
    <definedName name="MVariance">'[7]Ofcr Act'!$G$29:$G$39</definedName>
    <definedName name="MY" localSheetId="4">#REF!</definedName>
    <definedName name="MY" localSheetId="0">#REF!</definedName>
    <definedName name="MY">#REF!</definedName>
    <definedName name="n" localSheetId="0" hidden="1">'[1]Func. Plt. RRF - With Earnings'!#REF!</definedName>
    <definedName name="n" hidden="1">'[1]Func. Plt. RRF - With Earnings'!#REF!</definedName>
    <definedName name="Nicor_Split" localSheetId="0">#REF!</definedName>
    <definedName name="Nicor_Split">#REF!</definedName>
    <definedName name="NPV_RATE">#REF!</definedName>
    <definedName name="NvsParentRef">"'[2012-09-30-GL103-Mthly Var.xls]Act to Bud'!$G$442"</definedName>
    <definedName name="O_M_Increase">#REF!</definedName>
    <definedName name="old_1" hidden="1">[28]old!$V$5</definedName>
    <definedName name="Org_Code">OFFSET([19]Unanet_Report!$G$2,0,0,COUNTA([19]Unanet_Report!$E:$E)-1,1)</definedName>
    <definedName name="Org_Name">OFFSET([19]Unanet_Report!$H$2,0,0,COUNTA([19]Unanet_Report!$E:$E)-1,1)</definedName>
    <definedName name="OutputRange" localSheetId="0">#REF!</definedName>
    <definedName name="OutputRange">#REF!</definedName>
    <definedName name="Overhead">[22]Config!$C$5</definedName>
    <definedName name="p" localSheetId="4">#REF!</definedName>
    <definedName name="p" localSheetId="0">#REF!</definedName>
    <definedName name="p">#REF!</definedName>
    <definedName name="Participation_PY4" localSheetId="4">[8]E3_Upload!#REF!</definedName>
    <definedName name="Participation_PY4" localSheetId="0">[9]E3_Upload!#REF!</definedName>
    <definedName name="Participation_PY4">[8]E3_Upload!#REF!</definedName>
    <definedName name="Participation_PY5" localSheetId="4">[8]E3_Upload!#REF!</definedName>
    <definedName name="Participation_PY5" localSheetId="0">[9]E3_Upload!#REF!</definedName>
    <definedName name="Participation_PY5">[8]E3_Upload!#REF!</definedName>
    <definedName name="Participation_PY6" localSheetId="0">[9]E3_Upload!#REF!</definedName>
    <definedName name="Participation_PY6">[8]E3_Upload!#REF!</definedName>
    <definedName name="Pay_Code">OFFSET([19]Unanet_Report!$J$2,0,0,COUNTA([19]Unanet_Report!$E:$E)-1,1)</definedName>
    <definedName name="PC_Main" localSheetId="4">'2025 Verified Savings Summary'!PC_Main</definedName>
    <definedName name="PC_Main" localSheetId="0">'Avoided Cost Data'!PC_Main</definedName>
    <definedName name="PC_Main" localSheetId="10">'Other Benefits Details'!PC_Main</definedName>
    <definedName name="PC_Main">[0]!PC_Main</definedName>
    <definedName name="Period" localSheetId="4">#REF!</definedName>
    <definedName name="Period" localSheetId="0">#REF!</definedName>
    <definedName name="Period">#REF!</definedName>
    <definedName name="Period_Begin_Date">OFFSET([19]Unanet_Report!$K$2,0,0,COUNTA([19]Unanet_Report!$E:$E)-1,1)</definedName>
    <definedName name="Period_End_Date">OFFSET([19]Unanet_Report!$L$2,0,0,COUNTA([19]Unanet_Report!$E:$E)-1,1)</definedName>
    <definedName name="Person_Name">OFFSET([19]Unanet_Report!$F$2,0,0,COUNTA([19]Unanet_Report!$D:$D)-1,1)</definedName>
    <definedName name="Person_Organization_Code">OFFSET([19]Unanet_Report!$G$2,0,0,COUNTA([19]Unanet_Report!$D:$D)-1,1)</definedName>
    <definedName name="Person_Organization_Name">OFFSET([19]Unanet_Report!$H$2,0,0,COUNTA([19]Unanet_Report!$D:$D)-1,1)</definedName>
    <definedName name="PM_COMED_COST">OFFSET('[11]DW ProgramMgt Data'!$F$2,0,0,COUNTA('[11]DW ProgramMgt Data'!$A:$A)-1,1)</definedName>
    <definedName name="PM_FiscalMonth">OFFSET('[11]DW ProgramMgt Data'!$M$2,0,0,COUNTA('[11]DW ProgramMgt Data'!$A:$A)-1,1)</definedName>
    <definedName name="PM_JobBilling">OFFSET('[11]DW ProgramMgt Data'!$C$2,0,0,COUNTA('[11]DW ProgramMgt Data'!$A:$A)-1,1)</definedName>
    <definedName name="PM_NICOR_COST">OFFSET('[11]DW ProgramMgt Data'!$E$2,0,0,COUNTA('[11]DW ProgramMgt Data'!$A:$A)-1,1)</definedName>
    <definedName name="PM_Total_Amt">OFFSET('[11]DW ProgramMgt Data'!$D$2,0,0,COUNTA('[11]DW ProgramMgt Data'!$A:$A)-1,1)</definedName>
    <definedName name="PM_WE_BATCH">OFFSET('[11]DW ProgramMgt Data'!$K$2,0,0,COUNTA('[11]DW ProgramMgt Data'!$A:$A)-1,1)</definedName>
    <definedName name="Position">OFFSET([22]Hours!$F$2,0,0,COUNTA([22]Hours!$C$1:$C$65536)-1,1)</definedName>
    <definedName name="print99" localSheetId="4" hidden="1">{#N/A,#N/A,FALSE,"Resid CPRIV";#N/A,#N/A,FALSE,"Comer_CPRIVKsum";#N/A,#N/A,FALSE,"General (2)";#N/A,#N/A,FALSE,"Oficial";#N/A,#N/A,FALSE,"Resumen";#N/A,#N/A,FALSE,"Escenarios"}</definedName>
    <definedName name="print99" localSheetId="0" hidden="1">{#N/A,#N/A,FALSE,"Resid CPRIV";#N/A,#N/A,FALSE,"Comer_CPRIVKsum";#N/A,#N/A,FALSE,"General (2)";#N/A,#N/A,FALSE,"Oficial";#N/A,#N/A,FALSE,"Resumen";#N/A,#N/A,FALSE,"Escenarios"}</definedName>
    <definedName name="print99" localSheetId="10" hidden="1">{#N/A,#N/A,FALSE,"Resid CPRIV";#N/A,#N/A,FALSE,"Comer_CPRIVKsum";#N/A,#N/A,FALSE,"General (2)";#N/A,#N/A,FALSE,"Oficial";#N/A,#N/A,FALSE,"Resumen";#N/A,#N/A,FALSE,"Escenarios"}</definedName>
    <definedName name="print99" hidden="1">{#N/A,#N/A,FALSE,"Resid CPRIV";#N/A,#N/A,FALSE,"Comer_CPRIVKsum";#N/A,#N/A,FALSE,"General (2)";#N/A,#N/A,FALSE,"Oficial";#N/A,#N/A,FALSE,"Resumen";#N/A,#N/A,FALSE,"Escenarios"}</definedName>
    <definedName name="prioryearp">[7]Control!$C$33</definedName>
    <definedName name="prioryearv">[7]Control!$C$34</definedName>
    <definedName name="Procedure" localSheetId="10">[14]ValidationLists!$E$2:$E$5</definedName>
    <definedName name="Procedure">[15]ValidationLists!$E$2:$E$5</definedName>
    <definedName name="Program_Therms" localSheetId="4">#REF!</definedName>
    <definedName name="Program_Therms" localSheetId="0">#REF!</definedName>
    <definedName name="Program_Therms">#REF!</definedName>
    <definedName name="ProgramNumber">[5]Table!$F$6:$F$65536</definedName>
    <definedName name="Project">OFFSET([22]Hours!$E$2,0,0,COUNTA([22]Hours!$C$1:$C$65536)-1,1)</definedName>
    <definedName name="Project_Code">OFFSET([19]Unanet_Report!$B$2,0,0,COUNTA([19]Unanet_Report!$E:$E)-1,1)</definedName>
    <definedName name="Project_Org_Code">OFFSET([19]Unanet_Report!$A$2,0,0,COUNTA([19]Unanet_Report!$E:$E)-1,1)</definedName>
    <definedName name="Project_Type_Description">OFFSET([19]Unanet_Report!$C$2,0,0,COUNTA([19]Unanet_Report!$E:$E)-1,1)</definedName>
    <definedName name="Proposal_1" localSheetId="0">#REF!</definedName>
    <definedName name="Proposal_1">#REF!</definedName>
    <definedName name="Proposal_2" localSheetId="4">#REF!</definedName>
    <definedName name="Proposal_2" localSheetId="0">#REF!</definedName>
    <definedName name="Proposal_2">#REF!</definedName>
    <definedName name="Proposal_3">#REF!</definedName>
    <definedName name="Proposed_Contract_Amt">OFFSET([12]Data!$AL$3,0,0,COUNTA([12]Data!$B:$B)-1,1)</definedName>
    <definedName name="Proposed_Incentives">OFFSET([12]Data!$AM$3,0,0,COUNTA([12]Data!$B:$B)-1,1)</definedName>
    <definedName name="Proposed_kWh">OFFSET([12]Data!$AO$3,0,0,COUNTA([12]Data!$B:$B)-1,1)</definedName>
    <definedName name="Proposed_Therms">OFFSET([12]Data!$AN$3,0,0,COUNTA([12]Data!$B:$B)-1,1)</definedName>
    <definedName name="PY3Part" localSheetId="4">#REF!</definedName>
    <definedName name="PY3Part" localSheetId="0">#REF!</definedName>
    <definedName name="PY3Part">#REF!</definedName>
    <definedName name="PY4_6_Inflation" localSheetId="4">[8]E3_Upload!#REF!</definedName>
    <definedName name="PY4_6_Inflation" localSheetId="0">[9]E3_Upload!#REF!</definedName>
    <definedName name="PY4_6_Inflation">[8]E3_Upload!#REF!</definedName>
    <definedName name="PY4Projections" localSheetId="4">[8]E3_Upload!#REF!</definedName>
    <definedName name="PY4Projections" localSheetId="0">[9]E3_Upload!#REF!</definedName>
    <definedName name="PY4Projections">[8]E3_Upload!#REF!</definedName>
    <definedName name="PY5_Growth" localSheetId="0">[9]E3_Upload!#REF!</definedName>
    <definedName name="PY5_Growth">[8]E3_Upload!#REF!</definedName>
    <definedName name="PY6_Growth" localSheetId="0">[9]E3_Upload!#REF!</definedName>
    <definedName name="PY6_Growth">[8]E3_Upload!#REF!</definedName>
    <definedName name="q">[7]Control!$C$21</definedName>
    <definedName name="Rate">OFFSET([22]Hours!$L$2,0,0,COUNTA([22]Hours!$C$1:$C$65536)-1,1)</definedName>
    <definedName name="report99" localSheetId="4" hidden="1">{"Rep 1",#N/A,FALSE,"Reports";"Rep 2",#N/A,FALSE,"Reports";"Rep 3",#N/A,FALSE,"Reports";"Rep 4",#N/A,FALSE,"Reports"}</definedName>
    <definedName name="report99" localSheetId="0" hidden="1">{"Rep 1",#N/A,FALSE,"Reports";"Rep 2",#N/A,FALSE,"Reports";"Rep 3",#N/A,FALSE,"Reports";"Rep 4",#N/A,FALSE,"Reports"}</definedName>
    <definedName name="report99" localSheetId="10" hidden="1">{"Rep 1",#N/A,FALSE,"Reports";"Rep 2",#N/A,FALSE,"Reports";"Rep 3",#N/A,FALSE,"Reports";"Rep 4",#N/A,FALSE,"Reports"}</definedName>
    <definedName name="report99" hidden="1">{"Rep 1",#N/A,FALSE,"Reports";"Rep 2",#N/A,FALSE,"Reports";"Rep 3",#N/A,FALSE,"Reports";"Rep 4",#N/A,FALSE,"Reports"}</definedName>
    <definedName name="RetailCostLabels">'[13]General Inputs'!$D$65:$D$75</definedName>
    <definedName name="s" localSheetId="0" hidden="1">'[3]Stmt H'!#REF!</definedName>
    <definedName name="s" hidden="1">'[3]Stmt H'!#REF!</definedName>
    <definedName name="saraaksdf" localSheetId="8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localSheetId="6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localSheetId="4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localSheetId="0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localSheetId="10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cen_Audit_Date">OFFSET('[11]DW Scenario Data'!$D$2,0,0,COUNTA('[11]DW Scenario Data'!$A:$A)-1,1)</definedName>
    <definedName name="Scen_COMED_COST">OFFSET('[11]DW Scenario Data'!$AI$2,0,0,COUNTA('[11]DW Scenario Data'!$A:$A)-1,1)</definedName>
    <definedName name="Scen_Completed_Amt">OFFSET('[11]DW Scenario Data'!$AA$2,0,0,COUNTA('[11]DW Scenario Data'!$A:$A)-1,1)</definedName>
    <definedName name="Scen_Completed_Incentive">OFFSET('[11]DW Scenario Data'!$AB$2,0,0,COUNTA('[11]DW Scenario Data'!$A:$A)-1,1)</definedName>
    <definedName name="Scen_Completed_kWh">OFFSET('[11]DW Scenario Data'!$AD$2,0,0,COUNTA('[11]DW Scenario Data'!$A:$A)-1,1)</definedName>
    <definedName name="Scen_Completed_Therms">OFFSET('[11]DW Scenario Data'!$AC$2,0,0,COUNTA('[11]DW Scenario Data'!$A:$A)-1,1)</definedName>
    <definedName name="Scen_Contracted_Date">OFFSET('[11]DW Scenario Data'!$H$2,0,0,COUNTA('[11]DW Scenario Data'!$A:$A)-1,1)</definedName>
    <definedName name="Scen_Contracted_Fiscal_Month">OFFSET('[11]DW Scenario Data'!$I$2,0,0,COUNTA('[11]DW Scenario Data'!$A:$A)-1,1)</definedName>
    <definedName name="Scen_Days_Audit_To_Contract">OFFSET('[11]DW Scenario Data'!$E$2,0,0,COUNTA('[11]DW Scenario Data'!$A:$A)-1,1)</definedName>
    <definedName name="Scen_FiscalMonth">OFFSET('[11]DW Scenario Data'!$AJ$2,0,0,COUNTA('[11]DW Scenario Data'!$A:$A)-1,1)</definedName>
    <definedName name="Scen_InstallingTradeAlly">OFFSET('[11]DW Scenario Data'!$S$2,0,0,COUNTA('[11]DW Scenario Data'!$A:$A)-1,1)</definedName>
    <definedName name="Scen_IsISM">OFFSET('[11]DW Scenario Data'!$C$2,0,0,COUNTA('[11]DW Scenario Data'!$A:$A)-1,1)</definedName>
    <definedName name="Scen_JobBilling">OFFSET('[11]DW Scenario Data'!$AG$2,0,0,COUNTA('[11]DW Scenario Data'!$A:$A)-1,1)</definedName>
    <definedName name="Scen_NICOR_COST">OFFSET('[11]DW Scenario Data'!$AH$2,0,0,COUNTA('[11]DW Scenario Data'!$A:$A)-1,1)</definedName>
    <definedName name="Scen_Original_PropAmt">OFFSET('[11]DW Scenario Data'!$K$2,0,0,COUNTA('[11]DW Scenario Data'!$A:$A)-1,1)</definedName>
    <definedName name="Scen_Original_PropInc">OFFSET('[11]DW Scenario Data'!$L$2,0,0,COUNTA('[11]DW Scenario Data'!$A:$A)-1,1)</definedName>
    <definedName name="Scen_Original_PropkWh">OFFSET('[11]DW Scenario Data'!$N$2,0,0,COUNTA('[11]DW Scenario Data'!$A:$A)-1,1)</definedName>
    <definedName name="Scen_Original_PropTherms">OFFSET('[11]DW Scenario Data'!$M$2,0,0,COUNTA('[11]DW Scenario Data'!$A:$A)-1,1)</definedName>
    <definedName name="Scen_Project_STATUS">OFFSET('[11]DW Scenario Data'!$AE$2,0,0,COUNTA('[11]DW Scenario Data'!$A:$A)-1,1)</definedName>
    <definedName name="Scen_ReferredBy">OFFSET('[11]DW Scenario Data'!$T$2,0,0,COUNTA('[11]DW Scenario Data'!$A:$A)-1,1)</definedName>
    <definedName name="Scen_WE_BATCH">OFFSET('[11]DW Scenario Data'!$AF$2,0,0,COUNTA('[11]DW Scenario Data'!$A:$A)-1,1)</definedName>
    <definedName name="SCHED_APPT_FISCAL_MO">OFFSET('[11]Schedule Query'!$F$2,0,0,COUNTA('[11]Schedule Query'!$B:$B)-1,1)</definedName>
    <definedName name="Sched_APPTDATE">OFFSET('[11]Schedule Query'!$E$2,0,0,COUNTA('[11]Schedule Query'!$B:$B)-1,1)</definedName>
    <definedName name="Sched_APPTTYPE">OFFSET('[11]Schedule Query'!$D$2,0,0,COUNTA('[11]Schedule Query'!$B:$B)-1,1)</definedName>
    <definedName name="SCHED_CREATED_FISCAL_MO">OFFSET('[11]Schedule Query'!$H$2,0,0,COUNTA('[11]Schedule Query'!$B:$B)-1,1)</definedName>
    <definedName name="Sched_SITE_CREATED_DT">OFFSET('[11]Schedule Query'!$G$2,0,0,COUNTA('[11]Schedule Query'!$B:$B)-1,1)</definedName>
    <definedName name="SECTOR_INPUTS" localSheetId="0">#REF!</definedName>
    <definedName name="SECTOR_INPUTS">#REF!</definedName>
    <definedName name="Server">[7]Control!$C$21</definedName>
    <definedName name="sessions" localSheetId="4">#REF!</definedName>
    <definedName name="sessions" localSheetId="0">#REF!</definedName>
    <definedName name="sessions">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0.8</definedName>
    <definedName name="StartYr">[29]Input!$D$7</definedName>
    <definedName name="Status" localSheetId="4">[8]E3_Upload!#REF!</definedName>
    <definedName name="Status" localSheetId="0">[9]E3_Upload!#REF!</definedName>
    <definedName name="Status">[8]E3_Upload!#REF!</definedName>
    <definedName name="Tagged">OFFSET([12]Data!$M$3,0,0,COUNTA([12]Data!$B:$B)-1,1)</definedName>
    <definedName name="Test" localSheetId="10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est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estMeasure" localSheetId="4">'2025 Verified Savings Summary'!TestMeasure</definedName>
    <definedName name="TestMeasure" localSheetId="0">'Avoided Cost Data'!TestMeasure</definedName>
    <definedName name="TestMeasure" localSheetId="10">'Other Benefits Details'!TestMeasure</definedName>
    <definedName name="TestMeasure">[0]!TestMeasure</definedName>
    <definedName name="TextRefCopyRangeCount" hidden="1">5</definedName>
    <definedName name="Timesheet_Cell_Comments" localSheetId="4">OFFSET([19]Unanet_Report!#REF!,0,0,COUNTA([19]Unanet_Report!$E:$E)-1,1)</definedName>
    <definedName name="Timesheet_Cell_Comments" localSheetId="0">OFFSET([19]Unanet_Report!#REF!,0,0,COUNTA([19]Unanet_Report!$E:$E)-1,1)</definedName>
    <definedName name="Timesheet_Cell_Comments">OFFSET([19]Unanet_Report!#REF!,0,0,COUNTA([19]Unanet_Report!$E:$E)-1,1)</definedName>
    <definedName name="Timesheet_Cell_Hours">OFFSET([19]Unanet_Report!$E$2,0,0,COUNTA([19]Unanet_Report!$D:$D)-1,1)</definedName>
    <definedName name="Timesheet_Cell_Labor_Category_Description">OFFSET([19]Unanet_Report!$I$2,0,0,COUNTA([19]Unanet_Report!$D:$D)-1,1)</definedName>
    <definedName name="Timesheet_Cell_Project_Code">OFFSET([19]Unanet_Report!$B$2,0,0,COUNTA([19]Unanet_Report!$D:$D)-1,1)</definedName>
    <definedName name="Timesheet_Cell_Project_Organization_Code">OFFSET([19]Unanet_Report!$A$2,0,0,COUNTA([19]Unanet_Report!$D:$D)-1,1)</definedName>
    <definedName name="Timesheet_Cell_Project_Type_Description">OFFSET([19]Unanet_Report!$C$2,0,0,COUNTA([19]Unanet_Report!$D:$D)-1,1)</definedName>
    <definedName name="Timesheet_Cell_Task_Name" localSheetId="4">OFFSET([19]Unanet_Report!#REF!,0,0,COUNTA([19]Unanet_Report!$D:$D)-1,1)</definedName>
    <definedName name="Timesheet_Cell_Task_Name" localSheetId="0">OFFSET([19]Unanet_Report!#REF!,0,0,COUNTA([19]Unanet_Report!$D:$D)-1,1)</definedName>
    <definedName name="Timesheet_Cell_Task_Name">OFFSET([19]Unanet_Report!#REF!,0,0,COUNTA([19]Unanet_Report!$D:$D)-1,1)</definedName>
    <definedName name="Timesheet_Cell_Work_Date">OFFSET([19]Unanet_Report!$D$2,0,0,COUNTA([19]Unanet_Report!$D:$D)-1,1)</definedName>
    <definedName name="Timesheet_Comments" localSheetId="4">OFFSET([19]Unanet_Report!#REF!,0,0,COUNTA([19]Unanet_Report!$E:$E)-1,1)</definedName>
    <definedName name="Timesheet_Comments" localSheetId="0">OFFSET([19]Unanet_Report!#REF!,0,0,COUNTA([19]Unanet_Report!$E:$E)-1,1)</definedName>
    <definedName name="Timesheet_Comments">OFFSET([19]Unanet_Report!#REF!,0,0,COUNTA([19]Unanet_Report!$E:$E)-1,1)</definedName>
    <definedName name="TM1REBUILDOPTION">1</definedName>
    <definedName name="TotalMeasures">[13]ErrorCheck!$B$10</definedName>
    <definedName name="TotalPrograms">[13]ErrorCheck!$B$12</definedName>
    <definedName name="TotalSectors">[13]ErrorCheck!#REF!</definedName>
    <definedName name="Unanet_Hours">OFFSET(#REF!,0,0,COUNTA(#REF!),1)</definedName>
    <definedName name="Unanet_Positions">OFFSET(#REF!,0,0,COUNTA(#REF!),1)</definedName>
    <definedName name="Unanet_Project_Org_Code">OFFSET([19]Unanet_Report!$A$2,0,0,COUNTA([19]Unanet_Report!$D:$D),1)</definedName>
    <definedName name="Unanet_Report_Employee">OFFSET([19]Unanet_Report!$F$2,0,0,COUNTA([19]Unanet_Report!$E:$E)-1,1)</definedName>
    <definedName name="Unanet_Report_Hours">OFFSET([19]Unanet_Report!$E$2,0,0,COUNTA([19]Unanet_Report!$E:$E)-1,1)</definedName>
    <definedName name="Unanet_Report_Labor_Category">OFFSET([19]Unanet_Report!$I$2,0,0,COUNTA([19]Unanet_Report!$E:$E)-1,1)</definedName>
    <definedName name="Unanet_Report_Org_Code">OFFSET([19]Unanet_Report!$G$2,0,0,COUNTA([19]Unanet_Report!$E:$E)-1,1)</definedName>
    <definedName name="Unanet_Report_Org_Name">OFFSET([19]Unanet_Report!$H$2,0,0,COUNTA([19]Unanet_Report!$E:$E)-1,1)</definedName>
    <definedName name="Unanet_Report_Pay_Code">OFFSET([19]Unanet_Report!$J$2,0,0,COUNTA([19]Unanet_Report!$E:$E)-1,1)</definedName>
    <definedName name="Unanet_Report_Period_Begin_Date">OFFSET([19]Unanet_Report!$K$2,0,0,COUNTA([19]Unanet_Report!$E:$E)-1,1)</definedName>
    <definedName name="Unanet_Report_Period_End_Date">OFFSET([19]Unanet_Report!$L$2,0,0,COUNTA([19]Unanet_Report!$E:$E)-1,1)</definedName>
    <definedName name="Unanet_Report_Project_Code">OFFSET([19]Unanet_Report!$B$2,0,0,COUNTA([19]Unanet_Report!$E:$E)-1,1)</definedName>
    <definedName name="Unanet_Report_Project_Org_Code">OFFSET([19]Unanet_Report!$A$2,0,0,COUNTA([19]Unanet_Report!$E:$E)-1,1)</definedName>
    <definedName name="Unanet_Report_Project_Type_Description">OFFSET([19]Unanet_Report!$C$2,0,0,COUNTA([19]Unanet_Report!$E:$E)-1,1)</definedName>
    <definedName name="Unanet_Report_Timesheet_Cell_Comments" localSheetId="4">OFFSET([19]Unanet_Report!#REF!,0,0,COUNTA([19]Unanet_Report!$E:$E)-1,1)</definedName>
    <definedName name="Unanet_Report_Timesheet_Cell_Comments" localSheetId="0">OFFSET([19]Unanet_Report!#REF!,0,0,COUNTA([19]Unanet_Report!$E:$E)-1,1)</definedName>
    <definedName name="Unanet_Report_Timesheet_Cell_Comments">OFFSET([19]Unanet_Report!#REF!,0,0,COUNTA([19]Unanet_Report!$E:$E)-1,1)</definedName>
    <definedName name="Unanet_Report_Timesheet_Comments" localSheetId="4">OFFSET([19]Unanet_Report!#REF!,0,0,COUNTA([19]Unanet_Report!$E:$E)-1,1)</definedName>
    <definedName name="Unanet_Report_Timesheet_Comments" localSheetId="0">OFFSET([19]Unanet_Report!#REF!,0,0,COUNTA([19]Unanet_Report!$E:$E)-1,1)</definedName>
    <definedName name="Unanet_Report_Timesheet_Comments">OFFSET([19]Unanet_Report!#REF!,0,0,COUNTA([19]Unanet_Report!$E:$E)-1,1)</definedName>
    <definedName name="Unanet_Report_Work_Date">OFFSET([19]Unanet_Report!$D$2,0,0,COUNTA([19]Unanet_Report!$E:$E)-1,1)</definedName>
    <definedName name="v" localSheetId="0" hidden="1">'[1]Func. Plt. RRF - With Earnings'!#REF!</definedName>
    <definedName name="v" hidden="1">'[1]Func. Plt. RRF - With Earnings'!#REF!</definedName>
    <definedName name="Version">[7]Control!$C$31</definedName>
    <definedName name="Versionh">[7]Control!$C$31</definedName>
    <definedName name="w" localSheetId="4" hidden="1">{"Rep 1",#N/A,FALSE,"Reports";"Rep 2",#N/A,FALSE,"Reports";"Rep 3",#N/A,FALSE,"Reports";"Rep 4",#N/A,FALSE,"Reports"}</definedName>
    <definedName name="w" localSheetId="0" hidden="1">{"Rep 1",#N/A,FALSE,"Reports";"Rep 2",#N/A,FALSE,"Reports";"Rep 3",#N/A,FALSE,"Reports";"Rep 4",#N/A,FALSE,"Reports"}</definedName>
    <definedName name="w" localSheetId="10" hidden="1">{"Rep 1",#N/A,FALSE,"Reports";"Rep 2",#N/A,FALSE,"Reports";"Rep 3",#N/A,FALSE,"Reports";"Rep 4",#N/A,FALSE,"Reports"}</definedName>
    <definedName name="w" hidden="1">{"Rep 1",#N/A,FALSE,"Reports";"Rep 2",#N/A,FALSE,"Reports";"Rep 3",#N/A,FALSE,"Reports";"Rep 4",#N/A,FALSE,"Reports"}</definedName>
    <definedName name="Wall_Area" localSheetId="0">[9]E3_Upload!#REF!</definedName>
    <definedName name="Wall_Area">[8]E3_Upload!#REF!</definedName>
    <definedName name="Wall_Insulation" localSheetId="0">[9]E3_Upload!#REF!</definedName>
    <definedName name="Wall_Insulation">[8]E3_Upload!#REF!</definedName>
    <definedName name="Window_Area" localSheetId="0">[9]E3_Upload!#REF!</definedName>
    <definedName name="Window_Area">[8]E3_Upload!#REF!</definedName>
    <definedName name="Work_Date">OFFSET([19]Unanet_Report!$D$2,0,0,COUNTA([19]Unanet_Report!$E:$E)-1,1)</definedName>
    <definedName name="wrn.AESreport." localSheetId="4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ESreport.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ESreport." localSheetId="1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nnual._.Report." localSheetId="4" hidden="1">{"ARPandL",#N/A,FALSE,"Report Annual";"ARCashflow",#N/A,FALSE,"Report Annual";"ARBalanceSheet",#N/A,FALSE,"Report Annual";"ARRatios",#N/A,FALSE,"Report Annual"}</definedName>
    <definedName name="wrn.Annual._.Report." localSheetId="0" hidden="1">{"ARPandL",#N/A,FALSE,"Report Annual";"ARCashflow",#N/A,FALSE,"Report Annual";"ARBalanceSheet",#N/A,FALSE,"Report Annual";"ARRatios",#N/A,FALSE,"Report Annual"}</definedName>
    <definedName name="wrn.Annual._.Report." localSheetId="10" hidden="1">{"ARPandL",#N/A,FALSE,"Report Annual";"ARCashflow",#N/A,FALSE,"Report Annual";"ARBalanceSheet",#N/A,FALSE,"Report Annual";"ARRatios",#N/A,FALSE,"Report Annual"}</definedName>
    <definedName name="wrn.Annual._.Report." hidden="1">{"ARPandL",#N/A,FALSE,"Report Annual";"ARCashflow",#N/A,FALSE,"Report Annual";"ARBalanceSheet",#N/A,FALSE,"Report Annual";"ARRatios",#N/A,FALSE,"Report Annual"}</definedName>
    <definedName name="wrn.Calculations." localSheetId="4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lculations.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lculations." localSheetId="1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OST._.ALLOC._.STUDY._.1997._.CLFP." localSheetId="8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6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4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0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10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8" hidden="1">{#N/A,#N/A,TRUE,"DATA INPUTS"}</definedName>
    <definedName name="wrn.DATA._.INPUTS." localSheetId="6" hidden="1">{#N/A,#N/A,TRUE,"DATA INPUTS"}</definedName>
    <definedName name="wrn.DATA._.INPUTS." localSheetId="4" hidden="1">{#N/A,#N/A,TRUE,"DATA INPUTS"}</definedName>
    <definedName name="wrn.DATA._.INPUTS." localSheetId="0" hidden="1">{#N/A,#N/A,TRUE,"DATA INPUTS"}</definedName>
    <definedName name="wrn.DATA._.INPUTS." localSheetId="10" hidden="1">{#N/A,#N/A,TRUE,"DATA INPUTS"}</definedName>
    <definedName name="wrn.DATA._.INPUTS." hidden="1">{#N/A,#N/A,TRUE,"DATA INPUTS"}</definedName>
    <definedName name="wrn.Finance." localSheetId="4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" localSheetId="1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localSheetId="4" hidden="1">{"FLUJO DE CAJA",#N/A,FALSE,"Hoja1";"ANEXOS FLUJO",#N/A,FALSE,"Hoja1"}</definedName>
    <definedName name="wrn.FLUJO._.CAJA." localSheetId="0" hidden="1">{"FLUJO DE CAJA",#N/A,FALSE,"Hoja1";"ANEXOS FLUJO",#N/A,FALSE,"Hoja1"}</definedName>
    <definedName name="wrn.FLUJO._.CAJA." localSheetId="10" hidden="1">{"FLUJO DE CAJA",#N/A,FALSE,"Hoja1";"ANEXOS FLUJO",#N/A,FALSE,"Hoja1"}</definedName>
    <definedName name="wrn.FLUJO._.CAJA." hidden="1">{"FLUJO DE CAJA",#N/A,FALSE,"Hoja1";"ANEXOS FLUJO",#N/A,FALSE,"Hoja1"}</definedName>
    <definedName name="wrn.GANANCIAS._.Y._.PERDIDAS." localSheetId="4" hidden="1">{"GAN.Y PERD.RESUMIDO",#N/A,FALSE,"Hoja1";"GAN.Y PERD.DETALLADO",#N/A,FALSE,"Hoja1"}</definedName>
    <definedName name="wrn.GANANCIAS._.Y._.PERDIDAS." localSheetId="0" hidden="1">{"GAN.Y PERD.RESUMIDO",#N/A,FALSE,"Hoja1";"GAN.Y PERD.DETALLADO",#N/A,FALSE,"Hoja1"}</definedName>
    <definedName name="wrn.GANANCIAS._.Y._.PERDIDAS." localSheetId="10" hidden="1">{"GAN.Y PERD.RESUMIDO",#N/A,FALSE,"Hoja1";"GAN.Y PERD.DETALLADO",#N/A,FALSE,"Hoja1"}</definedName>
    <definedName name="wrn.GANANCIAS._.Y._.PERDIDAS." hidden="1">{"GAN.Y PERD.RESUMIDO",#N/A,FALSE,"Hoja1";"GAN.Y PERD.DETALLADO",#N/A,FALSE,"Hoja1"}</definedName>
    <definedName name="wrn.Inputs." localSheetId="4" hidden="1">{"Inputs 1","Base",FALSE,"INPUTS";"Inputs 2","Base",FALSE,"INPUTS";"Inputs 3","Base",FALSE,"INPUTS";"Inputs 4","Base",FALSE,"INPUTS";"Inputs 5","Base",FALSE,"INPUTS"}</definedName>
    <definedName name="wrn.Inputs." localSheetId="0" hidden="1">{"Inputs 1","Base",FALSE,"INPUTS";"Inputs 2","Base",FALSE,"INPUTS";"Inputs 3","Base",FALSE,"INPUTS";"Inputs 4","Base",FALSE,"INPUTS";"Inputs 5","Base",FALSE,"INPUTS"}</definedName>
    <definedName name="wrn.Inputs." localSheetId="10" hidden="1">{"Inputs 1","Base",FALSE,"INPUTS";"Inputs 2","Base",FALSE,"INPUTS";"Inputs 3","Base",FALSE,"INPUTS";"Inputs 4","Base",FALSE,"INPUTS";"Inputs 5","Base",FALSE,"INPUTS"}</definedName>
    <definedName name="wrn.Inputs." hidden="1">{"Inputs 1","Base",FALSE,"INPUTS";"Inputs 2","Base",FALSE,"INPUTS";"Inputs 3","Base",FALSE,"INPUTS";"Inputs 4","Base",FALSE,"INPUTS";"Inputs 5","Base",FALSE,"INPUTS"}</definedName>
    <definedName name="wrn.Other._.Schedules." localSheetId="8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localSheetId="6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localSheetId="4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localSheetId="0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localSheetId="10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Pricing._.Case." localSheetId="4" hidden="1">{#N/A,#N/A,TRUE,"RESULTS";#N/A,#N/A,TRUE,"REV REQUIRE";#N/A,#N/A,TRUE,"RATEBASE";#N/A,#N/A,TRUE,"LEVELIZED"}</definedName>
    <definedName name="wrn.Pricing._.Case." localSheetId="0" hidden="1">{#N/A,#N/A,TRUE,"RESULTS";#N/A,#N/A,TRUE,"REV REQUIRE";#N/A,#N/A,TRUE,"RATEBASE";#N/A,#N/A,TRUE,"LEVELIZED"}</definedName>
    <definedName name="wrn.Pricing._.Case." localSheetId="10" hidden="1">{#N/A,#N/A,TRUE,"RESULTS";#N/A,#N/A,TRUE,"REV REQUIRE";#N/A,#N/A,TRUE,"RATEBASE";#N/A,#N/A,TRUE,"LEVELIZED"}</definedName>
    <definedName name="wrn.Pricing._.Case." hidden="1">{#N/A,#N/A,TRUE,"RESULTS";#N/A,#N/A,TRUE,"REV REQUIRE";#N/A,#N/A,TRUE,"RATEBASE";#N/A,#N/A,TRUE,"LEVELIZED"}</definedName>
    <definedName name="wrn.pricing2._.case." localSheetId="4" hidden="1">{#N/A,#N/A,TRUE,"RESULTS";#N/A,#N/A,TRUE,"REV REQUIRE";#N/A,#N/A,TRUE,"RATEBASE";#N/A,#N/A,TRUE,"LEVELIZED"}</definedName>
    <definedName name="wrn.pricing2._.case." localSheetId="0" hidden="1">{#N/A,#N/A,TRUE,"RESULTS";#N/A,#N/A,TRUE,"REV REQUIRE";#N/A,#N/A,TRUE,"RATEBASE";#N/A,#N/A,TRUE,"LEVELIZED"}</definedName>
    <definedName name="wrn.pricing2._.case." localSheetId="10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localSheetId="4" hidden="1">{#N/A,#N/A,FALSE,"Resid CPRIV";#N/A,#N/A,FALSE,"Comer_CPRIVKsum";#N/A,#N/A,FALSE,"General (2)";#N/A,#N/A,FALSE,"Oficial";#N/A,#N/A,FALSE,"Resumen";#N/A,#N/A,FALSE,"Escenarios"}</definedName>
    <definedName name="wrn.print." localSheetId="0" hidden="1">{#N/A,#N/A,FALSE,"Resid CPRIV";#N/A,#N/A,FALSE,"Comer_CPRIVKsum";#N/A,#N/A,FALSE,"General (2)";#N/A,#N/A,FALSE,"Oficial";#N/A,#N/A,FALSE,"Resumen";#N/A,#N/A,FALSE,"Escenarios"}</definedName>
    <definedName name="wrn.print." localSheetId="10" hidden="1">{#N/A,#N/A,FALSE,"Resid CPRIV";#N/A,#N/A,FALSE,"Comer_CPRIVKsum";#N/A,#N/A,FALSE,"General (2)";#N/A,#N/A,FALSE,"Oficial";#N/A,#N/A,FALSE,"Resumen";#N/A,#N/A,FALSE,"Escenarios"}</definedName>
    <definedName name="wrn.print." hidden="1">{#N/A,#N/A,FALSE,"Resid CPRIV";#N/A,#N/A,FALSE,"Comer_CPRIVKsum";#N/A,#N/A,FALSE,"General (2)";#N/A,#N/A,FALSE,"Oficial";#N/A,#N/A,FALSE,"Resumen";#N/A,#N/A,FALSE,"Escenarios"}</definedName>
    <definedName name="wrn.Print._.All._.A4." localSheetId="4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A4.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A4." localSheetId="1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localSheetId="4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ll._.Letter.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ll._.Letter." localSheetId="1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localSheetId="4" hidden="1">{"Valuation",#N/A,TRUE,"Valuation Summary";"Financial Statements",#N/A,TRUE,"Results";"Results",#N/A,TRUE,"Results";"Ratios",#N/A,TRUE,"Results";"P2 Summary",#N/A,TRUE,"Results"}</definedName>
    <definedName name="wrn.Print._.Results._.A4." localSheetId="0" hidden="1">{"Valuation",#N/A,TRUE,"Valuation Summary";"Financial Statements",#N/A,TRUE,"Results";"Results",#N/A,TRUE,"Results";"Ratios",#N/A,TRUE,"Results";"P2 Summary",#N/A,TRUE,"Results"}</definedName>
    <definedName name="wrn.Print._.Results._.A4." localSheetId="10" hidden="1">{"Valuation",#N/A,TRUE,"Valuation Summary";"Financial Statements",#N/A,TRUE,"Results";"Results",#N/A,TRUE,"Results";"Ratios",#N/A,TRUE,"Results";"P2 Summary",#N/A,TRUE,"Results"}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localSheetId="4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Results._.Letter.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Results._.Letter." localSheetId="10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RAK1." localSheetId="8" hidden="1">{"RAK-1, Schedule 1",#N/A,FALSE,"Electric";"RAK-1, Schedule 2",#N/A,FALSE,"Electric";"RAK-1, Schedule 4",#N/A,FALSE,"Electric"}</definedName>
    <definedName name="wrn.RAK1." localSheetId="6" hidden="1">{"RAK-1, Schedule 1",#N/A,FALSE,"Electric";"RAK-1, Schedule 2",#N/A,FALSE,"Electric";"RAK-1, Schedule 4",#N/A,FALSE,"Electric"}</definedName>
    <definedName name="wrn.RAK1." localSheetId="4" hidden="1">{"RAK-1, Schedule 1",#N/A,FALSE,"Electric";"RAK-1, Schedule 2",#N/A,FALSE,"Electric";"RAK-1, Schedule 4",#N/A,FALSE,"Electric"}</definedName>
    <definedName name="wrn.RAK1." localSheetId="0" hidden="1">{"RAK-1, Schedule 1",#N/A,FALSE,"Electric";"RAK-1, Schedule 2",#N/A,FALSE,"Electric";"RAK-1, Schedule 4",#N/A,FALSE,"Electric"}</definedName>
    <definedName name="wrn.RAK1." localSheetId="10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2." localSheetId="8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localSheetId="6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localSheetId="4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localSheetId="0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localSheetId="10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port." localSheetId="4" hidden="1">{"Rep 1",#N/A,FALSE,"Reports";"Rep 2",#N/A,FALSE,"Reports";"Rep 3",#N/A,FALSE,"Reports";"Rep 4",#N/A,FALSE,"Reports"}</definedName>
    <definedName name="wrn.Report." localSheetId="0" hidden="1">{"Rep 1",#N/A,FALSE,"Reports";"Rep 2",#N/A,FALSE,"Reports";"Rep 3",#N/A,FALSE,"Reports";"Rep 4",#N/A,FALSE,"Reports"}</definedName>
    <definedName name="wrn.Report." localSheetId="10" hidden="1">{"Rep 1",#N/A,FALSE,"Reports";"Rep 2",#N/A,FALSE,"Reports";"Rep 3",#N/A,FALSE,"Reports";"Rep 4",#N/A,FALSE,"Reports"}</definedName>
    <definedName name="wrn.Report." hidden="1">{"Rep 1",#N/A,FALSE,"Reports";"Rep 2",#N/A,FALSE,"Reports";"Rep 3",#N/A,FALSE,"Reports";"Rep 4",#N/A,FALSE,"Reports"}</definedName>
    <definedName name="wrn.RevReq." localSheetId="8" hidden="1">{#N/A,#N/A,FALSE,"Revenue Requirements";#N/A,#N/A,FALSE,"Capital Structure";#N/A,#N/A,FALSE,"Cost of Debt";#N/A,#N/A,FALSE,"Electric";#N/A,#N/A,FALSE,"Gas";#N/A,#N/A,FALSE,"CWC";#N/A,#N/A,FALSE,"Income Taxes"}</definedName>
    <definedName name="wrn.RevReq." localSheetId="6" hidden="1">{#N/A,#N/A,FALSE,"Revenue Requirements";#N/A,#N/A,FALSE,"Capital Structure";#N/A,#N/A,FALSE,"Cost of Debt";#N/A,#N/A,FALSE,"Electric";#N/A,#N/A,FALSE,"Gas";#N/A,#N/A,FALSE,"CWC";#N/A,#N/A,FALSE,"Income Taxes"}</definedName>
    <definedName name="wrn.RevReq." localSheetId="4" hidden="1">{#N/A,#N/A,FALSE,"Revenue Requirements";#N/A,#N/A,FALSE,"Capital Structure";#N/A,#N/A,FALSE,"Cost of Debt";#N/A,#N/A,FALSE,"Electric";#N/A,#N/A,FALSE,"Gas";#N/A,#N/A,FALSE,"CWC";#N/A,#N/A,FALSE,"Income Taxes"}</definedName>
    <definedName name="wrn.RevReq." localSheetId="0" hidden="1">{#N/A,#N/A,FALSE,"Revenue Requirements";#N/A,#N/A,FALSE,"Capital Structure";#N/A,#N/A,FALSE,"Cost of Debt";#N/A,#N/A,FALSE,"Electric";#N/A,#N/A,FALSE,"Gas";#N/A,#N/A,FALSE,"CWC";#N/A,#N/A,FALSE,"Income Taxes"}</definedName>
    <definedName name="wrn.RevReq." localSheetId="10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ALARIOS._.PRESUPUESTO." localSheetId="4" hidden="1">{"SALARIOS",#N/A,FALSE,"Hoja3";"SUELDOS EMPLEADOS",#N/A,FALSE,"Hoja4";"SUELDOS EJECUTIVOS",#N/A,FALSE,"Hoja5"}</definedName>
    <definedName name="wrn.SALARIOS._.PRESUPUESTO." localSheetId="0" hidden="1">{"SALARIOS",#N/A,FALSE,"Hoja3";"SUELDOS EMPLEADOS",#N/A,FALSE,"Hoja4";"SUELDOS EJECUTIVOS",#N/A,FALSE,"Hoja5"}</definedName>
    <definedName name="wrn.SALARIOS._.PRESUPUESTO." localSheetId="10" hidden="1">{"SALARIOS",#N/A,FALSE,"Hoja3";"SUELDOS EMPLEADOS",#N/A,FALSE,"Hoja4";"SUELDOS EJECUTIVOS",#N/A,FALSE,"Hoja5"}</definedName>
    <definedName name="wrn.SALARIOS._.PRESUPUESTO." hidden="1">{"SALARIOS",#N/A,FALSE,"Hoja3";"SUELDOS EMPLEADOS",#N/A,FALSE,"Hoja4";"SUELDOS EJECUTIVOS",#N/A,FALSE,"Hoja5"}</definedName>
    <definedName name="wrn.Schedule._.4." localSheetId="8" hidden="1">{"ERB1",#N/A,FALSE,"Electric";"ERB2",#N/A,FALSE,"Electric";"ERB3",#N/A,FALSE,"Electric";"ERB4",#N/A,FALSE,"Electric";"ERB5",#N/A,FALSE,"Electric"}</definedName>
    <definedName name="wrn.Schedule._.4." localSheetId="6" hidden="1">{"ERB1",#N/A,FALSE,"Electric";"ERB2",#N/A,FALSE,"Electric";"ERB3",#N/A,FALSE,"Electric";"ERB4",#N/A,FALSE,"Electric";"ERB5",#N/A,FALSE,"Electric"}</definedName>
    <definedName name="wrn.Schedule._.4." localSheetId="4" hidden="1">{"ERB1",#N/A,FALSE,"Electric";"ERB2",#N/A,FALSE,"Electric";"ERB3",#N/A,FALSE,"Electric";"ERB4",#N/A,FALSE,"Electric";"ERB5",#N/A,FALSE,"Electric"}</definedName>
    <definedName name="wrn.Schedule._.4." localSheetId="0" hidden="1">{"ERB1",#N/A,FALSE,"Electric";"ERB2",#N/A,FALSE,"Electric";"ERB3",#N/A,FALSE,"Electric";"ERB4",#N/A,FALSE,"Electric";"ERB5",#N/A,FALSE,"Electric"}</definedName>
    <definedName name="wrn.Schedule._.4." localSheetId="10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5." localSheetId="8" hidden="1">{"EE1",#N/A,FALSE,"Electric";"EE2",#N/A,FALSE,"Electric";"EE3",#N/A,FALSE,"Electric";"EE4",#N/A,FALSE,"Electric";"EE5",#N/A,FALSE,"Electric"}</definedName>
    <definedName name="wrn.Schedule._.5." localSheetId="6" hidden="1">{"EE1",#N/A,FALSE,"Electric";"EE2",#N/A,FALSE,"Electric";"EE3",#N/A,FALSE,"Electric";"EE4",#N/A,FALSE,"Electric";"EE5",#N/A,FALSE,"Electric"}</definedName>
    <definedName name="wrn.Schedule._.5." localSheetId="4" hidden="1">{"EE1",#N/A,FALSE,"Electric";"EE2",#N/A,FALSE,"Electric";"EE3",#N/A,FALSE,"Electric";"EE4",#N/A,FALSE,"Electric";"EE5",#N/A,FALSE,"Electric"}</definedName>
    <definedName name="wrn.Schedule._.5." localSheetId="0" hidden="1">{"EE1",#N/A,FALSE,"Electric";"EE2",#N/A,FALSE,"Electric";"EE3",#N/A,FALSE,"Electric";"EE4",#N/A,FALSE,"Electric";"EE5",#N/A,FALSE,"Electric"}</definedName>
    <definedName name="wrn.Schedule._.5." localSheetId="10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  <definedName name="wrn.Summary." localSheetId="4" hidden="1">{"View No.1","1. DIESELS - NO DEBT - RESIDUAL VALUE",TRUE,"Proforma";"View No.2","2. DIESELS - 50% DEBT - RESIDUAL VALUE",TRUE,"Proforma";"View No.2","3. DIESELS - 70% DEBT - RESIDUAL VALUE",TRUE,"Proforma";"View No.2","4. NEW GT -  NO DEBT - RESIDUAL VALUE",TRUE,"Proforma";"View No.2","5. NEW GT - 50% DEBT - RESIDUAL VALUE",TRUE,"Proforma";"View No.2","6. NEW GT - 70% DEBT - RESIDUAL VALUE",TRUE,"Proforma";"View No.2","7. USED GT - NO DEBT - NO RESIDUAL VALUE",TRUE,"Proforma"}</definedName>
    <definedName name="wrn.Summary." localSheetId="0" hidden="1">{"View No.1","1. DIESELS - NO DEBT - RESIDUAL VALUE",TRUE,"Proforma";"View No.2","2. DIESELS - 50% DEBT - RESIDUAL VALUE",TRUE,"Proforma";"View No.2","3. DIESELS - 70% DEBT - RESIDUAL VALUE",TRUE,"Proforma";"View No.2","4. NEW GT -  NO DEBT - RESIDUAL VALUE",TRUE,"Proforma";"View No.2","5. NEW GT - 50% DEBT - RESIDUAL VALUE",TRUE,"Proforma";"View No.2","6. NEW GT - 70% DEBT - RESIDUAL VALUE",TRUE,"Proforma";"View No.2","7. USED GT - NO DEBT - NO RESIDUAL VALUE",TRUE,"Proforma"}</definedName>
    <definedName name="wrn.Summary." localSheetId="10" hidden="1">{"View No.1","1. DIESELS - NO DEBT - RESIDUAL VALUE",TRUE,"Proforma";"View No.2","2. DIESELS - 50% DEBT - RESIDUAL VALUE",TRUE,"Proforma";"View No.2","3. DIESELS - 70% DEBT - RESIDUAL VALUE",TRUE,"Proforma";"View No.2","4. NEW GT -  NO DEBT - RESIDUAL VALUE",TRUE,"Proforma";"View No.2","5. NEW GT - 50% DEBT - RESIDUAL VALUE",TRUE,"Proforma";"View No.2","6. NEW GT - 70% DEBT - RESIDUAL VALUE",TRUE,"Proforma";"View No.2","7. USED GT - NO DEBT - NO RESIDUAL VALUE",TRUE,"Proforma"}</definedName>
    <definedName name="wrn.Summary." hidden="1">{"View No.1","1. DIESELS - NO DEBT - RESIDUAL VALUE",TRUE,"Proforma";"View No.2","2. DIESELS - 50% DEBT - RESIDUAL VALUE",TRUE,"Proforma";"View No.2","3. DIESELS - 70% DEBT - RESIDUAL VALUE",TRUE,"Proforma";"View No.2","4. NEW GT -  NO DEBT - RESIDUAL VALUE",TRUE,"Proforma";"View No.2","5. NEW GT - 50% DEBT - RESIDUAL VALUE",TRUE,"Proforma";"View No.2","6. NEW GT - 70% DEBT - RESIDUAL VALUE",TRUE,"Proforma";"View No.2","7. USED GT - NO DEBT - NO RESIDUAL VALUE",TRUE,"Proforma"}</definedName>
    <definedName name="x" hidden="1">'[1]Func. Plt. RRF - With Earnings'!#REF!</definedName>
    <definedName name="XREF_COLUMN_1" hidden="1">#REF!</definedName>
    <definedName name="XREF_COLUMN_2" hidden="1">#REF!</definedName>
    <definedName name="XREF_COLUMN_3" hidden="1">#REF!</definedName>
    <definedName name="XREF_COLUMN_4" hidden="1">#REF!</definedName>
    <definedName name="XRefActiveRow" hidden="1">#REF!</definedName>
    <definedName name="XRefColumnsCount" hidden="1">4</definedName>
    <definedName name="XRefCopy1" hidden="1">#REF!</definedName>
    <definedName name="XRefCopy1Row" hidden="1">#REF!</definedName>
    <definedName name="XRefCopy2" hidden="1">#REF!</definedName>
    <definedName name="XRefCopy2Row" hidden="1">[30]XREF!#REF!</definedName>
    <definedName name="XRefCopy3" localSheetId="0" hidden="1">#REF!</definedName>
    <definedName name="XRefCopy3" hidden="1">#REF!</definedName>
    <definedName name="XRefCopy3Row" localSheetId="4" hidden="1">[30]XREF!#REF!</definedName>
    <definedName name="XRefCopy3Row" localSheetId="0" hidden="1">[30]XREF!#REF!</definedName>
    <definedName name="XRefCopy3Row" hidden="1">[30]XREF!#REF!</definedName>
    <definedName name="XRefCopy4Row" localSheetId="4" hidden="1">#REF!</definedName>
    <definedName name="XRefCopy4Row" localSheetId="0" hidden="1">#REF!</definedName>
    <definedName name="XRefCopy4Row" hidden="1">#REF!</definedName>
    <definedName name="XRefCopy5" localSheetId="4" hidden="1">'[31]$ 01Final'!#REF!</definedName>
    <definedName name="XRefCopy5" localSheetId="0" hidden="1">'[31]$ 01Final'!#REF!</definedName>
    <definedName name="XRefCopy5" hidden="1">'[31]$ 01Final'!#REF!</definedName>
    <definedName name="XRefCopy5Row" localSheetId="4" hidden="1">#REF!</definedName>
    <definedName name="XRefCopy5Row" localSheetId="0" hidden="1">#REF!</definedName>
    <definedName name="XRefCopy5Row" hidden="1">#REF!</definedName>
    <definedName name="XRefCopyRangeCount" hidden="1">5</definedName>
    <definedName name="XRefPaste1" localSheetId="0" hidden="1">#REF!</definedName>
    <definedName name="XRefPaste1" hidden="1">#REF!</definedName>
    <definedName name="XRefPaste1Row" hidden="1">#REF!</definedName>
    <definedName name="XRefPasteRangeCount" hidden="1">1</definedName>
    <definedName name="xx" localSheetId="4" hidden="1">{#N/A,#N/A,FALSE,"Aging Summary";#N/A,#N/A,FALSE,"Ratio Analysis";#N/A,#N/A,FALSE,"Test 120 Day Accts";#N/A,#N/A,FALSE,"Tickmarks"}</definedName>
    <definedName name="xx" localSheetId="0" hidden="1">{#N/A,#N/A,FALSE,"Aging Summary";#N/A,#N/A,FALSE,"Ratio Analysis";#N/A,#N/A,FALSE,"Test 120 Day Accts";#N/A,#N/A,FALSE,"Tickmarks"}</definedName>
    <definedName name="xx" localSheetId="10" hidden="1">{#N/A,#N/A,FALSE,"Aging Summary";#N/A,#N/A,FALSE,"Ratio Analysis";#N/A,#N/A,FALSE,"Test 120 Day Accts";#N/A,#N/A,FALSE,"Tickmarks"}</definedName>
    <definedName name="xx" hidden="1">{#N/A,#N/A,FALSE,"Aging Summary";#N/A,#N/A,FALSE,"Ratio Analysis";#N/A,#N/A,FALSE,"Test 120 Day Accts";#N/A,#N/A,FALSE,"Tickmarks"}</definedName>
    <definedName name="xxxx" localSheetId="4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xxxx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xxxx" localSheetId="1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xxxx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YActual">'[7]Ofcr Act'!$P$29:$P$39</definedName>
    <definedName name="YComp">'[7]Ofcr Act'!$Q$29:$Q$39</definedName>
    <definedName name="YComp2">'[7]Ofcr Act'!$T$29:$T$39</definedName>
    <definedName name="Years" localSheetId="4">#REF!</definedName>
    <definedName name="Years" localSheetId="0">#REF!</definedName>
    <definedName name="Years">#REF!</definedName>
    <definedName name="YTD_Title">'[32]Controls Worksheet'!$D$24</definedName>
    <definedName name="YVar">'[7]Ofcr Act'!$R$29:$R$39</definedName>
    <definedName name="YVar2">'[7]Ofcr Act'!$U$29:$U$39</definedName>
    <definedName name="Z_0B113C9C_A1A9_11D3_A311_0008C739212F_.wvu.PrintArea" localSheetId="4" hidden="1">#REF!</definedName>
    <definedName name="Z_0B113C9C_A1A9_11D3_A311_0008C739212F_.wvu.PrintArea" localSheetId="0" hidden="1">#REF!</definedName>
    <definedName name="Z_0B113C9C_A1A9_11D3_A311_0008C739212F_.wvu.PrintArea" hidden="1">#REF!</definedName>
    <definedName name="Z_1C03E4A5_0E99_11D5_896C_00008646D7BA_.wvu.Rows" localSheetId="4" hidden="1">[33]Debt!#REF!</definedName>
    <definedName name="Z_1C03E4A5_0E99_11D5_896C_00008646D7BA_.wvu.Rows" localSheetId="0" hidden="1">[33]Debt!#REF!</definedName>
    <definedName name="Z_1C03E4A5_0E99_11D5_896C_00008646D7BA_.wvu.Rows" hidden="1">[33]Debt!#REF!</definedName>
    <definedName name="Z_74BB7D31_A24A_11D3_95F1_000000000000_.wvu.PrintArea" localSheetId="4" hidden="1">#REF!</definedName>
    <definedName name="Z_74BB7D31_A24A_11D3_95F1_000000000000_.wvu.PrintArea" localSheetId="0" hidden="1">#REF!</definedName>
    <definedName name="Z_74BB7D31_A24A_11D3_95F1_000000000000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37" l="1"/>
  <c r="G22" i="37"/>
  <c r="B64" i="37"/>
  <c r="E33" i="31" l="1"/>
  <c r="W25" i="14"/>
  <c r="X25" i="14"/>
  <c r="E27" i="37" l="1"/>
  <c r="D27" i="37"/>
  <c r="G27" i="37"/>
  <c r="F27" i="37"/>
  <c r="G21" i="37"/>
  <c r="F21" i="37"/>
  <c r="G20" i="37"/>
  <c r="F20" i="37"/>
  <c r="G19" i="37"/>
  <c r="F19" i="37"/>
  <c r="G18" i="37"/>
  <c r="F18" i="37"/>
  <c r="G17" i="37"/>
  <c r="F17" i="37"/>
  <c r="G16" i="37"/>
  <c r="F16" i="37"/>
  <c r="E26" i="37"/>
  <c r="D26" i="37"/>
  <c r="G15" i="37"/>
  <c r="F15" i="37"/>
  <c r="G14" i="37"/>
  <c r="F14" i="37"/>
  <c r="G13" i="37"/>
  <c r="F13" i="37"/>
  <c r="G12" i="37"/>
  <c r="F12" i="37"/>
  <c r="G11" i="37"/>
  <c r="F11" i="37"/>
  <c r="G10" i="37"/>
  <c r="F10" i="37"/>
  <c r="E25" i="37"/>
  <c r="D25" i="37"/>
  <c r="C25" i="37"/>
  <c r="F9" i="37"/>
  <c r="G8" i="37"/>
  <c r="F8" i="37"/>
  <c r="G7" i="37"/>
  <c r="F7" i="37"/>
  <c r="G6" i="37"/>
  <c r="F6" i="37"/>
  <c r="G5" i="37"/>
  <c r="F5" i="37"/>
  <c r="G4" i="37"/>
  <c r="F4" i="37"/>
  <c r="E24" i="37"/>
  <c r="D24" i="37"/>
  <c r="G3" i="37"/>
  <c r="F3" i="37"/>
  <c r="D31" i="33"/>
  <c r="H31" i="33" s="1"/>
  <c r="I31" i="33" s="1"/>
  <c r="C30" i="33"/>
  <c r="F29" i="33"/>
  <c r="E29" i="33"/>
  <c r="C29" i="33"/>
  <c r="C28" i="33"/>
  <c r="B28" i="33"/>
  <c r="C27" i="33"/>
  <c r="H30" i="33"/>
  <c r="F30" i="33"/>
  <c r="E30" i="33"/>
  <c r="D30" i="33"/>
  <c r="D29" i="33"/>
  <c r="F28" i="33"/>
  <c r="E28" i="33"/>
  <c r="D28" i="33"/>
  <c r="F27" i="33"/>
  <c r="E27" i="33"/>
  <c r="B28" i="27"/>
  <c r="B27" i="27"/>
  <c r="D31" i="27"/>
  <c r="H31" i="27" s="1"/>
  <c r="I31" i="27" s="1"/>
  <c r="H30" i="27"/>
  <c r="E30" i="27"/>
  <c r="D30" i="27"/>
  <c r="B30" i="27"/>
  <c r="F29" i="27"/>
  <c r="E29" i="27"/>
  <c r="C28" i="27"/>
  <c r="G30" i="27"/>
  <c r="F30" i="27"/>
  <c r="C30" i="27"/>
  <c r="D29" i="27"/>
  <c r="C29" i="27"/>
  <c r="B29" i="27"/>
  <c r="F28" i="27"/>
  <c r="E28" i="27"/>
  <c r="E27" i="27"/>
  <c r="C27" i="27"/>
  <c r="F27" i="27"/>
  <c r="G31" i="31"/>
  <c r="F31" i="31"/>
  <c r="E31" i="31"/>
  <c r="D31" i="31"/>
  <c r="H31" i="31" s="1"/>
  <c r="F30" i="31"/>
  <c r="H30" i="31"/>
  <c r="C30" i="31"/>
  <c r="E29" i="31"/>
  <c r="D29" i="31"/>
  <c r="C29" i="31"/>
  <c r="B29" i="31"/>
  <c r="F28" i="31"/>
  <c r="D28" i="31"/>
  <c r="C28" i="31"/>
  <c r="D27" i="31"/>
  <c r="C27" i="31"/>
  <c r="B27" i="31"/>
  <c r="E31" i="26"/>
  <c r="F31" i="26" s="1"/>
  <c r="D31" i="26"/>
  <c r="F30" i="26"/>
  <c r="C30" i="26"/>
  <c r="E29" i="26"/>
  <c r="D29" i="26"/>
  <c r="C29" i="26"/>
  <c r="B29" i="26"/>
  <c r="E28" i="26"/>
  <c r="D28" i="26"/>
  <c r="B28" i="26"/>
  <c r="C27" i="26"/>
  <c r="B27" i="26"/>
  <c r="D77" i="30"/>
  <c r="E77" i="30" s="1"/>
  <c r="C77" i="30"/>
  <c r="D70" i="30"/>
  <c r="E70" i="30" s="1"/>
  <c r="C70" i="30"/>
  <c r="D69" i="30"/>
  <c r="C69" i="30"/>
  <c r="D68" i="30"/>
  <c r="E68" i="30" s="1"/>
  <c r="C68" i="30"/>
  <c r="D67" i="30"/>
  <c r="C67" i="30"/>
  <c r="D66" i="30"/>
  <c r="C66" i="30"/>
  <c r="D65" i="30"/>
  <c r="E65" i="30" s="1"/>
  <c r="C65" i="30"/>
  <c r="D64" i="30"/>
  <c r="E64" i="30" s="1"/>
  <c r="C64" i="30"/>
  <c r="D63" i="30"/>
  <c r="E63" i="30" s="1"/>
  <c r="C63" i="30"/>
  <c r="D62" i="30"/>
  <c r="E62" i="30" s="1"/>
  <c r="C62" i="30"/>
  <c r="D61" i="30"/>
  <c r="C61" i="30"/>
  <c r="D60" i="30"/>
  <c r="E60" i="30" s="1"/>
  <c r="C60" i="30"/>
  <c r="D59" i="30"/>
  <c r="C59" i="30"/>
  <c r="O10" i="30"/>
  <c r="D58" i="30"/>
  <c r="C58" i="30"/>
  <c r="E58" i="30" s="1"/>
  <c r="D57" i="30"/>
  <c r="C57" i="30"/>
  <c r="D56" i="30"/>
  <c r="C56" i="30"/>
  <c r="D55" i="30"/>
  <c r="C55" i="30"/>
  <c r="D54" i="30"/>
  <c r="C54" i="30"/>
  <c r="D53" i="30"/>
  <c r="C53" i="30"/>
  <c r="D52" i="30"/>
  <c r="E52" i="30" s="1"/>
  <c r="C52" i="30"/>
  <c r="D51" i="30"/>
  <c r="C51" i="30"/>
  <c r="E51" i="30" s="1"/>
  <c r="D50" i="30"/>
  <c r="E50" i="30" s="1"/>
  <c r="C50" i="30"/>
  <c r="D49" i="30"/>
  <c r="C49" i="30"/>
  <c r="D48" i="30"/>
  <c r="E48" i="30" s="1"/>
  <c r="C48" i="30"/>
  <c r="D47" i="30"/>
  <c r="E47" i="30" s="1"/>
  <c r="C47" i="30"/>
  <c r="E46" i="30"/>
  <c r="D46" i="30"/>
  <c r="C46" i="30"/>
  <c r="D45" i="30"/>
  <c r="C45" i="30"/>
  <c r="D44" i="30"/>
  <c r="E44" i="30" s="1"/>
  <c r="C44" i="30"/>
  <c r="D43" i="30"/>
  <c r="C43" i="30"/>
  <c r="D42" i="30"/>
  <c r="E42" i="30" s="1"/>
  <c r="C42" i="30"/>
  <c r="D41" i="30"/>
  <c r="C41" i="30"/>
  <c r="D40" i="30"/>
  <c r="E40" i="30" s="1"/>
  <c r="C40" i="30"/>
  <c r="D39" i="30"/>
  <c r="E39" i="30" s="1"/>
  <c r="C39" i="30"/>
  <c r="D38" i="30"/>
  <c r="E38" i="30" s="1"/>
  <c r="C38" i="30"/>
  <c r="D37" i="30"/>
  <c r="C37" i="30"/>
  <c r="D36" i="30"/>
  <c r="C36" i="30"/>
  <c r="O35" i="30"/>
  <c r="D35" i="30"/>
  <c r="C35" i="30"/>
  <c r="E34" i="30"/>
  <c r="D34" i="30"/>
  <c r="C34" i="30"/>
  <c r="D33" i="30"/>
  <c r="E33" i="30" s="1"/>
  <c r="C33" i="30"/>
  <c r="D32" i="30"/>
  <c r="C32" i="30"/>
  <c r="D31" i="30"/>
  <c r="C31" i="30"/>
  <c r="D30" i="30"/>
  <c r="C30" i="30"/>
  <c r="D29" i="30"/>
  <c r="C29" i="30"/>
  <c r="O28" i="30"/>
  <c r="D28" i="30"/>
  <c r="E28" i="30" s="1"/>
  <c r="C28" i="30"/>
  <c r="D27" i="30"/>
  <c r="C27" i="30"/>
  <c r="D26" i="30"/>
  <c r="C26" i="30"/>
  <c r="D25" i="30"/>
  <c r="C25" i="30"/>
  <c r="D24" i="30"/>
  <c r="C24" i="30"/>
  <c r="D23" i="30"/>
  <c r="E23" i="30" s="1"/>
  <c r="C23" i="30"/>
  <c r="D22" i="30"/>
  <c r="C22" i="30"/>
  <c r="E22" i="30" s="1"/>
  <c r="D21" i="30"/>
  <c r="E21" i="30" s="1"/>
  <c r="C21" i="30"/>
  <c r="D20" i="30"/>
  <c r="E20" i="30" s="1"/>
  <c r="C20" i="30"/>
  <c r="D19" i="30"/>
  <c r="E19" i="30" s="1"/>
  <c r="C19" i="30"/>
  <c r="D18" i="30"/>
  <c r="E18" i="30" s="1"/>
  <c r="C18" i="30"/>
  <c r="D17" i="30"/>
  <c r="C17" i="30"/>
  <c r="O16" i="30"/>
  <c r="D16" i="30"/>
  <c r="E16" i="30" s="1"/>
  <c r="C16" i="30"/>
  <c r="D15" i="30"/>
  <c r="E15" i="30" s="1"/>
  <c r="C15" i="30"/>
  <c r="D14" i="30"/>
  <c r="E14" i="30" s="1"/>
  <c r="C14" i="30"/>
  <c r="D13" i="30"/>
  <c r="C13" i="30"/>
  <c r="D12" i="30"/>
  <c r="C12" i="30"/>
  <c r="O11" i="30"/>
  <c r="D11" i="30"/>
  <c r="C11" i="30"/>
  <c r="D10" i="30"/>
  <c r="E10" i="30" s="1"/>
  <c r="C10" i="30"/>
  <c r="D9" i="30"/>
  <c r="E9" i="30" s="1"/>
  <c r="C9" i="30"/>
  <c r="D8" i="30"/>
  <c r="E8" i="30" s="1"/>
  <c r="C8" i="30"/>
  <c r="D7" i="30"/>
  <c r="C7" i="30"/>
  <c r="D6" i="30"/>
  <c r="C6" i="30"/>
  <c r="D5" i="30"/>
  <c r="E5" i="30" s="1"/>
  <c r="C5" i="30"/>
  <c r="E4" i="30"/>
  <c r="D4" i="30"/>
  <c r="C4" i="30"/>
  <c r="D3" i="30"/>
  <c r="C3" i="30"/>
  <c r="K29" i="14"/>
  <c r="M29" i="14" s="1"/>
  <c r="K28" i="14"/>
  <c r="V27" i="14"/>
  <c r="U27" i="14"/>
  <c r="T27" i="14"/>
  <c r="K27" i="14"/>
  <c r="H27" i="14"/>
  <c r="G27" i="14"/>
  <c r="E26" i="14"/>
  <c r="S27" i="14"/>
  <c r="R27" i="14"/>
  <c r="N27" i="14"/>
  <c r="E27" i="14"/>
  <c r="D27" i="14"/>
  <c r="B27" i="14"/>
  <c r="V26" i="14"/>
  <c r="X26" i="14"/>
  <c r="U26" i="14"/>
  <c r="T26" i="14"/>
  <c r="S26" i="14"/>
  <c r="N26" i="14"/>
  <c r="L26" i="14"/>
  <c r="D26" i="14"/>
  <c r="B26" i="14"/>
  <c r="V25" i="14"/>
  <c r="U25" i="14"/>
  <c r="H25" i="14"/>
  <c r="E25" i="14"/>
  <c r="T25" i="14"/>
  <c r="S25" i="14"/>
  <c r="N25" i="14"/>
  <c r="K25" i="14"/>
  <c r="R25" i="14"/>
  <c r="G25" i="14"/>
  <c r="D25" i="14"/>
  <c r="B25" i="14"/>
  <c r="N30" i="14" l="1"/>
  <c r="E32" i="27"/>
  <c r="E33" i="27" s="1"/>
  <c r="E11" i="30"/>
  <c r="E3" i="30"/>
  <c r="E24" i="30"/>
  <c r="E29" i="30"/>
  <c r="E45" i="30"/>
  <c r="E56" i="30"/>
  <c r="E66" i="30"/>
  <c r="E35" i="30"/>
  <c r="E30" i="30"/>
  <c r="E57" i="30"/>
  <c r="E26" i="30"/>
  <c r="E31" i="30"/>
  <c r="E36" i="30"/>
  <c r="E41" i="30"/>
  <c r="E53" i="30"/>
  <c r="E69" i="30"/>
  <c r="E6" i="30"/>
  <c r="E27" i="30"/>
  <c r="M28" i="14"/>
  <c r="E54" i="30"/>
  <c r="E59" i="30"/>
  <c r="E32" i="30"/>
  <c r="E7" i="30"/>
  <c r="E12" i="30"/>
  <c r="E17" i="30"/>
  <c r="E28" i="37"/>
  <c r="E29" i="37" s="1"/>
  <c r="F24" i="37"/>
  <c r="F25" i="37"/>
  <c r="G24" i="37"/>
  <c r="G26" i="37"/>
  <c r="D28" i="37"/>
  <c r="D29" i="37" s="1"/>
  <c r="F26" i="37"/>
  <c r="B24" i="37"/>
  <c r="B26" i="37"/>
  <c r="C24" i="37"/>
  <c r="C26" i="37"/>
  <c r="B25" i="37"/>
  <c r="B27" i="37"/>
  <c r="C27" i="37"/>
  <c r="G9" i="37"/>
  <c r="G25" i="37" s="1"/>
  <c r="C32" i="33"/>
  <c r="C33" i="33" s="1"/>
  <c r="E32" i="33"/>
  <c r="E33" i="33" s="1"/>
  <c r="H27" i="33"/>
  <c r="G29" i="33"/>
  <c r="F32" i="33"/>
  <c r="F33" i="33" s="1"/>
  <c r="G27" i="33"/>
  <c r="G30" i="33"/>
  <c r="J30" i="33" s="1"/>
  <c r="I30" i="33"/>
  <c r="B27" i="33"/>
  <c r="H28" i="33"/>
  <c r="H29" i="33"/>
  <c r="I28" i="33"/>
  <c r="D27" i="33"/>
  <c r="D32" i="33" s="1"/>
  <c r="D33" i="33" s="1"/>
  <c r="G28" i="33"/>
  <c r="B30" i="33"/>
  <c r="B29" i="33"/>
  <c r="J30" i="27"/>
  <c r="F32" i="27"/>
  <c r="F33" i="27" s="1"/>
  <c r="C32" i="27"/>
  <c r="C33" i="27" s="1"/>
  <c r="H28" i="27"/>
  <c r="G27" i="27"/>
  <c r="H27" i="27"/>
  <c r="G28" i="27"/>
  <c r="D28" i="27"/>
  <c r="B32" i="27"/>
  <c r="B33" i="27" s="1"/>
  <c r="D27" i="27"/>
  <c r="I28" i="27"/>
  <c r="H29" i="27"/>
  <c r="I30" i="27"/>
  <c r="C32" i="31"/>
  <c r="C33" i="31" s="1"/>
  <c r="F27" i="31"/>
  <c r="G28" i="31"/>
  <c r="I30" i="31"/>
  <c r="G30" i="31"/>
  <c r="J30" i="31" s="1"/>
  <c r="H28" i="31"/>
  <c r="I31" i="31"/>
  <c r="E27" i="31"/>
  <c r="B30" i="31"/>
  <c r="D30" i="31"/>
  <c r="D32" i="31" s="1"/>
  <c r="D33" i="31" s="1"/>
  <c r="H27" i="31"/>
  <c r="E30" i="31"/>
  <c r="E28" i="31"/>
  <c r="F29" i="31"/>
  <c r="B28" i="31"/>
  <c r="H27" i="26"/>
  <c r="G30" i="26"/>
  <c r="I30" i="26"/>
  <c r="F27" i="26"/>
  <c r="H30" i="26"/>
  <c r="H31" i="26"/>
  <c r="I31" i="26" s="1"/>
  <c r="G28" i="26"/>
  <c r="C28" i="26"/>
  <c r="C32" i="26" s="1"/>
  <c r="C33" i="26" s="1"/>
  <c r="F28" i="26"/>
  <c r="D27" i="26"/>
  <c r="E27" i="26"/>
  <c r="B30" i="26"/>
  <c r="B32" i="26" s="1"/>
  <c r="B33" i="26" s="1"/>
  <c r="F29" i="26"/>
  <c r="D30" i="26"/>
  <c r="E30" i="26"/>
  <c r="P59" i="30"/>
  <c r="O17" i="30"/>
  <c r="O22" i="30"/>
  <c r="O29" i="30"/>
  <c r="O36" i="30"/>
  <c r="P38" i="30"/>
  <c r="O12" i="30"/>
  <c r="E61" i="30"/>
  <c r="D74" i="30"/>
  <c r="O5" i="30"/>
  <c r="O47" i="30"/>
  <c r="P51" i="30"/>
  <c r="O9" i="30"/>
  <c r="P9" i="30"/>
  <c r="P4" i="30"/>
  <c r="O61" i="30"/>
  <c r="O70" i="30"/>
  <c r="O4" i="30"/>
  <c r="O23" i="30"/>
  <c r="O59" i="30"/>
  <c r="P74" i="30"/>
  <c r="O6" i="30"/>
  <c r="P11" i="30"/>
  <c r="O18" i="30"/>
  <c r="O30" i="30"/>
  <c r="E67" i="30"/>
  <c r="P20" i="30"/>
  <c r="P32" i="30"/>
  <c r="O52" i="30"/>
  <c r="O67" i="30"/>
  <c r="O74" i="30"/>
  <c r="O58" i="30"/>
  <c r="O34" i="30"/>
  <c r="E55" i="30"/>
  <c r="O55" i="30"/>
  <c r="P73" i="30"/>
  <c r="P33" i="30"/>
  <c r="O33" i="30"/>
  <c r="E37" i="30"/>
  <c r="O48" i="30"/>
  <c r="E43" i="30"/>
  <c r="P63" i="30"/>
  <c r="O49" i="30"/>
  <c r="O43" i="30"/>
  <c r="O37" i="30"/>
  <c r="O31" i="30"/>
  <c r="O25" i="30"/>
  <c r="O19" i="30"/>
  <c r="O13" i="30"/>
  <c r="O7" i="30"/>
  <c r="M79" i="30"/>
  <c r="P26" i="30" s="1"/>
  <c r="O3" i="30"/>
  <c r="P15" i="30"/>
  <c r="O15" i="30"/>
  <c r="O27" i="30"/>
  <c r="O41" i="30"/>
  <c r="O54" i="30"/>
  <c r="O65" i="30"/>
  <c r="O60" i="30"/>
  <c r="P62" i="30"/>
  <c r="O72" i="30"/>
  <c r="O24" i="30"/>
  <c r="P40" i="30"/>
  <c r="O40" i="30"/>
  <c r="O64" i="30"/>
  <c r="P64" i="30"/>
  <c r="P21" i="30"/>
  <c r="O21" i="30"/>
  <c r="O42" i="30"/>
  <c r="O53" i="30"/>
  <c r="O66" i="30"/>
  <c r="P68" i="30"/>
  <c r="C74" i="30"/>
  <c r="H24" i="30" s="1"/>
  <c r="P16" i="30"/>
  <c r="P28" i="30"/>
  <c r="P57" i="30"/>
  <c r="E13" i="30"/>
  <c r="E25" i="30"/>
  <c r="O46" i="30"/>
  <c r="N79" i="30"/>
  <c r="P10" i="30"/>
  <c r="P22" i="30"/>
  <c r="P34" i="30"/>
  <c r="P45" i="30"/>
  <c r="E49" i="30"/>
  <c r="O39" i="30"/>
  <c r="O45" i="30"/>
  <c r="O51" i="30"/>
  <c r="O57" i="30"/>
  <c r="O63" i="30"/>
  <c r="O69" i="30"/>
  <c r="O73" i="30"/>
  <c r="O8" i="30"/>
  <c r="O14" i="30"/>
  <c r="O20" i="30"/>
  <c r="O26" i="30"/>
  <c r="O32" i="30"/>
  <c r="O38" i="30"/>
  <c r="O44" i="30"/>
  <c r="O50" i="30"/>
  <c r="O56" i="30"/>
  <c r="O62" i="30"/>
  <c r="O68" i="30"/>
  <c r="O71" i="30"/>
  <c r="D30" i="14"/>
  <c r="C25" i="14"/>
  <c r="Q25" i="14"/>
  <c r="E30" i="14"/>
  <c r="P25" i="14"/>
  <c r="U30" i="14"/>
  <c r="M26" i="14"/>
  <c r="M25" i="14"/>
  <c r="V30" i="14"/>
  <c r="S30" i="14"/>
  <c r="T30" i="14"/>
  <c r="C26" i="14"/>
  <c r="B30" i="14"/>
  <c r="W26" i="14"/>
  <c r="C27" i="14"/>
  <c r="P27" i="14"/>
  <c r="F25" i="14"/>
  <c r="Q27" i="14"/>
  <c r="P26" i="14"/>
  <c r="F27" i="14"/>
  <c r="G26" i="14"/>
  <c r="F26" i="14" s="1"/>
  <c r="I27" i="14"/>
  <c r="H26" i="14"/>
  <c r="H30" i="14" s="1"/>
  <c r="L27" i="14"/>
  <c r="J27" i="14" s="1"/>
  <c r="K26" i="14"/>
  <c r="K30" i="14" s="1"/>
  <c r="Q26" i="14"/>
  <c r="R26" i="14"/>
  <c r="R30" i="14" s="1"/>
  <c r="M27" i="14"/>
  <c r="L25" i="14"/>
  <c r="J25" i="14" s="1"/>
  <c r="AO3" i="35"/>
  <c r="AR3" i="35"/>
  <c r="AR24" i="35" s="1"/>
  <c r="AO4" i="35"/>
  <c r="AR4" i="35"/>
  <c r="AO5" i="35"/>
  <c r="AR5" i="35"/>
  <c r="AO6" i="35"/>
  <c r="AR6" i="35"/>
  <c r="AO7" i="35"/>
  <c r="AR7" i="35"/>
  <c r="AO8" i="35"/>
  <c r="AR8" i="35"/>
  <c r="AO9" i="35"/>
  <c r="AR9" i="35"/>
  <c r="AO10" i="35"/>
  <c r="AR10" i="35"/>
  <c r="AO11" i="35"/>
  <c r="AR11" i="35"/>
  <c r="AO12" i="35"/>
  <c r="AR12" i="35"/>
  <c r="AO13" i="35"/>
  <c r="AR13" i="35"/>
  <c r="AO14" i="35"/>
  <c r="AR14" i="35"/>
  <c r="AO15" i="35"/>
  <c r="AR15" i="35"/>
  <c r="AO16" i="35"/>
  <c r="AR16" i="35"/>
  <c r="AO17" i="35"/>
  <c r="AR17" i="35"/>
  <c r="AO18" i="35"/>
  <c r="AR18" i="35"/>
  <c r="AO19" i="35"/>
  <c r="AR19" i="35"/>
  <c r="AO20" i="35"/>
  <c r="AR20" i="35"/>
  <c r="AO21" i="35"/>
  <c r="AR21" i="35"/>
  <c r="AO22" i="35"/>
  <c r="AR22" i="35"/>
  <c r="AO23" i="35"/>
  <c r="AR23" i="35"/>
  <c r="AN24" i="35"/>
  <c r="AP24" i="35"/>
  <c r="AO24" i="35" s="1"/>
  <c r="AF3" i="35"/>
  <c r="AI3" i="35"/>
  <c r="AF4" i="35"/>
  <c r="AI4" i="35"/>
  <c r="AF5" i="35"/>
  <c r="AI5" i="35"/>
  <c r="AF6" i="35"/>
  <c r="AI6" i="35"/>
  <c r="AF7" i="35"/>
  <c r="AI7" i="35"/>
  <c r="AF8" i="35"/>
  <c r="AI8" i="35"/>
  <c r="AF9" i="35"/>
  <c r="AI9" i="35"/>
  <c r="AF10" i="35"/>
  <c r="AI10" i="35"/>
  <c r="AF11" i="35"/>
  <c r="AI11" i="35"/>
  <c r="AF12" i="35"/>
  <c r="AI12" i="35"/>
  <c r="AF13" i="35"/>
  <c r="AI13" i="35"/>
  <c r="AF14" i="35"/>
  <c r="AI14" i="35"/>
  <c r="AF15" i="35"/>
  <c r="AI15" i="35"/>
  <c r="AF16" i="35"/>
  <c r="AI16" i="35"/>
  <c r="AF17" i="35"/>
  <c r="AI17" i="35"/>
  <c r="AF18" i="35"/>
  <c r="AI18" i="35"/>
  <c r="AF19" i="35"/>
  <c r="AI19" i="35"/>
  <c r="AF20" i="35"/>
  <c r="AI20" i="35"/>
  <c r="AF21" i="35"/>
  <c r="AI21" i="35"/>
  <c r="AF22" i="35"/>
  <c r="AI22" i="35"/>
  <c r="AF23" i="35"/>
  <c r="AI23" i="35"/>
  <c r="AF24" i="35"/>
  <c r="AI24" i="35"/>
  <c r="AF25" i="35"/>
  <c r="AI25" i="35"/>
  <c r="AF26" i="35"/>
  <c r="AI26" i="35"/>
  <c r="AF27" i="35"/>
  <c r="AI27" i="35"/>
  <c r="AF28" i="35"/>
  <c r="AI28" i="35"/>
  <c r="AF29" i="35"/>
  <c r="AI29" i="35"/>
  <c r="AF30" i="35"/>
  <c r="AI30" i="35"/>
  <c r="AF31" i="35"/>
  <c r="AI31" i="35"/>
  <c r="AF32" i="35"/>
  <c r="AI32" i="35"/>
  <c r="AF33" i="35"/>
  <c r="AI33" i="35"/>
  <c r="AF34" i="35"/>
  <c r="AI34" i="35"/>
  <c r="AF35" i="35"/>
  <c r="AI35" i="35"/>
  <c r="AF36" i="35"/>
  <c r="AI36" i="35"/>
  <c r="AF37" i="35"/>
  <c r="AI37" i="35"/>
  <c r="AF38" i="35"/>
  <c r="AI38" i="35"/>
  <c r="AF39" i="35"/>
  <c r="AI39" i="35"/>
  <c r="AF40" i="35"/>
  <c r="AI40" i="35"/>
  <c r="AF41" i="35"/>
  <c r="AI41" i="35"/>
  <c r="AF42" i="35"/>
  <c r="AI42" i="35"/>
  <c r="AF43" i="35"/>
  <c r="AI43" i="35"/>
  <c r="AF44" i="35"/>
  <c r="AI44" i="35"/>
  <c r="AF45" i="35"/>
  <c r="AI45" i="35"/>
  <c r="AF46" i="35"/>
  <c r="AI46" i="35"/>
  <c r="AF47" i="35"/>
  <c r="AI47" i="35"/>
  <c r="AF48" i="35"/>
  <c r="AI48" i="35"/>
  <c r="AF49" i="35"/>
  <c r="AI49" i="35"/>
  <c r="AF50" i="35"/>
  <c r="AI50" i="35"/>
  <c r="AF51" i="35"/>
  <c r="AI51" i="35"/>
  <c r="AE52" i="35"/>
  <c r="AF52" i="35"/>
  <c r="AG52" i="35"/>
  <c r="AI52" i="35"/>
  <c r="V2" i="35"/>
  <c r="Y2" i="35"/>
  <c r="V3" i="35"/>
  <c r="Y3" i="35"/>
  <c r="V4" i="35"/>
  <c r="Y4" i="35"/>
  <c r="V5" i="35"/>
  <c r="Y5" i="35"/>
  <c r="V6" i="35"/>
  <c r="Y6" i="35"/>
  <c r="V7" i="35"/>
  <c r="Y7" i="35"/>
  <c r="V8" i="35"/>
  <c r="Y8" i="35"/>
  <c r="V9" i="35"/>
  <c r="Y9" i="35"/>
  <c r="V10" i="35"/>
  <c r="Y10" i="35"/>
  <c r="V11" i="35"/>
  <c r="Y11" i="35"/>
  <c r="V12" i="35"/>
  <c r="Y12" i="35"/>
  <c r="V13" i="35"/>
  <c r="Y13" i="35"/>
  <c r="V14" i="35"/>
  <c r="Y14" i="35"/>
  <c r="V15" i="35"/>
  <c r="Y15" i="35"/>
  <c r="V16" i="35"/>
  <c r="Y16" i="35"/>
  <c r="V17" i="35"/>
  <c r="Y17" i="35"/>
  <c r="V18" i="35"/>
  <c r="Y18" i="35"/>
  <c r="V19" i="35"/>
  <c r="Y19" i="35"/>
  <c r="V20" i="35"/>
  <c r="Y20" i="35"/>
  <c r="V21" i="35"/>
  <c r="Y21" i="35"/>
  <c r="V22" i="35"/>
  <c r="Y22" i="35"/>
  <c r="V23" i="35"/>
  <c r="Y23" i="35"/>
  <c r="V24" i="35"/>
  <c r="Y24" i="35"/>
  <c r="V25" i="35"/>
  <c r="Y25" i="35"/>
  <c r="V26" i="35"/>
  <c r="Y26" i="35"/>
  <c r="V27" i="35"/>
  <c r="Y27" i="35"/>
  <c r="V28" i="35"/>
  <c r="Y28" i="35"/>
  <c r="V29" i="35"/>
  <c r="Y29" i="35"/>
  <c r="V30" i="35"/>
  <c r="Y30" i="35"/>
  <c r="V31" i="35"/>
  <c r="Y31" i="35"/>
  <c r="V32" i="35"/>
  <c r="Y32" i="35"/>
  <c r="V33" i="35"/>
  <c r="Y33" i="35"/>
  <c r="V34" i="35"/>
  <c r="Y34" i="35"/>
  <c r="V35" i="35"/>
  <c r="Y35" i="35"/>
  <c r="V36" i="35"/>
  <c r="Y36" i="35"/>
  <c r="V37" i="35"/>
  <c r="Y37" i="35"/>
  <c r="V38" i="35"/>
  <c r="Y38" i="35"/>
  <c r="V39" i="35"/>
  <c r="Y39" i="35"/>
  <c r="V40" i="35"/>
  <c r="Y40" i="35"/>
  <c r="V41" i="35"/>
  <c r="Y41" i="35"/>
  <c r="V42" i="35"/>
  <c r="Y42" i="35"/>
  <c r="V43" i="35"/>
  <c r="Y43" i="35"/>
  <c r="V44" i="35"/>
  <c r="Y44" i="35"/>
  <c r="V45" i="35"/>
  <c r="Y45" i="35"/>
  <c r="V46" i="35"/>
  <c r="Y46" i="35"/>
  <c r="V47" i="35"/>
  <c r="Y47" i="35"/>
  <c r="V48" i="35"/>
  <c r="Y48" i="35"/>
  <c r="V49" i="35"/>
  <c r="Y49" i="35"/>
  <c r="V50" i="35"/>
  <c r="Y50" i="35"/>
  <c r="V51" i="35"/>
  <c r="Y51" i="35"/>
  <c r="V52" i="35"/>
  <c r="Y52" i="35"/>
  <c r="V53" i="35"/>
  <c r="Y53" i="35"/>
  <c r="V54" i="35"/>
  <c r="Y54" i="35"/>
  <c r="V55" i="35"/>
  <c r="Y55" i="35"/>
  <c r="V56" i="35"/>
  <c r="Y56" i="35"/>
  <c r="C2" i="35"/>
  <c r="F2" i="35"/>
  <c r="C3" i="35"/>
  <c r="F3" i="35"/>
  <c r="C4" i="35"/>
  <c r="F4" i="35"/>
  <c r="C5" i="35"/>
  <c r="F5" i="35"/>
  <c r="C6" i="35"/>
  <c r="F6" i="35"/>
  <c r="C7" i="35"/>
  <c r="F7" i="35"/>
  <c r="C8" i="35"/>
  <c r="F8" i="35"/>
  <c r="C9" i="35"/>
  <c r="F9" i="35"/>
  <c r="C10" i="35"/>
  <c r="F10" i="35"/>
  <c r="C11" i="35"/>
  <c r="F11" i="35"/>
  <c r="C12" i="35"/>
  <c r="F12" i="35"/>
  <c r="C13" i="35"/>
  <c r="F13" i="35"/>
  <c r="C14" i="35"/>
  <c r="F14" i="35"/>
  <c r="C15" i="35"/>
  <c r="F15" i="35"/>
  <c r="C16" i="35"/>
  <c r="F16" i="35"/>
  <c r="C17" i="35"/>
  <c r="F17" i="35"/>
  <c r="C18" i="35"/>
  <c r="F18" i="35"/>
  <c r="C19" i="35"/>
  <c r="F19" i="35"/>
  <c r="C20" i="35"/>
  <c r="F20" i="35"/>
  <c r="C21" i="35"/>
  <c r="F21" i="35"/>
  <c r="C22" i="35"/>
  <c r="F22" i="35"/>
  <c r="C23" i="35"/>
  <c r="F23" i="35"/>
  <c r="C24" i="35"/>
  <c r="F24" i="35"/>
  <c r="C25" i="35"/>
  <c r="F25" i="35"/>
  <c r="C26" i="35"/>
  <c r="F26" i="35"/>
  <c r="C27" i="35"/>
  <c r="F27" i="35"/>
  <c r="C28" i="35"/>
  <c r="F28" i="35"/>
  <c r="C29" i="35"/>
  <c r="F29" i="35"/>
  <c r="C30" i="35"/>
  <c r="F30" i="35"/>
  <c r="C31" i="35"/>
  <c r="F31" i="35"/>
  <c r="C32" i="35"/>
  <c r="F32" i="35"/>
  <c r="C33" i="35"/>
  <c r="F33" i="35"/>
  <c r="C34" i="35"/>
  <c r="F34" i="35"/>
  <c r="C35" i="35"/>
  <c r="F35" i="35"/>
  <c r="C36" i="35"/>
  <c r="F36" i="35"/>
  <c r="C37" i="35"/>
  <c r="F37" i="35"/>
  <c r="C38" i="35"/>
  <c r="F38" i="35"/>
  <c r="C39" i="35"/>
  <c r="F39" i="35"/>
  <c r="C40" i="35"/>
  <c r="F40" i="35"/>
  <c r="C41" i="35"/>
  <c r="F41" i="35"/>
  <c r="C42" i="35"/>
  <c r="F42" i="35"/>
  <c r="C43" i="35"/>
  <c r="F43" i="35"/>
  <c r="C44" i="35"/>
  <c r="F44" i="35"/>
  <c r="C45" i="35"/>
  <c r="F45" i="35"/>
  <c r="C46" i="35"/>
  <c r="F46" i="35"/>
  <c r="C47" i="35"/>
  <c r="F47" i="35"/>
  <c r="C48" i="35"/>
  <c r="F48" i="35"/>
  <c r="C49" i="35"/>
  <c r="F49" i="35"/>
  <c r="C50" i="35"/>
  <c r="F50" i="35"/>
  <c r="C51" i="35"/>
  <c r="F51" i="35"/>
  <c r="C52" i="35"/>
  <c r="F52" i="35"/>
  <c r="C53" i="35"/>
  <c r="F53" i="35"/>
  <c r="C54" i="35"/>
  <c r="F54" i="35"/>
  <c r="C55" i="35"/>
  <c r="F55" i="35"/>
  <c r="C56" i="35"/>
  <c r="F56" i="35"/>
  <c r="B57" i="35"/>
  <c r="D57" i="35"/>
  <c r="H7" i="30" l="1"/>
  <c r="H12" i="30"/>
  <c r="H15" i="30"/>
  <c r="H67" i="30"/>
  <c r="H69" i="30"/>
  <c r="H32" i="30"/>
  <c r="H36" i="30"/>
  <c r="H57" i="30"/>
  <c r="H62" i="30"/>
  <c r="H6" i="30"/>
  <c r="H68" i="30"/>
  <c r="H19" i="30"/>
  <c r="H42" i="30"/>
  <c r="H55" i="30"/>
  <c r="H25" i="30"/>
  <c r="H60" i="30"/>
  <c r="H30" i="30"/>
  <c r="H20" i="30"/>
  <c r="H31" i="30"/>
  <c r="H59" i="30"/>
  <c r="H18" i="30"/>
  <c r="H66" i="30"/>
  <c r="H13" i="30"/>
  <c r="C28" i="37"/>
  <c r="C29" i="37" s="1"/>
  <c r="B28" i="37"/>
  <c r="B29" i="37" s="1"/>
  <c r="G28" i="37"/>
  <c r="G29" i="37" s="1"/>
  <c r="F28" i="37"/>
  <c r="F29" i="37" s="1"/>
  <c r="G32" i="33"/>
  <c r="J27" i="33"/>
  <c r="I27" i="33"/>
  <c r="B32" i="33"/>
  <c r="B33" i="33" s="1"/>
  <c r="J28" i="33"/>
  <c r="J29" i="33"/>
  <c r="I29" i="33"/>
  <c r="H32" i="33"/>
  <c r="H33" i="33" s="1"/>
  <c r="D32" i="27"/>
  <c r="D33" i="27" s="1"/>
  <c r="H32" i="27"/>
  <c r="H33" i="27" s="1"/>
  <c r="J28" i="27"/>
  <c r="J27" i="27"/>
  <c r="I27" i="27"/>
  <c r="I29" i="27"/>
  <c r="G29" i="27"/>
  <c r="J29" i="27" s="1"/>
  <c r="B32" i="31"/>
  <c r="B33" i="31" s="1"/>
  <c r="G29" i="31"/>
  <c r="I27" i="31"/>
  <c r="G27" i="31"/>
  <c r="E32" i="31"/>
  <c r="J28" i="31"/>
  <c r="F32" i="31"/>
  <c r="F33" i="31" s="1"/>
  <c r="H29" i="31"/>
  <c r="I28" i="31"/>
  <c r="H32" i="31"/>
  <c r="H33" i="31" s="1"/>
  <c r="E32" i="26"/>
  <c r="E33" i="26" s="1"/>
  <c r="G29" i="26"/>
  <c r="F32" i="26"/>
  <c r="F33" i="26" s="1"/>
  <c r="I27" i="26"/>
  <c r="G27" i="26"/>
  <c r="D32" i="26"/>
  <c r="D33" i="26" s="1"/>
  <c r="H29" i="26"/>
  <c r="P52" i="30"/>
  <c r="H47" i="30"/>
  <c r="H41" i="30"/>
  <c r="H35" i="30"/>
  <c r="H29" i="30"/>
  <c r="H23" i="30"/>
  <c r="H17" i="30"/>
  <c r="H11" i="30"/>
  <c r="H5" i="30"/>
  <c r="H70" i="30"/>
  <c r="H46" i="30"/>
  <c r="H28" i="30"/>
  <c r="H16" i="30"/>
  <c r="H4" i="30"/>
  <c r="H9" i="30"/>
  <c r="H64" i="30"/>
  <c r="H58" i="30"/>
  <c r="H52" i="30"/>
  <c r="H34" i="30"/>
  <c r="H22" i="30"/>
  <c r="H10" i="30"/>
  <c r="H51" i="30"/>
  <c r="H33" i="30"/>
  <c r="H26" i="30"/>
  <c r="H21" i="30"/>
  <c r="H14" i="30"/>
  <c r="H40" i="30"/>
  <c r="P56" i="30"/>
  <c r="P3" i="30"/>
  <c r="Q3" i="30" s="1"/>
  <c r="Q4" i="30" s="1"/>
  <c r="P50" i="30"/>
  <c r="P8" i="30"/>
  <c r="H56" i="30"/>
  <c r="H44" i="30"/>
  <c r="H8" i="30"/>
  <c r="H49" i="30"/>
  <c r="E74" i="30"/>
  <c r="H39" i="30"/>
  <c r="H45" i="30"/>
  <c r="P67" i="30"/>
  <c r="P54" i="30"/>
  <c r="P43" i="30"/>
  <c r="P55" i="30"/>
  <c r="P31" i="30"/>
  <c r="P24" i="30"/>
  <c r="P19" i="30"/>
  <c r="P12" i="30"/>
  <c r="P7" i="30"/>
  <c r="P72" i="30"/>
  <c r="P36" i="30"/>
  <c r="P29" i="30"/>
  <c r="P5" i="30"/>
  <c r="P61" i="30"/>
  <c r="P48" i="30"/>
  <c r="P42" i="30"/>
  <c r="P60" i="30"/>
  <c r="P30" i="30"/>
  <c r="P25" i="30"/>
  <c r="P18" i="30"/>
  <c r="P13" i="30"/>
  <c r="P6" i="30"/>
  <c r="P37" i="30"/>
  <c r="P49" i="30"/>
  <c r="P47" i="30"/>
  <c r="P66" i="30"/>
  <c r="P17" i="30"/>
  <c r="P71" i="30"/>
  <c r="H54" i="30"/>
  <c r="H43" i="30"/>
  <c r="P69" i="30"/>
  <c r="P46" i="30"/>
  <c r="P14" i="30"/>
  <c r="P58" i="30"/>
  <c r="P39" i="30"/>
  <c r="H65" i="30"/>
  <c r="P41" i="30"/>
  <c r="H63" i="30"/>
  <c r="P53" i="30"/>
  <c r="H53" i="30"/>
  <c r="H50" i="30"/>
  <c r="H38" i="30"/>
  <c r="H61" i="30"/>
  <c r="P35" i="30"/>
  <c r="P70" i="30"/>
  <c r="H27" i="30"/>
  <c r="H3" i="30"/>
  <c r="I3" i="30" s="1"/>
  <c r="P44" i="30"/>
  <c r="P27" i="30"/>
  <c r="H37" i="30"/>
  <c r="H48" i="30"/>
  <c r="P23" i="30"/>
  <c r="P65" i="30"/>
  <c r="G30" i="14"/>
  <c r="G31" i="14" s="1"/>
  <c r="P30" i="14"/>
  <c r="I25" i="14"/>
  <c r="L30" i="14"/>
  <c r="J30" i="14" s="1"/>
  <c r="Q30" i="14"/>
  <c r="C30" i="14"/>
  <c r="W27" i="14"/>
  <c r="W30" i="14" s="1"/>
  <c r="I26" i="14"/>
  <c r="J26" i="14"/>
  <c r="X27" i="14"/>
  <c r="X30" i="14" s="1"/>
  <c r="F57" i="35"/>
  <c r="C57" i="35"/>
  <c r="I32" i="33" l="1"/>
  <c r="I33" i="33" s="1"/>
  <c r="G33" i="33"/>
  <c r="J33" i="33" s="1"/>
  <c r="J32" i="33"/>
  <c r="I32" i="27"/>
  <c r="I33" i="27" s="1"/>
  <c r="G32" i="27"/>
  <c r="G32" i="31"/>
  <c r="J27" i="31"/>
  <c r="I29" i="31"/>
  <c r="I32" i="31" s="1"/>
  <c r="I33" i="31" s="1"/>
  <c r="J29" i="31"/>
  <c r="I29" i="26"/>
  <c r="I28" i="26"/>
  <c r="I32" i="26" s="1"/>
  <c r="I33" i="26" s="1"/>
  <c r="H28" i="26"/>
  <c r="G32" i="26"/>
  <c r="J27" i="26"/>
  <c r="J29" i="26"/>
  <c r="I4" i="30"/>
  <c r="I5" i="30" s="1"/>
  <c r="I6" i="30" s="1"/>
  <c r="I7" i="30" s="1"/>
  <c r="I8" i="30" s="1"/>
  <c r="I9" i="30" s="1"/>
  <c r="I10" i="30" s="1"/>
  <c r="I11" i="30" s="1"/>
  <c r="I12" i="30" s="1"/>
  <c r="I13" i="30" s="1"/>
  <c r="I14" i="30" s="1"/>
  <c r="I15" i="30" s="1"/>
  <c r="I16" i="30" s="1"/>
  <c r="I17" i="30" s="1"/>
  <c r="I18" i="30" s="1"/>
  <c r="I19" i="30" s="1"/>
  <c r="I20" i="30" s="1"/>
  <c r="I21" i="30" s="1"/>
  <c r="I22" i="30" s="1"/>
  <c r="I23" i="30" s="1"/>
  <c r="I24" i="30" s="1"/>
  <c r="I25" i="30" s="1"/>
  <c r="I26" i="30" s="1"/>
  <c r="I27" i="30" s="1"/>
  <c r="I28" i="30" s="1"/>
  <c r="I29" i="30" s="1"/>
  <c r="I30" i="30" s="1"/>
  <c r="I31" i="30" s="1"/>
  <c r="I32" i="30" s="1"/>
  <c r="I33" i="30" s="1"/>
  <c r="I34" i="30" s="1"/>
  <c r="I35" i="30" s="1"/>
  <c r="I36" i="30" s="1"/>
  <c r="I37" i="30" s="1"/>
  <c r="I38" i="30" s="1"/>
  <c r="I39" i="30" s="1"/>
  <c r="I40" i="30" s="1"/>
  <c r="I41" i="30" s="1"/>
  <c r="I42" i="30" s="1"/>
  <c r="I43" i="30" s="1"/>
  <c r="I44" i="30" s="1"/>
  <c r="I45" i="30" s="1"/>
  <c r="I46" i="30" s="1"/>
  <c r="I47" i="30" s="1"/>
  <c r="I48" i="30" s="1"/>
  <c r="I49" i="30" s="1"/>
  <c r="I50" i="30" s="1"/>
  <c r="I51" i="30" s="1"/>
  <c r="I52" i="30" s="1"/>
  <c r="I53" i="30" s="1"/>
  <c r="I54" i="30" s="1"/>
  <c r="I55" i="30" s="1"/>
  <c r="I56" i="30" s="1"/>
  <c r="I57" i="30" s="1"/>
  <c r="I58" i="30" s="1"/>
  <c r="I59" i="30" s="1"/>
  <c r="I60" i="30" s="1"/>
  <c r="I61" i="30" s="1"/>
  <c r="I62" i="30" s="1"/>
  <c r="I63" i="30" s="1"/>
  <c r="I64" i="30" s="1"/>
  <c r="I65" i="30" s="1"/>
  <c r="I66" i="30" s="1"/>
  <c r="I67" i="30" s="1"/>
  <c r="I68" i="30" s="1"/>
  <c r="I69" i="30" s="1"/>
  <c r="I70" i="30" s="1"/>
  <c r="Q5" i="30"/>
  <c r="Q6" i="30" s="1"/>
  <c r="Q7" i="30" s="1"/>
  <c r="Q8" i="30" s="1"/>
  <c r="Q9" i="30" s="1"/>
  <c r="Q10" i="30" s="1"/>
  <c r="Q11" i="30" s="1"/>
  <c r="Q12" i="30" s="1"/>
  <c r="Q13" i="30" s="1"/>
  <c r="Q14" i="30" s="1"/>
  <c r="Q15" i="30" s="1"/>
  <c r="Q16" i="30" s="1"/>
  <c r="Q17" i="30" s="1"/>
  <c r="Q18" i="30" s="1"/>
  <c r="Q19" i="30" s="1"/>
  <c r="Q20" i="30" s="1"/>
  <c r="Q21" i="30" s="1"/>
  <c r="Q22" i="30" s="1"/>
  <c r="Q23" i="30" s="1"/>
  <c r="Q24" i="30" s="1"/>
  <c r="Q25" i="30" s="1"/>
  <c r="Q26" i="30" s="1"/>
  <c r="Q27" i="30" s="1"/>
  <c r="Q28" i="30" s="1"/>
  <c r="Q29" i="30" s="1"/>
  <c r="Q30" i="30" s="1"/>
  <c r="Q31" i="30" s="1"/>
  <c r="Q32" i="30" s="1"/>
  <c r="Q33" i="30" s="1"/>
  <c r="Q34" i="30" s="1"/>
  <c r="Q35" i="30" s="1"/>
  <c r="Q36" i="30" s="1"/>
  <c r="Q37" i="30" s="1"/>
  <c r="Q38" i="30" s="1"/>
  <c r="Q39" i="30" s="1"/>
  <c r="Q40" i="30" s="1"/>
  <c r="Q41" i="30" s="1"/>
  <c r="Q42" i="30" s="1"/>
  <c r="Q43" i="30" s="1"/>
  <c r="Q44" i="30" s="1"/>
  <c r="Q45" i="30" s="1"/>
  <c r="Q46" i="30" s="1"/>
  <c r="Q47" i="30" s="1"/>
  <c r="Q48" i="30" s="1"/>
  <c r="Q49" i="30" s="1"/>
  <c r="Q50" i="30" s="1"/>
  <c r="Q51" i="30" s="1"/>
  <c r="Q52" i="30" s="1"/>
  <c r="Q53" i="30" s="1"/>
  <c r="Q54" i="30" s="1"/>
  <c r="Q55" i="30" s="1"/>
  <c r="Q56" i="30" s="1"/>
  <c r="Q57" i="30" s="1"/>
  <c r="Q58" i="30" s="1"/>
  <c r="Q59" i="30" s="1"/>
  <c r="Q60" i="30" s="1"/>
  <c r="Q61" i="30" s="1"/>
  <c r="Q62" i="30" s="1"/>
  <c r="Q63" i="30" s="1"/>
  <c r="Q64" i="30" s="1"/>
  <c r="Q65" i="30" s="1"/>
  <c r="Q66" i="30" s="1"/>
  <c r="Q67" i="30" s="1"/>
  <c r="Q68" i="30" s="1"/>
  <c r="Q69" i="30" s="1"/>
  <c r="Q70" i="30" s="1"/>
  <c r="Q71" i="30" s="1"/>
  <c r="Q72" i="30" s="1"/>
  <c r="Q73" i="30" s="1"/>
  <c r="Q74" i="30" s="1"/>
  <c r="F30" i="14"/>
  <c r="I30" i="14"/>
  <c r="M30" i="14"/>
  <c r="G33" i="27" l="1"/>
  <c r="J33" i="27" s="1"/>
  <c r="J32" i="27"/>
  <c r="G33" i="31"/>
  <c r="J33" i="31" s="1"/>
  <c r="J32" i="31"/>
  <c r="G33" i="26"/>
  <c r="H32" i="26"/>
  <c r="H33" i="26" s="1"/>
  <c r="J28" i="26"/>
  <c r="M2" i="8"/>
  <c r="N2" i="8"/>
  <c r="L2" i="8"/>
  <c r="J32" i="26" l="1"/>
  <c r="J33" i="26"/>
  <c r="M2" i="10" a="1"/>
  <c r="M2" i="10" s="1"/>
  <c r="B2" i="10" a="1"/>
  <c r="B2" i="10" s="1"/>
  <c r="N53" i="10" l="1"/>
  <c r="N37" i="10"/>
  <c r="N12" i="10"/>
  <c r="N4" i="10"/>
  <c r="N52" i="10"/>
  <c r="N44" i="10"/>
  <c r="N36" i="10"/>
  <c r="N27" i="10"/>
  <c r="N19" i="10"/>
  <c r="N11" i="10"/>
  <c r="N3" i="10"/>
  <c r="N57" i="10"/>
  <c r="N51" i="10"/>
  <c r="N18" i="10"/>
  <c r="N50" i="10"/>
  <c r="N42" i="10"/>
  <c r="N34" i="10"/>
  <c r="N25" i="10"/>
  <c r="N17" i="10"/>
  <c r="N9" i="10"/>
  <c r="N49" i="10"/>
  <c r="N41" i="10"/>
  <c r="N33" i="10"/>
  <c r="N24" i="10"/>
  <c r="N16" i="10"/>
  <c r="N8" i="10"/>
  <c r="N56" i="10"/>
  <c r="N20" i="10"/>
  <c r="N26" i="10"/>
  <c r="N10" i="10"/>
  <c r="N32" i="10"/>
  <c r="N23" i="10"/>
  <c r="N15" i="10"/>
  <c r="N7" i="10"/>
  <c r="N29" i="10"/>
  <c r="N45" i="10"/>
  <c r="N35" i="10"/>
  <c r="N48" i="10"/>
  <c r="N55" i="10"/>
  <c r="N47" i="10"/>
  <c r="N39" i="10"/>
  <c r="N31" i="10"/>
  <c r="N22" i="10"/>
  <c r="N14" i="10"/>
  <c r="N6" i="10"/>
  <c r="N28" i="10"/>
  <c r="N43" i="10"/>
  <c r="N40" i="10"/>
  <c r="N54" i="10"/>
  <c r="N46" i="10"/>
  <c r="N38" i="10"/>
  <c r="N30" i="10"/>
  <c r="N21" i="10"/>
  <c r="N13" i="10"/>
  <c r="N5" i="10"/>
  <c r="N58" i="10"/>
  <c r="N2" i="10"/>
  <c r="E11" i="23"/>
  <c r="G11" i="23"/>
  <c r="D11" i="23"/>
  <c r="G10" i="23"/>
  <c r="G9" i="23"/>
  <c r="G8" i="23"/>
  <c r="G7" i="23"/>
  <c r="G6" i="23"/>
  <c r="G5" i="23"/>
  <c r="G4" i="23"/>
  <c r="G3" i="23"/>
  <c r="E2" i="19"/>
  <c r="D2" i="19"/>
  <c r="P8" i="19"/>
  <c r="N60" i="10" l="1"/>
  <c r="O25" i="10" l="1"/>
  <c r="P25" i="10" s="1"/>
  <c r="O31" i="10"/>
  <c r="P31" i="10" s="1"/>
  <c r="O23" i="10"/>
  <c r="P23" i="10" s="1"/>
  <c r="O37" i="10"/>
  <c r="P37" i="10" s="1"/>
  <c r="O36" i="10"/>
  <c r="P36" i="10" s="1"/>
  <c r="O21" i="10"/>
  <c r="P21" i="10" s="1"/>
  <c r="O16" i="10"/>
  <c r="P16" i="10" s="1"/>
  <c r="O12" i="10"/>
  <c r="P12" i="10" s="1"/>
  <c r="O42" i="10"/>
  <c r="P42" i="10" s="1"/>
  <c r="O20" i="10"/>
  <c r="P20" i="10" s="1"/>
  <c r="O14" i="10"/>
  <c r="P14" i="10" s="1"/>
  <c r="O58" i="10"/>
  <c r="P58" i="10" s="1"/>
  <c r="O6" i="10"/>
  <c r="P6" i="10" s="1"/>
  <c r="O33" i="10"/>
  <c r="P33" i="10" s="1"/>
  <c r="O13" i="10"/>
  <c r="P13" i="10" s="1"/>
  <c r="O40" i="10"/>
  <c r="P40" i="10" s="1"/>
  <c r="O7" i="10"/>
  <c r="P7" i="10" s="1"/>
  <c r="O32" i="10"/>
  <c r="P32" i="10" s="1"/>
  <c r="O54" i="10"/>
  <c r="P54" i="10" s="1"/>
  <c r="O10" i="10"/>
  <c r="P10" i="10" s="1"/>
  <c r="O18" i="10" l="1"/>
  <c r="P18" i="10" s="1"/>
  <c r="O19" i="10"/>
  <c r="P19" i="10" s="1"/>
  <c r="O56" i="10"/>
  <c r="P56" i="10" s="1"/>
  <c r="O46" i="10"/>
  <c r="P46" i="10" s="1"/>
  <c r="O27" i="10"/>
  <c r="P27" i="10" s="1"/>
  <c r="O45" i="10"/>
  <c r="P45" i="10" s="1"/>
  <c r="O43" i="10"/>
  <c r="P43" i="10" s="1"/>
  <c r="O51" i="10"/>
  <c r="P51" i="10" s="1"/>
  <c r="O52" i="10"/>
  <c r="P52" i="10" s="1"/>
  <c r="O15" i="10"/>
  <c r="P15" i="10" s="1"/>
  <c r="O41" i="10"/>
  <c r="P41" i="10" s="1"/>
  <c r="O44" i="10"/>
  <c r="P44" i="10" s="1"/>
  <c r="O11" i="10"/>
  <c r="P11" i="10" s="1"/>
  <c r="O55" i="10"/>
  <c r="P55" i="10" s="1"/>
  <c r="O22" i="10"/>
  <c r="P22" i="10" s="1"/>
  <c r="O28" i="10"/>
  <c r="P28" i="10" s="1"/>
  <c r="O30" i="10"/>
  <c r="P30" i="10" s="1"/>
  <c r="O47" i="10"/>
  <c r="P47" i="10" s="1"/>
  <c r="O35" i="10"/>
  <c r="P35" i="10" s="1"/>
  <c r="O39" i="10"/>
  <c r="P39" i="10" s="1"/>
  <c r="O9" i="10"/>
  <c r="P9" i="10" s="1"/>
  <c r="O38" i="10"/>
  <c r="P38" i="10" s="1"/>
  <c r="O5" i="10"/>
  <c r="P5" i="10" s="1"/>
  <c r="O29" i="10"/>
  <c r="P29" i="10" s="1"/>
  <c r="O48" i="10"/>
  <c r="P48" i="10" s="1"/>
  <c r="O24" i="10"/>
  <c r="P24" i="10" s="1"/>
  <c r="O49" i="10"/>
  <c r="P49" i="10" s="1"/>
  <c r="O3" i="10"/>
  <c r="P3" i="10" s="1"/>
  <c r="O2" i="10"/>
  <c r="O17" i="10"/>
  <c r="P17" i="10" s="1"/>
  <c r="O8" i="10"/>
  <c r="P8" i="10" s="1"/>
  <c r="O57" i="10"/>
  <c r="P57" i="10" s="1"/>
  <c r="O4" i="10"/>
  <c r="P4" i="10" s="1"/>
  <c r="O53" i="10"/>
  <c r="P53" i="10" s="1"/>
  <c r="O34" i="10"/>
  <c r="P34" i="10" s="1"/>
  <c r="O50" i="10"/>
  <c r="P50" i="10" s="1"/>
  <c r="O26" i="10"/>
  <c r="P26" i="10" s="1"/>
  <c r="O60" i="10" l="1"/>
  <c r="P2" i="10"/>
  <c r="E2" i="10" l="1"/>
  <c r="C2" i="10"/>
  <c r="E33" i="10"/>
  <c r="E56" i="10"/>
  <c r="E48" i="10"/>
  <c r="E40" i="10"/>
  <c r="E32" i="10"/>
  <c r="E24" i="10"/>
  <c r="E16" i="10"/>
  <c r="E8" i="10"/>
  <c r="E53" i="10"/>
  <c r="E37" i="10"/>
  <c r="E13" i="10"/>
  <c r="E43" i="10"/>
  <c r="E27" i="10"/>
  <c r="E11" i="10"/>
  <c r="E41" i="10"/>
  <c r="E17" i="10"/>
  <c r="E55" i="10"/>
  <c r="E47" i="10"/>
  <c r="E39" i="10"/>
  <c r="E31" i="10"/>
  <c r="E23" i="10"/>
  <c r="E15" i="10"/>
  <c r="E7" i="10"/>
  <c r="E45" i="10"/>
  <c r="E21" i="10"/>
  <c r="E51" i="10"/>
  <c r="E35" i="10"/>
  <c r="E19" i="10"/>
  <c r="E3" i="10"/>
  <c r="E49" i="10"/>
  <c r="E25" i="10"/>
  <c r="E9" i="10"/>
  <c r="E54" i="10"/>
  <c r="E46" i="10"/>
  <c r="E38" i="10"/>
  <c r="E30" i="10"/>
  <c r="E22" i="10"/>
  <c r="E14" i="10"/>
  <c r="E6" i="10"/>
  <c r="C56" i="10"/>
  <c r="C16" i="10"/>
  <c r="E29" i="10"/>
  <c r="E5" i="10"/>
  <c r="E52" i="10"/>
  <c r="E44" i="10"/>
  <c r="E36" i="10"/>
  <c r="E28" i="10"/>
  <c r="E20" i="10"/>
  <c r="E12" i="10"/>
  <c r="E4" i="10"/>
  <c r="C31" i="10"/>
  <c r="E50" i="10"/>
  <c r="E42" i="10"/>
  <c r="E34" i="10"/>
  <c r="E26" i="10"/>
  <c r="E18" i="10"/>
  <c r="E10" i="10"/>
  <c r="C42" i="10"/>
  <c r="C6" i="10"/>
  <c r="I2" i="10" l="1" a="1"/>
  <c r="I2" i="10" s="1"/>
  <c r="J24" i="10" l="1"/>
  <c r="J175" i="10"/>
  <c r="J146" i="10"/>
  <c r="J116" i="10"/>
  <c r="J44" i="10"/>
  <c r="J158" i="10"/>
  <c r="J145" i="10"/>
  <c r="J125" i="10"/>
  <c r="J115" i="10"/>
  <c r="J89" i="10"/>
  <c r="J71" i="10"/>
  <c r="J60" i="10"/>
  <c r="J198" i="10"/>
  <c r="J189" i="10"/>
  <c r="J173" i="10"/>
  <c r="J156" i="10"/>
  <c r="J144" i="10"/>
  <c r="J123" i="10"/>
  <c r="J114" i="10"/>
  <c r="J68" i="10"/>
  <c r="J59" i="10"/>
  <c r="J38" i="10"/>
  <c r="J3" i="10"/>
  <c r="J197" i="10"/>
  <c r="J187" i="10"/>
  <c r="J172" i="10"/>
  <c r="J155" i="10"/>
  <c r="J143" i="10"/>
  <c r="J112" i="10"/>
  <c r="J78" i="10"/>
  <c r="J58" i="10"/>
  <c r="J37" i="10"/>
  <c r="J61" i="10"/>
  <c r="J186" i="10"/>
  <c r="J163" i="10"/>
  <c r="J142" i="10"/>
  <c r="J111" i="10"/>
  <c r="J77" i="10"/>
  <c r="J52" i="10"/>
  <c r="J34" i="10"/>
  <c r="J93" i="10"/>
  <c r="J79" i="10"/>
  <c r="J27" i="10"/>
  <c r="J162" i="10"/>
  <c r="J109" i="10"/>
  <c r="J76" i="10"/>
  <c r="J191" i="10"/>
  <c r="J159" i="10"/>
  <c r="J28" i="10"/>
  <c r="J17" i="10"/>
  <c r="J182" i="10"/>
  <c r="J161" i="10"/>
  <c r="J139" i="10"/>
  <c r="J108" i="10"/>
  <c r="J63" i="10"/>
  <c r="J30" i="10"/>
  <c r="J72" i="10"/>
  <c r="J25" i="10"/>
  <c r="J192" i="10"/>
  <c r="J176" i="10"/>
  <c r="J160" i="10"/>
  <c r="J129" i="10"/>
  <c r="J117" i="10"/>
  <c r="J105" i="10"/>
  <c r="J62" i="10"/>
  <c r="J45" i="10"/>
  <c r="J29" i="10"/>
  <c r="C23" i="10" l="1"/>
  <c r="C21" i="10"/>
  <c r="C49" i="10"/>
  <c r="C20" i="10"/>
  <c r="C14" i="10"/>
  <c r="C7" i="10"/>
  <c r="C13" i="10"/>
  <c r="C53" i="10"/>
  <c r="C10" i="10"/>
  <c r="C48" i="10"/>
  <c r="D6" i="10"/>
  <c r="D56" i="10"/>
  <c r="D42" i="10"/>
  <c r="D16" i="10"/>
  <c r="D31" i="10"/>
  <c r="C15" i="10" l="1"/>
  <c r="C33" i="10"/>
  <c r="C41" i="10"/>
  <c r="C26" i="10"/>
  <c r="C11" i="10"/>
  <c r="C45" i="10"/>
  <c r="C47" i="10"/>
  <c r="C35" i="10"/>
  <c r="J48" i="10"/>
  <c r="C38" i="10"/>
  <c r="C8" i="10"/>
  <c r="C39" i="10"/>
  <c r="J120" i="10"/>
  <c r="C55" i="10"/>
  <c r="C34" i="10"/>
  <c r="K117" i="10"/>
  <c r="K125" i="10"/>
  <c r="K175" i="10"/>
  <c r="K123" i="10"/>
  <c r="K62" i="10"/>
  <c r="K27" i="10"/>
  <c r="K198" i="10"/>
  <c r="K34" i="10"/>
  <c r="J157" i="10"/>
  <c r="K77" i="10"/>
  <c r="K61" i="10"/>
  <c r="K173" i="10"/>
  <c r="K108" i="10"/>
  <c r="K52" i="10"/>
  <c r="K163" i="10"/>
  <c r="J96" i="10"/>
  <c r="J50" i="10"/>
  <c r="J56" i="10"/>
  <c r="J179" i="10"/>
  <c r="J5" i="10"/>
  <c r="J104" i="10"/>
  <c r="J95" i="10"/>
  <c r="J86" i="10"/>
  <c r="J113" i="10"/>
  <c r="K116" i="10"/>
  <c r="K59" i="10"/>
  <c r="K197" i="10"/>
  <c r="K162" i="10"/>
  <c r="K93" i="10"/>
  <c r="K44" i="10"/>
  <c r="K129" i="10"/>
  <c r="J188" i="10"/>
  <c r="J97" i="10"/>
  <c r="J87" i="10"/>
  <c r="J70" i="10"/>
  <c r="K186" i="10"/>
  <c r="K143" i="10"/>
  <c r="K68" i="10"/>
  <c r="K29" i="10"/>
  <c r="K112" i="10"/>
  <c r="K161" i="10"/>
  <c r="J13" i="10"/>
  <c r="J82" i="10"/>
  <c r="K115" i="10"/>
  <c r="K3" i="10"/>
  <c r="K172" i="10"/>
  <c r="K105" i="10"/>
  <c r="K45" i="10"/>
  <c r="K109" i="10"/>
  <c r="K189" i="10"/>
  <c r="K160" i="10"/>
  <c r="K76" i="10"/>
  <c r="K38" i="10"/>
  <c r="J134" i="10"/>
  <c r="J35" i="10"/>
  <c r="J83" i="10"/>
  <c r="J110" i="10"/>
  <c r="K89" i="10"/>
  <c r="K156" i="10"/>
  <c r="K146" i="10"/>
  <c r="J46" i="10"/>
  <c r="J166" i="10"/>
  <c r="J98" i="10"/>
  <c r="J152" i="10"/>
  <c r="K114" i="10"/>
  <c r="K78" i="10"/>
  <c r="K58" i="10"/>
  <c r="K72" i="10"/>
  <c r="K17" i="10"/>
  <c r="K60" i="10"/>
  <c r="K192" i="10"/>
  <c r="K155" i="10"/>
  <c r="K182" i="10"/>
  <c r="K187" i="10"/>
  <c r="K158" i="10"/>
  <c r="K71" i="10"/>
  <c r="K37" i="10"/>
  <c r="K144" i="10"/>
  <c r="J12" i="10"/>
  <c r="J170" i="10"/>
  <c r="J151" i="10"/>
  <c r="J51" i="10"/>
  <c r="J169" i="10"/>
  <c r="J168" i="10"/>
  <c r="J73" i="10"/>
  <c r="K176" i="10"/>
  <c r="K139" i="10"/>
  <c r="K63" i="10"/>
  <c r="K28" i="10"/>
  <c r="J43" i="10"/>
  <c r="J53" i="10"/>
  <c r="J103" i="10"/>
  <c r="J54" i="10"/>
  <c r="J69" i="10"/>
  <c r="K142" i="10"/>
  <c r="J81" i="10"/>
  <c r="J91" i="10"/>
  <c r="J107" i="10"/>
  <c r="J84" i="10"/>
  <c r="J127" i="10"/>
  <c r="J133" i="10"/>
  <c r="J136" i="10"/>
  <c r="J177" i="10"/>
  <c r="J85" i="10"/>
  <c r="J20" i="10"/>
  <c r="J141" i="10"/>
  <c r="J94" i="10"/>
  <c r="J55" i="10"/>
  <c r="J196" i="10"/>
  <c r="J165" i="10"/>
  <c r="J33" i="10"/>
  <c r="K145" i="10"/>
  <c r="J171" i="10"/>
  <c r="J154" i="10"/>
  <c r="J100" i="10"/>
  <c r="J135" i="10"/>
  <c r="J4" i="10"/>
  <c r="J99" i="10"/>
  <c r="K191" i="10"/>
  <c r="J138" i="10"/>
  <c r="J178" i="10"/>
  <c r="J167" i="10"/>
  <c r="J101" i="10"/>
  <c r="J124" i="10"/>
  <c r="K111" i="10"/>
  <c r="K24" i="10"/>
  <c r="J130" i="10"/>
  <c r="J32" i="10"/>
  <c r="J90" i="10"/>
  <c r="J102" i="10"/>
  <c r="J2" i="10"/>
  <c r="J8" i="10"/>
  <c r="K25" i="10"/>
  <c r="J131" i="10"/>
  <c r="J126" i="10"/>
  <c r="J153" i="10"/>
  <c r="K159" i="10"/>
  <c r="K30" i="10"/>
  <c r="J121" i="10"/>
  <c r="J57" i="10"/>
  <c r="J180" i="10"/>
  <c r="K11" i="10"/>
  <c r="J11" i="10"/>
  <c r="J164" i="10"/>
  <c r="J39" i="10"/>
  <c r="J80" i="10"/>
  <c r="K9" i="10"/>
  <c r="J9" i="10"/>
  <c r="J10" i="10"/>
  <c r="J137" i="10"/>
  <c r="J47" i="10"/>
  <c r="J132" i="10"/>
  <c r="J7" i="10"/>
  <c r="D53" i="10"/>
  <c r="D8" i="10"/>
  <c r="D23" i="10"/>
  <c r="D45" i="10" l="1"/>
  <c r="D49" i="10"/>
  <c r="K170" i="10"/>
  <c r="K80" i="10"/>
  <c r="K57" i="10"/>
  <c r="K100" i="10"/>
  <c r="K2" i="10"/>
  <c r="K7" i="10"/>
  <c r="K124" i="10"/>
  <c r="K73" i="10"/>
  <c r="K48" i="10"/>
  <c r="K56" i="10"/>
  <c r="K10" i="10"/>
  <c r="K154" i="10"/>
  <c r="K39" i="10"/>
  <c r="K153" i="10"/>
  <c r="K8" i="10"/>
  <c r="K32" i="10"/>
  <c r="K101" i="10"/>
  <c r="K99" i="10"/>
  <c r="K171" i="10"/>
  <c r="K177" i="10"/>
  <c r="K188" i="10"/>
  <c r="K4" i="10"/>
  <c r="K157" i="10"/>
  <c r="K180" i="10"/>
  <c r="K126" i="10"/>
  <c r="K178" i="10"/>
  <c r="K152" i="10"/>
  <c r="K169" i="10"/>
  <c r="D21" i="10"/>
  <c r="D20" i="10"/>
  <c r="D14" i="10"/>
  <c r="D13" i="10"/>
  <c r="D10" i="10"/>
  <c r="D7" i="10"/>
  <c r="D41" i="10" l="1"/>
  <c r="D48" i="10"/>
  <c r="D11" i="10"/>
  <c r="D35" i="10"/>
  <c r="C27" i="10"/>
  <c r="J128" i="10"/>
  <c r="C37" i="10"/>
  <c r="J42" i="10"/>
  <c r="C50" i="10"/>
  <c r="C32" i="10"/>
  <c r="C54" i="10"/>
  <c r="D12" i="10"/>
  <c r="C12" i="10"/>
  <c r="J49" i="10"/>
  <c r="C24" i="10"/>
  <c r="J140" i="10"/>
  <c r="C40" i="10"/>
  <c r="C5" i="10"/>
  <c r="J31" i="10"/>
  <c r="J6" i="10"/>
  <c r="C22" i="10"/>
  <c r="J41" i="10"/>
  <c r="C44" i="10"/>
  <c r="J75" i="10"/>
  <c r="C25" i="10"/>
  <c r="D55" i="10"/>
  <c r="J181" i="10"/>
  <c r="C51" i="10"/>
  <c r="J190" i="10"/>
  <c r="C46" i="10"/>
  <c r="D34" i="10"/>
  <c r="D15" i="10"/>
  <c r="J122" i="10"/>
  <c r="C36" i="10"/>
  <c r="J147" i="10"/>
  <c r="C43" i="10"/>
  <c r="D47" i="10"/>
  <c r="J174" i="10"/>
  <c r="C28" i="10"/>
  <c r="J92" i="10"/>
  <c r="C29" i="10"/>
  <c r="K46" i="10"/>
  <c r="K103" i="10"/>
  <c r="K13" i="10"/>
  <c r="K54" i="10"/>
  <c r="K69" i="10"/>
  <c r="K12" i="10"/>
  <c r="K43" i="10"/>
  <c r="K55" i="10"/>
  <c r="K104" i="10"/>
  <c r="K70" i="10"/>
  <c r="K5" i="10"/>
  <c r="K151" i="10"/>
  <c r="K53" i="10"/>
  <c r="K35" i="10"/>
  <c r="K98" i="10"/>
  <c r="K120" i="10"/>
  <c r="K50" i="10"/>
  <c r="K97" i="10"/>
  <c r="K110" i="10"/>
  <c r="K179" i="10"/>
  <c r="K51" i="10"/>
  <c r="K95" i="10"/>
  <c r="K47" i="10"/>
  <c r="K40" i="10"/>
  <c r="J40" i="10"/>
  <c r="K102" i="10"/>
  <c r="J74" i="10"/>
  <c r="K20" i="10"/>
  <c r="J21" i="10"/>
  <c r="J22" i="10"/>
  <c r="J65" i="10"/>
  <c r="J148" i="10"/>
  <c r="J149" i="10"/>
  <c r="J119" i="10"/>
  <c r="J194" i="10"/>
  <c r="J23" i="10"/>
  <c r="J118" i="10"/>
  <c r="K36" i="10"/>
  <c r="J36" i="10"/>
  <c r="J88" i="10"/>
  <c r="J193" i="10"/>
  <c r="J195" i="10"/>
  <c r="J67" i="10"/>
  <c r="J150" i="10"/>
  <c r="K94" i="10"/>
  <c r="K141" i="10"/>
  <c r="K165" i="10"/>
  <c r="K96" i="10"/>
  <c r="K164" i="10"/>
  <c r="K121" i="10"/>
  <c r="K196" i="10"/>
  <c r="D5" i="10"/>
  <c r="D37" i="10"/>
  <c r="D25" i="10"/>
  <c r="D32" i="10"/>
  <c r="D27" i="10"/>
  <c r="D24" i="10"/>
  <c r="D40" i="10"/>
  <c r="D29" i="10"/>
  <c r="D44" i="10"/>
  <c r="D51" i="10"/>
  <c r="D46" i="10"/>
  <c r="D28" i="10"/>
  <c r="D2" i="10"/>
  <c r="D36" i="10"/>
  <c r="C18" i="10"/>
  <c r="J66" i="10" l="1"/>
  <c r="C9" i="10"/>
  <c r="K26" i="10"/>
  <c r="D19" i="10"/>
  <c r="J19" i="10"/>
  <c r="J26" i="10"/>
  <c r="C4" i="10"/>
  <c r="C19" i="10"/>
  <c r="D50" i="10"/>
  <c r="D54" i="10"/>
  <c r="K49" i="10"/>
  <c r="D22" i="10"/>
  <c r="D4" i="10"/>
  <c r="D43" i="10"/>
  <c r="D9" i="10"/>
  <c r="K174" i="10"/>
  <c r="K119" i="10"/>
  <c r="K22" i="10"/>
  <c r="K118" i="10"/>
  <c r="K149" i="10"/>
  <c r="K21" i="10"/>
  <c r="K31" i="10"/>
  <c r="K194" i="10"/>
  <c r="K42" i="10"/>
  <c r="K147" i="10"/>
  <c r="K23" i="10"/>
  <c r="K148" i="10"/>
  <c r="K181" i="10"/>
  <c r="K67" i="10"/>
  <c r="K41" i="10"/>
  <c r="K140" i="10"/>
  <c r="J64" i="10"/>
  <c r="K66" i="10"/>
  <c r="K75" i="10"/>
  <c r="K193" i="10"/>
  <c r="K122" i="10"/>
  <c r="K88" i="10"/>
  <c r="K128" i="10"/>
  <c r="K190" i="10"/>
  <c r="K195" i="10"/>
  <c r="K74" i="10"/>
  <c r="K150" i="10"/>
  <c r="K65" i="10"/>
  <c r="K6" i="10"/>
  <c r="K15" i="10"/>
  <c r="K19" i="10"/>
  <c r="J15" i="10"/>
  <c r="K92" i="10"/>
  <c r="K64" i="10"/>
  <c r="C3" i="10" l="1"/>
  <c r="K16" i="10"/>
  <c r="D18" i="10"/>
  <c r="J16" i="10"/>
  <c r="K14" i="10"/>
  <c r="J14" i="10"/>
  <c r="D33" i="10"/>
  <c r="D26" i="10" l="1"/>
  <c r="D38" i="10"/>
  <c r="C30" i="10"/>
  <c r="C52" i="10"/>
  <c r="K85" i="10"/>
  <c r="K79" i="10"/>
  <c r="K113" i="10"/>
  <c r="K135" i="10"/>
  <c r="K81" i="10"/>
  <c r="K83" i="10"/>
  <c r="K134" i="10"/>
  <c r="K168" i="10"/>
  <c r="K86" i="10"/>
  <c r="K87" i="10"/>
  <c r="K138" i="10"/>
  <c r="K91" i="10"/>
  <c r="K131" i="10"/>
  <c r="J184" i="10"/>
  <c r="K183" i="10"/>
  <c r="J183" i="10"/>
  <c r="J106" i="10"/>
  <c r="K185" i="10"/>
  <c r="J185" i="10"/>
  <c r="K84" i="10"/>
  <c r="K167" i="10"/>
  <c r="K82" i="10"/>
  <c r="K33" i="10"/>
  <c r="K136" i="10"/>
  <c r="K133" i="10"/>
  <c r="K166" i="10"/>
  <c r="K132" i="10"/>
  <c r="K90" i="10"/>
  <c r="K107" i="10"/>
  <c r="K130" i="10"/>
  <c r="K127" i="10"/>
  <c r="D52" i="10" l="1"/>
  <c r="D39" i="10"/>
  <c r="D30" i="10"/>
  <c r="K106" i="10"/>
  <c r="K184" i="10"/>
  <c r="K137" i="10"/>
  <c r="K122" i="3" l="1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21" i="3"/>
  <c r="C327" i="3" l="1"/>
  <c r="D327" i="3"/>
  <c r="E327" i="3"/>
  <c r="F327" i="3"/>
  <c r="G327" i="3"/>
  <c r="D3" i="10" l="1"/>
  <c r="C17" i="10"/>
  <c r="C57" i="10" s="1"/>
  <c r="J18" i="10"/>
  <c r="J201" i="10" s="1"/>
  <c r="K18" i="10"/>
  <c r="K201" i="10" s="1"/>
  <c r="D17" i="10" l="1"/>
  <c r="D57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tc={6484F22F-C4BF-41BB-8C0C-FF9DBAF90FF9}</author>
    <author>tc={424903C6-4A28-47C0-AF60-C81E0956AA62}</author>
    <author>tc={E418B7C7-7099-4CFC-8770-7CF61518C8DF}</author>
    <author>tc={EB5C4A27-2EE4-429C-AF6F-93D77B607280}</author>
  </authors>
  <commentList>
    <comment ref="N95" authorId="0" shapeId="0" xr:uid="{6484F22F-C4BF-41BB-8C0C-FF9DBAF90FF9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with recent data from Nicor Gas</t>
      </text>
    </comment>
    <comment ref="N102" authorId="1" shapeId="0" xr:uid="{424903C6-4A28-47C0-AF60-C81E0956AA62}">
      <text>
        <t>[Threaded comment]
Your version of Excel allows you to read this threaded comment; however, any edits to it will get removed if the file is opened in a newer version of Excel. Learn more: https://go.microsoft.com/fwlink/?linkid=870924
Comment:
    13,846 real IMC value. Using 75k as a place holder until Charles hears back from Nicor</t>
      </text>
    </comment>
    <comment ref="E104" authorId="2" shapeId="0" xr:uid="{E418B7C7-7099-4CFC-8770-7CF61518C8DF}">
      <text>
        <t>[Threaded comment]
Your version of Excel allows you to read this threaded comment; however, any edits to it will get removed if the file is opened in a newer version of Excel. Learn more: https://go.microsoft.com/fwlink/?linkid=870924
Comment:
    IMC for two projects in tracking data that provided IMC</t>
      </text>
    </comment>
    <comment ref="E377" authorId="3" shapeId="0" xr:uid="{EB5C4A27-2EE4-429C-AF6F-93D77B607280}">
      <text>
        <t>[Threaded comment]
Your version of Excel allows you to read this threaded comment; however, any edits to it will get removed if the file is opened in a newer version of Excel. Learn more: https://go.microsoft.com/fwlink/?linkid=870924
Comment:
    Two additional IMC that we need from Nicor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<sst xmlns="http://schemas.openxmlformats.org/spreadsheetml/2006/main" count="10215" uniqueCount="2496">
  <si>
    <t>Confidential</t>
  </si>
  <si>
    <t>2022-2025 plan</t>
  </si>
  <si>
    <t>Actual / Forecast</t>
  </si>
  <si>
    <t>Year</t>
  </si>
  <si>
    <t>Annual Avoided Cost Forecast w/ GHG &amp; AQB - $ / Therm</t>
  </si>
  <si>
    <t>Heating Season Avoided Costs w/ GHG &amp; AQB - $ / Therm</t>
  </si>
  <si>
    <t>GhG / Carbon Adder</t>
  </si>
  <si>
    <t>Annual Avoided Cost w/Out Carbon</t>
  </si>
  <si>
    <t>Heating Sesaon Avoided Cost w/out Carbon</t>
  </si>
  <si>
    <t>Additional Quantifiable Benefit Adder</t>
  </si>
  <si>
    <t>Annual Avoiced Cost w/Out Carbon and w/Out Additional Quantifiable Benefit Adder</t>
  </si>
  <si>
    <t>Heating Sesaon Avoided Cost w/out Carbon and w/Out Additional Quantifiable Benefit Adder</t>
  </si>
  <si>
    <t>Avoided Water consumption cost - $/1000 gallons</t>
  </si>
  <si>
    <t>Actual</t>
  </si>
  <si>
    <t>Forecast</t>
  </si>
  <si>
    <t>Note:</t>
  </si>
  <si>
    <t>2020-2054 - Avoided cost from the 2022-2025 Filed plan</t>
  </si>
  <si>
    <t>Actual is s derived from the actual NYMEX settled price</t>
  </si>
  <si>
    <t>Forecast is derived from Wood Mackinzie Monthly Gas Commodity Price Forecast (March 2023), Information Sourced from Nicor Gas Dec 2022.</t>
  </si>
  <si>
    <t>CalendarYear</t>
  </si>
  <si>
    <t>Program Acronym</t>
  </si>
  <si>
    <t>SubProgramType</t>
  </si>
  <si>
    <t>Project Type</t>
  </si>
  <si>
    <t>MeasureGroupName</t>
  </si>
  <si>
    <t>PropertySector</t>
  </si>
  <si>
    <t>Total Weighted Average Measure Life</t>
  </si>
  <si>
    <t>Count of Project</t>
  </si>
  <si>
    <t>Sum of Quantity</t>
  </si>
  <si>
    <t>Sum of GrossAnnualThermSavings</t>
  </si>
  <si>
    <t>Sum of NetAnnualThermsMeasure</t>
  </si>
  <si>
    <t>Sum of IncentiveCost</t>
  </si>
  <si>
    <t>Sum of ActualProgramDollarCost</t>
  </si>
  <si>
    <t>Sum of IncrementalCost</t>
  </si>
  <si>
    <t>Tracked Incremental Cost/Qty</t>
  </si>
  <si>
    <t xml:space="preserve">Affordable Housing New Construction </t>
  </si>
  <si>
    <t>New Construction</t>
  </si>
  <si>
    <t>Variable Cost Accrual Adjustment</t>
  </si>
  <si>
    <t>Small to Mid Commercial New Construction</t>
  </si>
  <si>
    <t>Private</t>
  </si>
  <si>
    <t>Business Custom Rebates, Plus Nicor Gas only RCx</t>
  </si>
  <si>
    <t>Custom</t>
  </si>
  <si>
    <t>2022</t>
  </si>
  <si>
    <t>Assessment</t>
  </si>
  <si>
    <t>Facility Assessments-Custom</t>
  </si>
  <si>
    <t>Public</t>
  </si>
  <si>
    <t>Opportunity Assessments-Custom</t>
  </si>
  <si>
    <t>Public Sector Assessment</t>
  </si>
  <si>
    <t>RCx Study - Concurrent</t>
  </si>
  <si>
    <t>RCx Study - Stand Alone</t>
  </si>
  <si>
    <t>Custom &gt; 7,500 therms</t>
  </si>
  <si>
    <t>Custom 2,500-7,500 therms</t>
  </si>
  <si>
    <t>Business Energy Efficiency Rebates</t>
  </si>
  <si>
    <t>Prescriptive</t>
  </si>
  <si>
    <t>Business Optimization Program</t>
  </si>
  <si>
    <t>Midstream CFS</t>
  </si>
  <si>
    <t>Mid Business Assessment</t>
  </si>
  <si>
    <t>Assessment Direct Install</t>
  </si>
  <si>
    <t>Commercial Weather Stripping</t>
  </si>
  <si>
    <t>Faucet Aerator - Bath Laminar - DI</t>
  </si>
  <si>
    <t>Faucet Aerators - Bath - DI</t>
  </si>
  <si>
    <t>Faucet Aerators - Kitchen - DI</t>
  </si>
  <si>
    <t>Low Flow Shower Heads - DI</t>
  </si>
  <si>
    <t>Mid Business - Drop In</t>
  </si>
  <si>
    <t>Spray Valve (Small Restaurants)-DI</t>
  </si>
  <si>
    <t>BOC</t>
  </si>
  <si>
    <t>Building Operator Certification</t>
  </si>
  <si>
    <t>Bonus Incentives - BEER</t>
  </si>
  <si>
    <t>Steam Trap, Commercial</t>
  </si>
  <si>
    <t>Steam Trap, Dry Cleaner</t>
  </si>
  <si>
    <t>Steam Trap, Indust HP 75-125 psig</t>
  </si>
  <si>
    <t>Steam Trap, Indust MP 15-30 psig</t>
  </si>
  <si>
    <t>Direct Install</t>
  </si>
  <si>
    <t>Combination Oven</t>
  </si>
  <si>
    <t>Commercial Steamer, E &gt;38%</t>
  </si>
  <si>
    <t>Convection Oven, E &gt;46%</t>
  </si>
  <si>
    <t>Dishwasher</t>
  </si>
  <si>
    <t>Double Rack Oven</t>
  </si>
  <si>
    <t>Fryer - E &gt;50%</t>
  </si>
  <si>
    <t>Fryer - Large Vat</t>
  </si>
  <si>
    <t>Griddle</t>
  </si>
  <si>
    <t>Infrared Salamander Broiler</t>
  </si>
  <si>
    <t>Kitchen Demand Ventilation Controls</t>
  </si>
  <si>
    <t>Large Conveyor Oven, &gt;=25 in</t>
  </si>
  <si>
    <t>Boiler Tune Up, Process</t>
  </si>
  <si>
    <t>Boiler Tune Up, Space Heating</t>
  </si>
  <si>
    <t>Compressed Air Heat Recovery</t>
  </si>
  <si>
    <t>Condensing Boilers, &gt;90%</t>
  </si>
  <si>
    <t>Direct-Fired Space Heater</t>
  </si>
  <si>
    <t>Furnace, &gt;95% AFUE</t>
  </si>
  <si>
    <t>Infrared Heaters</t>
  </si>
  <si>
    <t>Outdoor Pool Covers</t>
  </si>
  <si>
    <t>Pipe Insulation, Indoor Hot Water DHW</t>
  </si>
  <si>
    <t>Pipe Insulation, Indoor HW Space Heat</t>
  </si>
  <si>
    <t>Pipe Insulation, Indoor LPS Space Heat</t>
  </si>
  <si>
    <t>Small Commercial Thermostat</t>
  </si>
  <si>
    <t>Steam Trap, Indust HP 125-175 psig</t>
  </si>
  <si>
    <t>Steam Trap, Indust HP 175-250 psig</t>
  </si>
  <si>
    <t>Steam Trap, Indust HP 250 psig</t>
  </si>
  <si>
    <t>Steam Trap, Indust MP 30-75 psig</t>
  </si>
  <si>
    <t>Storage Water Heater, &gt;88% TE</t>
  </si>
  <si>
    <t>Coordinated Non-Residential New Construction</t>
  </si>
  <si>
    <t>Private Sector</t>
  </si>
  <si>
    <t>Bonus Incentives - BNC</t>
  </si>
  <si>
    <t>Large Commercial New Construction</t>
  </si>
  <si>
    <t>Public Sector</t>
  </si>
  <si>
    <t>Coordinated Retro Commissioning</t>
  </si>
  <si>
    <t>RCx-Nexant</t>
  </si>
  <si>
    <t>RCx Assessments</t>
  </si>
  <si>
    <t>RCx Project</t>
  </si>
  <si>
    <t>Elementary Energy Education</t>
  </si>
  <si>
    <t>Energy Saving Kits</t>
  </si>
  <si>
    <t>Energy Savings Kit</t>
  </si>
  <si>
    <t>Kit 1</t>
  </si>
  <si>
    <t>Kit 1 MF</t>
  </si>
  <si>
    <t>Kit 2</t>
  </si>
  <si>
    <t>Kit 2 MF</t>
  </si>
  <si>
    <t>Kit 3</t>
  </si>
  <si>
    <t>Kit 3 MF</t>
  </si>
  <si>
    <t>Kit 4</t>
  </si>
  <si>
    <t>Kit 4 MF</t>
  </si>
  <si>
    <t>Home Energy Efficiency Rebate</t>
  </si>
  <si>
    <t>Advanced Thermostat - Manual Baseline</t>
  </si>
  <si>
    <t>Advanced Thermostat - Programmable Baseline</t>
  </si>
  <si>
    <t>Advanced Thermostat - Unknown Baseline</t>
  </si>
  <si>
    <t>Boilers, &gt;95% AFUE &lt;300 MBH</t>
  </si>
  <si>
    <t>Bonus Incentives - HEER</t>
  </si>
  <si>
    <t>Combination Boilers, &gt;95% AFUE &lt;300 MBH</t>
  </si>
  <si>
    <t>Furnace, &gt;97% AFUE</t>
  </si>
  <si>
    <t>Tankless Water Heater</t>
  </si>
  <si>
    <t>Home Energy Reports</t>
  </si>
  <si>
    <t>Behavioral Program</t>
  </si>
  <si>
    <t>Home Reports</t>
  </si>
  <si>
    <t>Home Energy Savings</t>
  </si>
  <si>
    <t>Advanced Thermostat (DI) - Blended</t>
  </si>
  <si>
    <t>Advanced Thermostat (DI) - Manual</t>
  </si>
  <si>
    <t>Advanced Thermostat (DI) - Programmable</t>
  </si>
  <si>
    <t>Assessment (HES)</t>
  </si>
  <si>
    <t>Assessment (HES) - joint</t>
  </si>
  <si>
    <t>Bathroom Aerator SF (DI)</t>
  </si>
  <si>
    <t>Boiler Pipe Insulation</t>
  </si>
  <si>
    <t>DHW Pipe Insulation</t>
  </si>
  <si>
    <t>Handheld Showerhead (DI) SF</t>
  </si>
  <si>
    <t>HEA Kit</t>
  </si>
  <si>
    <t>Kitchen Aerator SF (DI)</t>
  </si>
  <si>
    <t>Programmable Thermostat (DI)</t>
  </si>
  <si>
    <t>Showerhead (DI) SF</t>
  </si>
  <si>
    <t>Thermostat Education (DI)</t>
  </si>
  <si>
    <t>Air Sealing</t>
  </si>
  <si>
    <t>Air Sealing Without Attic Insulation</t>
  </si>
  <si>
    <t>Attic Insulation</t>
  </si>
  <si>
    <t>Basement/Sidewall Insulation</t>
  </si>
  <si>
    <t>Duct Sealing</t>
  </si>
  <si>
    <t>Wall Insulation SF</t>
  </si>
  <si>
    <t>Smart Thermostat Initiative</t>
  </si>
  <si>
    <t>Virtual Home Assessment</t>
  </si>
  <si>
    <t>Product Fulfillment Fee (Delivering)</t>
  </si>
  <si>
    <t>Multi-Family</t>
  </si>
  <si>
    <t>CPOP</t>
  </si>
  <si>
    <t>Boiler Tune Up - MF,IE</t>
  </si>
  <si>
    <t>ASI</t>
  </si>
  <si>
    <t>Air Sealing - Sealing Tape - DI</t>
  </si>
  <si>
    <t>Boiler Reset Controls - MF,IE</t>
  </si>
  <si>
    <t>DHW Storage Tank Insulation</t>
  </si>
  <si>
    <t>On-Demand DHW Controller</t>
  </si>
  <si>
    <t>Pipe Insulation, DHW Large &gt;2"</t>
  </si>
  <si>
    <t>Pipe Insulation, DHW Medium 1.26-2"</t>
  </si>
  <si>
    <t>Pipe Insulation, DHW Small &lt;=1.25"</t>
  </si>
  <si>
    <t>Pipe Insulation, HW Large &gt;4"</t>
  </si>
  <si>
    <t>Pipe Insulation, HW Medium 2.1" to 4"</t>
  </si>
  <si>
    <t>Pipe Insulation, HW Small</t>
  </si>
  <si>
    <t>Pipe Insulation, Steam Large 5.1" to 8"</t>
  </si>
  <si>
    <t>Pipe Insulation, Steam Med 2.1" to 5"</t>
  </si>
  <si>
    <t>Pipe Insulation, Steam Small 1" to 2"</t>
  </si>
  <si>
    <t>Pipe Insulation, X-Large &gt;8"</t>
  </si>
  <si>
    <t>Steam Boiler Averaging Controls</t>
  </si>
  <si>
    <t>Steam Trap - MF,IE</t>
  </si>
  <si>
    <t>Steam Traps - Test/Audit - MF,IE</t>
  </si>
  <si>
    <t>Handheld Showerhead (DI) MF-IU</t>
  </si>
  <si>
    <t>Low Flow Aerator - Bath (DI) MF-CA</t>
  </si>
  <si>
    <t>Low Flow Aerator - Bath (DI) MF-IU</t>
  </si>
  <si>
    <t>Low Flow Aerator - Kitchen (DI) MF-CA</t>
  </si>
  <si>
    <t>Low Flow Aerator - Kitchen (DI) MF-IU</t>
  </si>
  <si>
    <t>Programmable Thermostat (DI) MF-IU</t>
  </si>
  <si>
    <t>Shower Timer, MF</t>
  </si>
  <si>
    <t>Showerhead (DI) MF-CA</t>
  </si>
  <si>
    <t>Showerhead (DI) MF-IU</t>
  </si>
  <si>
    <t>Unit Assessment MF</t>
  </si>
  <si>
    <t>Boiler Reset Controls</t>
  </si>
  <si>
    <t>Furnace, &gt;95% AFUE - MF IU</t>
  </si>
  <si>
    <t>Hydronic Boilers, &gt;85%</t>
  </si>
  <si>
    <t>Multi-Family - IHWAP, Contractors Channel, BNP, Kits</t>
  </si>
  <si>
    <t>ESK</t>
  </si>
  <si>
    <t>IHWAP MF</t>
  </si>
  <si>
    <t>Air Sealing - Door Sweep - DI</t>
  </si>
  <si>
    <t>Health &amp; Safety Services</t>
  </si>
  <si>
    <t>IE Custom Project</t>
  </si>
  <si>
    <t>Retrofits MF</t>
  </si>
  <si>
    <t>AC Cover and Gap Sealer (DI) - MF IU</t>
  </si>
  <si>
    <t>Air Sealing - Weatherstripping - DI</t>
  </si>
  <si>
    <t>Floor Insulation Above Crawlspace</t>
  </si>
  <si>
    <t>Pipe Insulation, Steam Large Fitting</t>
  </si>
  <si>
    <t>Pipe Insulation, Steam Med Fitting</t>
  </si>
  <si>
    <t>Re-Program Thermostat (DI) MF-IU</t>
  </si>
  <si>
    <t>Steam Boilers, &gt;85%</t>
  </si>
  <si>
    <t>Storage Water Heater, &gt;0.67 EF</t>
  </si>
  <si>
    <t>Public Housing Energy Savings</t>
  </si>
  <si>
    <t>Public Housing</t>
  </si>
  <si>
    <t>Residential New Construction</t>
  </si>
  <si>
    <t/>
  </si>
  <si>
    <t>Furnace, &gt;92% AFUE - RNC</t>
  </si>
  <si>
    <t>Furnace, &gt;95% AFUE - RNC</t>
  </si>
  <si>
    <t>On Demand Water Heater - RNC</t>
  </si>
  <si>
    <t>Storage Water Heater - RNC</t>
  </si>
  <si>
    <t>Single Family - IHWAP, Contractors Channel, BNP, Kits</t>
  </si>
  <si>
    <t>Ameren Nicor SF</t>
  </si>
  <si>
    <t>deep assessment</t>
  </si>
  <si>
    <t>Furnace Tune Up</t>
  </si>
  <si>
    <t>Rim/Band Joist Insulation</t>
  </si>
  <si>
    <t>Ameren Nicor SF Kit</t>
  </si>
  <si>
    <t>Kit BN</t>
  </si>
  <si>
    <t>Kit Tax-Ameren</t>
  </si>
  <si>
    <t>Kit 5</t>
  </si>
  <si>
    <t>IHWAP SF</t>
  </si>
  <si>
    <t>Retrofits SF</t>
  </si>
  <si>
    <t>Small Business Program</t>
  </si>
  <si>
    <t>DHW WH Pipe Wrap - DI</t>
  </si>
  <si>
    <t>Spray Valve (Med Sized Restaurants)-DI</t>
  </si>
  <si>
    <t>Furnace, &gt;92% AFUE</t>
  </si>
  <si>
    <t xml:space="preserve">Strategic Energy Management </t>
  </si>
  <si>
    <t>SEM</t>
  </si>
  <si>
    <t>SEM Alumni</t>
  </si>
  <si>
    <t>Program Name</t>
  </si>
  <si>
    <t>Showerhead</t>
  </si>
  <si>
    <t>Kitchen Aerator</t>
  </si>
  <si>
    <t>Commercial Steamer</t>
  </si>
  <si>
    <t>Ozone Laundry</t>
  </si>
  <si>
    <t>Each</t>
  </si>
  <si>
    <t>Wall Insulation</t>
  </si>
  <si>
    <t>Project</t>
  </si>
  <si>
    <t>Projects</t>
  </si>
  <si>
    <t>Furnace</t>
  </si>
  <si>
    <t>LN FT</t>
  </si>
  <si>
    <t>Unit</t>
  </si>
  <si>
    <t>kWh</t>
  </si>
  <si>
    <t>Ceiling/Attic Insulation</t>
  </si>
  <si>
    <t>Avoided Cost of Water</t>
  </si>
  <si>
    <t>Date Prepared: 10/12/21</t>
  </si>
  <si>
    <t>Annual Water Rate Avoided Costs</t>
  </si>
  <si>
    <t>Annual Escalation (2)</t>
  </si>
  <si>
    <t>Yearly Ratio</t>
  </si>
  <si>
    <t>Water consumption cost - $/1000 gallons (1)</t>
  </si>
  <si>
    <t>1) Average water rate of 22 most populous municipalities in Nicor service area, weighted by population (see Table 1)</t>
  </si>
  <si>
    <t>SUMPRODUCT(Rates,Population)/SUM(Population)</t>
  </si>
  <si>
    <t>2) U.S. Department of Labor Bureau of Labor Statistics, Consumer Price Index- All Urban Consumers, U.S. City Average Water and Sewer and Trash Collection Services*</t>
  </si>
  <si>
    <t>(Rate Dec 2020/Rate Jan 2010)^(1/time elapsed); Where 1997=100</t>
  </si>
  <si>
    <t>(http://data.bls.gov/timeseries/CUSR0000SEHG)</t>
  </si>
  <si>
    <t>*Excludes substantial rate increases for Illinois-American Water customers through 2015</t>
  </si>
  <si>
    <t>TABLE 1</t>
  </si>
  <si>
    <t>City</t>
  </si>
  <si>
    <t>Avg Residential Rate (Assumes &lt;20,000 gal per month)</t>
  </si>
  <si>
    <t xml:space="preserve">Plan Rates </t>
  </si>
  <si>
    <t>2020 Census</t>
  </si>
  <si>
    <t>2020 Rates</t>
  </si>
  <si>
    <t>Source</t>
  </si>
  <si>
    <t>Aurora</t>
  </si>
  <si>
    <t>https://www.aurora-il.org/1019/Rate-Adjustment</t>
  </si>
  <si>
    <t>Rockford</t>
  </si>
  <si>
    <t>https://www.census.gov/quickfacts/fact/table/rockfordcityillinois,US/PST045218</t>
  </si>
  <si>
    <t>Naperville</t>
  </si>
  <si>
    <t>Elgin</t>
  </si>
  <si>
    <t>Cicero</t>
  </si>
  <si>
    <t>Need to Call water department not listed on web site</t>
  </si>
  <si>
    <t>Champaign</t>
  </si>
  <si>
    <t>https://dnnh3qht4.blob.core.windows.net/portals/5/Documents/Rates/January%202017%20Rate%20pdfs/IL-pdf-Champaign%202017%20January%201.pdf?sr=b&amp;si=DNNFileManagerPolicy&amp;sig=5VHKNLU4cCMgAhPOLIKPo%2FoNyBjKpWJg6z3%2FM%2FZqHR0%3D</t>
  </si>
  <si>
    <t>Bloomington</t>
  </si>
  <si>
    <t>Arlington Heights</t>
  </si>
  <si>
    <t>https://www.vah.com/common/pages/DisplayFile.aspx?itemId=9611916</t>
  </si>
  <si>
    <t>Evanston</t>
  </si>
  <si>
    <t>Schaumburg</t>
  </si>
  <si>
    <t>http://www.villageofschaumburg.com/depts/engg_pw/watersew/rates.htm</t>
  </si>
  <si>
    <t>Palatine</t>
  </si>
  <si>
    <t>Skokie</t>
  </si>
  <si>
    <t>http://www.skokie.org/FinanceWaterBilling.cfm</t>
  </si>
  <si>
    <t>price is $45.92 per 1000 cubic feet. 1000 cubic feet equals 7480.52 gallons</t>
  </si>
  <si>
    <t>Des Plaines</t>
  </si>
  <si>
    <t>Orland Park</t>
  </si>
  <si>
    <t>Tinley Park</t>
  </si>
  <si>
    <t>Wheaton</t>
  </si>
  <si>
    <t>Normal</t>
  </si>
  <si>
    <t>Hoffman Estates</t>
  </si>
  <si>
    <t>http://www.hoffmanestates.org/government/finance/water-billing</t>
  </si>
  <si>
    <t>Oak Park</t>
  </si>
  <si>
    <t>http://www.oak-park.us/your-government/budget-purchasing/water-sewer-rate-faq</t>
  </si>
  <si>
    <t>Downers Grove</t>
  </si>
  <si>
    <t>Glenview</t>
  </si>
  <si>
    <t>Lombard</t>
  </si>
  <si>
    <t>http://villageoflombard.org/378/Water-and-Sewer-Rates</t>
  </si>
  <si>
    <t>tiered rate based on less than 2 HCF and more than 2 HCF</t>
  </si>
  <si>
    <t>http://www.cityofjoliet.info/home/showdocument?id=11266</t>
  </si>
  <si>
    <t>per 1000 gal</t>
  </si>
  <si>
    <t>2020 Population (US Census Bureau)</t>
  </si>
  <si>
    <t>Sector</t>
  </si>
  <si>
    <t>Program Category</t>
  </si>
  <si>
    <t>Incentive</t>
  </si>
  <si>
    <t>Non-Incentive</t>
  </si>
  <si>
    <t>Total</t>
  </si>
  <si>
    <t>Business</t>
  </si>
  <si>
    <t>$</t>
  </si>
  <si>
    <t>RCx</t>
  </si>
  <si>
    <t>Strategic Energy Management</t>
  </si>
  <si>
    <t>Affordable Housing New Construction (AHNC)</t>
  </si>
  <si>
    <t>Elementary Education Kits (EEE)</t>
  </si>
  <si>
    <t>Energy-Savings Kits (ESK IE)</t>
  </si>
  <si>
    <t>Energy-Savings Kits (ESK)</t>
  </si>
  <si>
    <t>Residential</t>
  </si>
  <si>
    <t>Home Energy Efficiency Rebates (HEER)</t>
  </si>
  <si>
    <t>HEER</t>
  </si>
  <si>
    <t>Home Energy Savings/HEA</t>
  </si>
  <si>
    <t>Multi-Family Program</t>
  </si>
  <si>
    <t>Market Transformation</t>
  </si>
  <si>
    <t>Portfolio Total</t>
  </si>
  <si>
    <t>Portfolio</t>
  </si>
  <si>
    <t>Program Path</t>
  </si>
  <si>
    <t>Measure Name (Reported)</t>
  </si>
  <si>
    <t>Measure Name (Standardized)</t>
  </si>
  <si>
    <t>Quantity</t>
  </si>
  <si>
    <t>Ex Ante Gross Savings (Therms)</t>
  </si>
  <si>
    <t>Verified Gross Savings (Therms)</t>
  </si>
  <si>
    <t>Verified Net Savings (Therms)</t>
  </si>
  <si>
    <t>NTG</t>
  </si>
  <si>
    <t>Income Eligible</t>
  </si>
  <si>
    <t>High-Performance Windows</t>
  </si>
  <si>
    <t>Reduced Infiltration</t>
  </si>
  <si>
    <t>Reduced Thermal Bridging</t>
  </si>
  <si>
    <t>High-Performance HVAC Equipment</t>
  </si>
  <si>
    <t>Efficient Ventilation</t>
  </si>
  <si>
    <t>Advanced HVAC Controls</t>
  </si>
  <si>
    <t>High-Performance Water Heating Equipment</t>
  </si>
  <si>
    <t>Hot Water Conservation</t>
  </si>
  <si>
    <t>Efficient Appliances</t>
  </si>
  <si>
    <t>Boiler Replacement</t>
  </si>
  <si>
    <t>Economizer</t>
  </si>
  <si>
    <t>Furnace Rebuild</t>
  </si>
  <si>
    <t>Insulation</t>
  </si>
  <si>
    <t>Water Heater</t>
  </si>
  <si>
    <t>Participant</t>
  </si>
  <si>
    <t>Process Boiler Tune-up</t>
  </si>
  <si>
    <t>Pipe Insulation</t>
  </si>
  <si>
    <t>Steam Trap Replacement or Repair</t>
  </si>
  <si>
    <t>Steam Trap, Industrial High Pressure</t>
  </si>
  <si>
    <t>Steam Trap, Industrial Medium Pressure</t>
  </si>
  <si>
    <t>Faucet Aerator - Bath</t>
  </si>
  <si>
    <t>Low Flow Faucet Aerators</t>
  </si>
  <si>
    <t>Faucet Aerator - Kitchen</t>
  </si>
  <si>
    <t>Garage Door Hinge</t>
  </si>
  <si>
    <t>Pre-Rinse Spray Valves</t>
  </si>
  <si>
    <t>High Efficiency Pre-Rinse Spray Valve</t>
  </si>
  <si>
    <t>Showerheads</t>
  </si>
  <si>
    <t>Low Flow Showerheads</t>
  </si>
  <si>
    <t>Automatic Conveyor Broiler</t>
  </si>
  <si>
    <t>Convection Oven</t>
  </si>
  <si>
    <t>Conveyor Oven</t>
  </si>
  <si>
    <t>Fryer</t>
  </si>
  <si>
    <t>ENERGY STAR Fryer</t>
  </si>
  <si>
    <t>Pasta Cooker</t>
  </si>
  <si>
    <t>Rotisserie Oven</t>
  </si>
  <si>
    <t>Space Heating Boiler Tune-up</t>
  </si>
  <si>
    <t>Grain Dryer Tune-Up</t>
  </si>
  <si>
    <t>High Efficiency Boiler</t>
  </si>
  <si>
    <t>Gas High Efficiency Boiler</t>
  </si>
  <si>
    <t>High Efficiency Furnace</t>
  </si>
  <si>
    <t>Gas High Efficiency Furnace</t>
  </si>
  <si>
    <t>Infrared Charbroiler</t>
  </si>
  <si>
    <t>Small Commercial Programmable Thermostats</t>
  </si>
  <si>
    <t>Gas Water Heater</t>
  </si>
  <si>
    <t>Boiler Chemical Descaling</t>
  </si>
  <si>
    <t>Retro Commissioning</t>
  </si>
  <si>
    <t>Shower Timer</t>
  </si>
  <si>
    <t>Door Sweep</t>
  </si>
  <si>
    <t>Temperature Setback Card</t>
  </si>
  <si>
    <t>Water Heater Temperature Setback</t>
  </si>
  <si>
    <t>Rope Caulk</t>
  </si>
  <si>
    <t>Advanced Thermostats</t>
  </si>
  <si>
    <t>Combination Boiler</t>
  </si>
  <si>
    <t>Behavioral Savings</t>
  </si>
  <si>
    <t>Basement Sidewall Insulation</t>
  </si>
  <si>
    <t>Air Sealing - Door Sweep</t>
  </si>
  <si>
    <t>Programmable Thermostats</t>
  </si>
  <si>
    <t>AC Tune-up</t>
  </si>
  <si>
    <t>DHW Controller</t>
  </si>
  <si>
    <t>Boiler Tune Up</t>
  </si>
  <si>
    <t>Boiler Averaging Controls</t>
  </si>
  <si>
    <t>Boiler Lockout/Reset Controls</t>
  </si>
  <si>
    <t>Advanced Thermostat</t>
  </si>
  <si>
    <t>Boiler, Linkageless Controls</t>
  </si>
  <si>
    <t>Linkageless Controls</t>
  </si>
  <si>
    <t>AC Cover and Gap Sealer</t>
  </si>
  <si>
    <t>Residential Furnace Tune-Up</t>
  </si>
  <si>
    <t>Reprogrammable Thermostats</t>
  </si>
  <si>
    <t>Floor Insulation</t>
  </si>
  <si>
    <t>Tank Insulation</t>
  </si>
  <si>
    <t>Programmable Thermostat</t>
  </si>
  <si>
    <t>Duct Insulation and Sealing</t>
  </si>
  <si>
    <t>Gas High Efficiency Furnace &gt;92% AFUE</t>
  </si>
  <si>
    <t>Gas High Efficiency Furnace &gt;95% AFUE</t>
  </si>
  <si>
    <t>On Demand Water Heater</t>
  </si>
  <si>
    <t>Storage Water Heater</t>
  </si>
  <si>
    <t>Domestic Hot Water Pipe Insulation</t>
  </si>
  <si>
    <t>Grain Dryer Tune-up</t>
  </si>
  <si>
    <t>Infrared Heaters (all sizes), Low Intensity</t>
  </si>
  <si>
    <t>Pipe Insulation, Indoor MPS Process Heat</t>
  </si>
  <si>
    <t>Steam Trap, Commercial &lt;15 psig</t>
  </si>
  <si>
    <t>ProgramYear</t>
  </si>
  <si>
    <t>Pipe Insulation, Indoor LPS Process Heat</t>
  </si>
  <si>
    <t>Pipe Insulation, Steam Large Valve</t>
  </si>
  <si>
    <t>Pipe Insulation, Steam Med Valve</t>
  </si>
  <si>
    <t>MT &amp; ET</t>
  </si>
  <si>
    <t>Private, Non-Disadvantaged Communities</t>
  </si>
  <si>
    <t>Steam Trap, Industrial High Pressure*</t>
  </si>
  <si>
    <t>Steam Trap, Industrial Medium Pressure*</t>
  </si>
  <si>
    <t>Dishwasher*</t>
  </si>
  <si>
    <t>Private, Disadvantaged Communities</t>
  </si>
  <si>
    <t>Public, Non-Disadvantaged Communities</t>
  </si>
  <si>
    <t>Public, Disadvantaged Communities</t>
  </si>
  <si>
    <t>BAS Upgrade</t>
  </si>
  <si>
    <t>Burner Replacement</t>
  </si>
  <si>
    <t>Controls</t>
  </si>
  <si>
    <t>Bath Aerator</t>
  </si>
  <si>
    <t>Outlet Cover</t>
  </si>
  <si>
    <t>Foam Tape</t>
  </si>
  <si>
    <t>V-Seal</t>
  </si>
  <si>
    <t>DHW Tank Insulation</t>
  </si>
  <si>
    <t>All Other Tracks</t>
  </si>
  <si>
    <t>Shell</t>
  </si>
  <si>
    <t>Low Flow Faucet Aerator - Bathroom</t>
  </si>
  <si>
    <t>Gas High Efficiency Boiler - ER</t>
  </si>
  <si>
    <t>Gas High Efficiency Boiler - TOS</t>
  </si>
  <si>
    <t>Gas High Efficiency Furnace - ER</t>
  </si>
  <si>
    <t>Gas High Efficiency Furnace - TOS</t>
  </si>
  <si>
    <t>Low Flow Showerhead</t>
  </si>
  <si>
    <t>Low Flow Faucet Aerator - Kitchen</t>
  </si>
  <si>
    <t>Gas Water Heater - ER</t>
  </si>
  <si>
    <t>Gas Water Heater - TOS</t>
  </si>
  <si>
    <t>Pipe Insulation, Indoor HPS Process Heat</t>
  </si>
  <si>
    <t>Linkageless Boiler Controls for Space Heating</t>
  </si>
  <si>
    <t>Savings Category</t>
  </si>
  <si>
    <t>Verified Gross RR*</t>
  </si>
  <si>
    <r>
      <t>NTG</t>
    </r>
    <r>
      <rPr>
        <b/>
        <sz val="10"/>
        <color rgb="FFFFFFFF"/>
        <rFont val="Calibri"/>
        <family val="2"/>
      </rPr>
      <t>†</t>
    </r>
  </si>
  <si>
    <t>Verified Net Therms</t>
  </si>
  <si>
    <t>Program Total, Non-Disadvantaged Communities</t>
  </si>
  <si>
    <t>Program Total, Disadvantaged Communities</t>
  </si>
  <si>
    <t>Ex Ante Gross</t>
  </si>
  <si>
    <t>Realization Rate</t>
  </si>
  <si>
    <t>Verified Gross</t>
  </si>
  <si>
    <t>Deemed / Used</t>
  </si>
  <si>
    <t>Verified Net</t>
  </si>
  <si>
    <t>Program Costs</t>
  </si>
  <si>
    <t>Participation</t>
  </si>
  <si>
    <t>GHG Savings</t>
  </si>
  <si>
    <t>Water Savings</t>
  </si>
  <si>
    <t>Incremental Costs</t>
  </si>
  <si>
    <t>Annual Savings</t>
  </si>
  <si>
    <t>Annual Savings (Verified Gross / Ex Ante Gross)</t>
  </si>
  <si>
    <t>Lifetime Savings</t>
  </si>
  <si>
    <t>Net-to-Gross Ratio</t>
  </si>
  <si>
    <t>Cost per Annual Savings</t>
  </si>
  <si>
    <t>Cost per Lifetime Savings</t>
  </si>
  <si>
    <t>Total Spend</t>
  </si>
  <si>
    <t># Units</t>
  </si>
  <si>
    <t>Units Definition</t>
  </si>
  <si>
    <t>Years</t>
  </si>
  <si>
    <t>Annual Verified Net CO2 Savings</t>
  </si>
  <si>
    <t>Lifetime Verified Net CO2 Savings</t>
  </si>
  <si>
    <t>Annual Verified Net Water Savings</t>
  </si>
  <si>
    <t>Lifetime Verified Net Water Savings</t>
  </si>
  <si>
    <t>Gross IMC</t>
  </si>
  <si>
    <t>Net IMC</t>
  </si>
  <si>
    <t>Therms</t>
  </si>
  <si>
    <t>%</t>
  </si>
  <si>
    <t>$/Therms</t>
  </si>
  <si>
    <t>metric tons CO2</t>
  </si>
  <si>
    <t>Gallons</t>
  </si>
  <si>
    <t>(a)</t>
  </si>
  <si>
    <t>(b)</t>
  </si>
  <si>
    <t>(c=d/b)</t>
  </si>
  <si>
    <t>(d)</t>
  </si>
  <si>
    <t>(e)</t>
  </si>
  <si>
    <t>(f=g/d)</t>
  </si>
  <si>
    <t>(g)</t>
  </si>
  <si>
    <t>(h)</t>
  </si>
  <si>
    <t>(i=(k+l)/g)</t>
  </si>
  <si>
    <t>(j=(k+l)/h)</t>
  </si>
  <si>
    <t>(k)</t>
  </si>
  <si>
    <t>(l)</t>
  </si>
  <si>
    <t>(n)</t>
  </si>
  <si>
    <t>Varies</t>
  </si>
  <si>
    <t>NA</t>
  </si>
  <si>
    <t>Other Portfolio Costs</t>
  </si>
  <si>
    <t>Nicor Gas 2022 High Impact Measure Summary</t>
  </si>
  <si>
    <t xml:space="preserve"> Verified Annual Gross Therms </t>
  </si>
  <si>
    <t xml:space="preserve"> Verified Gross Lifetime Savings </t>
  </si>
  <si>
    <t xml:space="preserve"> Measure
Life (Years) </t>
  </si>
  <si>
    <t>Rank</t>
  </si>
  <si>
    <t>Share of Portfolio Annual Gross</t>
  </si>
  <si>
    <t>Cumulative Annual Gross</t>
  </si>
  <si>
    <t xml:space="preserve">Pipe Insulation </t>
  </si>
  <si>
    <t>Weather Stripping</t>
  </si>
  <si>
    <t> </t>
  </si>
  <si>
    <t>Program</t>
  </si>
  <si>
    <t>Benefits</t>
  </si>
  <si>
    <t>Costs</t>
  </si>
  <si>
    <t>IL Total Resource Cost (TRC) Test</t>
  </si>
  <si>
    <t>Avoided Gas Savings</t>
  </si>
  <si>
    <t>All Other Benefits</t>
  </si>
  <si>
    <t>Non-Incentive Costs</t>
  </si>
  <si>
    <t>Incentive Costs</t>
  </si>
  <si>
    <t>Incremental Costs (Net)</t>
  </si>
  <si>
    <t>IL TRC Benefits</t>
  </si>
  <si>
    <t>IL TRC Costs</t>
  </si>
  <si>
    <t>IL TRC Test Net Benefits</t>
  </si>
  <si>
    <t>IL TRC Test</t>
  </si>
  <si>
    <t>(c)</t>
  </si>
  <si>
    <t>(f)</t>
  </si>
  <si>
    <t>(g) =</t>
  </si>
  <si>
    <t>(h) =</t>
  </si>
  <si>
    <t>(i) =</t>
  </si>
  <si>
    <t>(j) =</t>
  </si>
  <si>
    <t>(b+c)</t>
  </si>
  <si>
    <t>(d+f)</t>
  </si>
  <si>
    <t>(g-h)</t>
  </si>
  <si>
    <t>(g/h)</t>
  </si>
  <si>
    <t>Business and Public Sector Total</t>
  </si>
  <si>
    <t>Income Qualified Total</t>
  </si>
  <si>
    <t>Residential Sector Total</t>
  </si>
  <si>
    <t>Market Transformation Total</t>
  </si>
  <si>
    <t>Portfolio Total, without Income Qualified (IQ)</t>
  </si>
  <si>
    <t>Water Bill Savings NPV</t>
  </si>
  <si>
    <t>Only Measure NEI Benefits</t>
  </si>
  <si>
    <t>Program Administrator Cost Test (PACT)</t>
  </si>
  <si>
    <t>PACT Benefits</t>
  </si>
  <si>
    <t>PACT Costs</t>
  </si>
  <si>
    <t>PACT Test Net Benefits</t>
  </si>
  <si>
    <t>PACT Test</t>
  </si>
  <si>
    <t>(k) =</t>
  </si>
  <si>
    <t>(d+e)</t>
  </si>
  <si>
    <t>Other Benefits</t>
  </si>
  <si>
    <t xml:space="preserve">Program </t>
  </si>
  <si>
    <t>BC</t>
  </si>
  <si>
    <t>Business Custom</t>
  </si>
  <si>
    <t>ICName</t>
  </si>
  <si>
    <t>ProgramName</t>
  </si>
  <si>
    <t>VendorProjectID</t>
  </si>
  <si>
    <t>ReportingReferenceDate</t>
  </si>
  <si>
    <t>MeasureName</t>
  </si>
  <si>
    <t>MeasureID_IC</t>
  </si>
  <si>
    <t>MeasureLife</t>
  </si>
  <si>
    <t>EquivalentFullLoadHours</t>
  </si>
  <si>
    <t>HDD</t>
  </si>
  <si>
    <t>InstallationDate</t>
  </si>
  <si>
    <t>ApprovalDate</t>
  </si>
  <si>
    <t>EndDate</t>
  </si>
  <si>
    <t>TotalMeasureCost</t>
  </si>
  <si>
    <t>IncrementalCost</t>
  </si>
  <si>
    <t>RebateUnitOfMeasure</t>
  </si>
  <si>
    <t>SavingsUnitOfMeasure</t>
  </si>
  <si>
    <t>IncentiveCost</t>
  </si>
  <si>
    <t>EstimatedRebate</t>
  </si>
  <si>
    <t>IncentiveRate</t>
  </si>
  <si>
    <t>IncentiveCap</t>
  </si>
  <si>
    <t>EstimatedGrossAnnualThermSavings</t>
  </si>
  <si>
    <t>GrossAnnualThermSavings</t>
  </si>
  <si>
    <t>NTGRatioMeasure</t>
  </si>
  <si>
    <t>NetAnnualThermsMeasure</t>
  </si>
  <si>
    <t>NumberOfRecommendedECMs</t>
  </si>
  <si>
    <t>Measure Notes</t>
  </si>
  <si>
    <t>Annual Therm Consumption</t>
  </si>
  <si>
    <t>Leaking And Blow Thru</t>
  </si>
  <si>
    <t>Post Install Value</t>
  </si>
  <si>
    <t>R Value Existing Aboveground</t>
  </si>
  <si>
    <t>R Value Existing Below Ground</t>
  </si>
  <si>
    <t>Size</t>
  </si>
  <si>
    <t>CLEAResult</t>
  </si>
  <si>
    <t>Business Custom Program</t>
  </si>
  <si>
    <t>PY2022</t>
  </si>
  <si>
    <t>20-0027</t>
  </si>
  <si>
    <t>20-0027-PRJ</t>
  </si>
  <si>
    <t>20-0036</t>
  </si>
  <si>
    <t>20-0036-PRJ</t>
  </si>
  <si>
    <t>20-0071</t>
  </si>
  <si>
    <t>20-0071-PRJ</t>
  </si>
  <si>
    <t>21-0036</t>
  </si>
  <si>
    <t>21-0036-PRJ</t>
  </si>
  <si>
    <t>COOA-22-01</t>
  </si>
  <si>
    <t>FA-21-33</t>
  </si>
  <si>
    <t>FA-22-03</t>
  </si>
  <si>
    <t>FA-22-04</t>
  </si>
  <si>
    <t>FA-22-05</t>
  </si>
  <si>
    <t>FA-22-06</t>
  </si>
  <si>
    <t>FA-22-07</t>
  </si>
  <si>
    <t>FA-22-08</t>
  </si>
  <si>
    <t>FA-22-10</t>
  </si>
  <si>
    <t>FA-22-11</t>
  </si>
  <si>
    <t>FA-22-12</t>
  </si>
  <si>
    <t>FA-22-13</t>
  </si>
  <si>
    <t>FA-22-14</t>
  </si>
  <si>
    <t>FA-22-15</t>
  </si>
  <si>
    <t>FA-22-16</t>
  </si>
  <si>
    <t>FA-22-17</t>
  </si>
  <si>
    <t>FA-22-18</t>
  </si>
  <si>
    <t>FA-22-19</t>
  </si>
  <si>
    <t>FA-22-20</t>
  </si>
  <si>
    <t>FA-22-21</t>
  </si>
  <si>
    <t>FA-22-22</t>
  </si>
  <si>
    <t>FA-22-23</t>
  </si>
  <si>
    <t>FA-22-24</t>
  </si>
  <si>
    <t>FA-22-25</t>
  </si>
  <si>
    <t>FA-22-26</t>
  </si>
  <si>
    <t>FA-22-27</t>
  </si>
  <si>
    <t>NGPS-21-25</t>
  </si>
  <si>
    <t>$0.60/therm</t>
  </si>
  <si>
    <t>35% Project Cost</t>
  </si>
  <si>
    <t>NGPS-21-06</t>
  </si>
  <si>
    <t>No Cap</t>
  </si>
  <si>
    <t>NGPS-21-28</t>
  </si>
  <si>
    <t>NGPS-20-06</t>
  </si>
  <si>
    <t>NGPS-22-06</t>
  </si>
  <si>
    <t>NG-22-38</t>
  </si>
  <si>
    <t>NGPS-21-31</t>
  </si>
  <si>
    <t>NGPS-20-19</t>
  </si>
  <si>
    <t>NGPS-22-09</t>
  </si>
  <si>
    <t>NGPS-21-36</t>
  </si>
  <si>
    <t>NGPS-21-45</t>
  </si>
  <si>
    <t>NGPS-22-14</t>
  </si>
  <si>
    <t>NGPS-22-07</t>
  </si>
  <si>
    <t>NGPS-21-30</t>
  </si>
  <si>
    <t>NGPS-21-21</t>
  </si>
  <si>
    <t>NG-22-17</t>
  </si>
  <si>
    <t>NGPS-21-32</t>
  </si>
  <si>
    <t>NGPS-21-46</t>
  </si>
  <si>
    <t>NGPS-21-29</t>
  </si>
  <si>
    <t>NG-21-27</t>
  </si>
  <si>
    <t>NGPS-21-38</t>
  </si>
  <si>
    <t>NGPS-22-11</t>
  </si>
  <si>
    <t>NGPS-20-29</t>
  </si>
  <si>
    <t>NGPS-21-11</t>
  </si>
  <si>
    <t>NGPS-21-44</t>
  </si>
  <si>
    <t>NGPS-20-47</t>
  </si>
  <si>
    <t>NGPS-22-08</t>
  </si>
  <si>
    <t>NG-22-46</t>
  </si>
  <si>
    <t>NG-19-23</t>
  </si>
  <si>
    <t>NGPS-22-17</t>
  </si>
  <si>
    <t>NGPS-21-10</t>
  </si>
  <si>
    <t>NGPS-21-07</t>
  </si>
  <si>
    <t>NGPS-22-05</t>
  </si>
  <si>
    <t>NGPS-21-22</t>
  </si>
  <si>
    <t>NGPS-20-10</t>
  </si>
  <si>
    <t>NG-22-20</t>
  </si>
  <si>
    <t>NG-21-19</t>
  </si>
  <si>
    <t>NG-21-32</t>
  </si>
  <si>
    <t>NG-21-34</t>
  </si>
  <si>
    <t>NG-21-35</t>
  </si>
  <si>
    <t>NGPS-21-35</t>
  </si>
  <si>
    <t>$0.80/therm</t>
  </si>
  <si>
    <t>NG-21-01</t>
  </si>
  <si>
    <t>NG-21-14</t>
  </si>
  <si>
    <t>NG-21-40</t>
  </si>
  <si>
    <t>NG-20-46</t>
  </si>
  <si>
    <t>NGPS-21-26</t>
  </si>
  <si>
    <t>NGPS-22-13</t>
  </si>
  <si>
    <t>NG-21-11</t>
  </si>
  <si>
    <t>NGPS-21-54</t>
  </si>
  <si>
    <t>NG-22-03</t>
  </si>
  <si>
    <t>Capped at 35%  Project Cost</t>
  </si>
  <si>
    <t>NG-21-29</t>
  </si>
  <si>
    <t>NG-22-33</t>
  </si>
  <si>
    <t>NGPS-21-49</t>
  </si>
  <si>
    <t>NGPS-21-48</t>
  </si>
  <si>
    <t>NGPS-21-15</t>
  </si>
  <si>
    <t>NG-22-01</t>
  </si>
  <si>
    <t>NGPS-20-74</t>
  </si>
  <si>
    <t>NG-22-15</t>
  </si>
  <si>
    <t>NG-22-35</t>
  </si>
  <si>
    <t>NGPS-21-41</t>
  </si>
  <si>
    <t>NGPS-21-47</t>
  </si>
  <si>
    <t>NG-22-06</t>
  </si>
  <si>
    <t>NG-20-47</t>
  </si>
  <si>
    <t>NGPS-21-42</t>
  </si>
  <si>
    <t>NGPS-21-09</t>
  </si>
  <si>
    <t>NG-20-45</t>
  </si>
  <si>
    <t>NG-22-02</t>
  </si>
  <si>
    <t>NG-21-12</t>
  </si>
  <si>
    <t>NG-20-30</t>
  </si>
  <si>
    <t>NG-21-28</t>
  </si>
  <si>
    <t>NG-22-32</t>
  </si>
  <si>
    <t>NGRCx-22-02</t>
  </si>
  <si>
    <t>$0.10/therm</t>
  </si>
  <si>
    <t>Project costs have been set to $ 0.00 due to CLEAResult's understanding that NICOR Gas performed repairs at no cost to Brookfeild Zoo.  With that said, this project is being characterized as a low-cost/no-cost project for the customer and therefore fits t</t>
  </si>
  <si>
    <t>OA -22-13</t>
  </si>
  <si>
    <t>OA-21-30</t>
  </si>
  <si>
    <t>OA-21-31</t>
  </si>
  <si>
    <t>OA-22-01</t>
  </si>
  <si>
    <t>OA-22-02</t>
  </si>
  <si>
    <t>OA-22-03</t>
  </si>
  <si>
    <t>OA-22-04</t>
  </si>
  <si>
    <t>OA-22-05</t>
  </si>
  <si>
    <t>OA-22-06</t>
  </si>
  <si>
    <t>OA-22-07</t>
  </si>
  <si>
    <t>OA-22-09</t>
  </si>
  <si>
    <t>OA-22-10</t>
  </si>
  <si>
    <t>OA-22-11</t>
  </si>
  <si>
    <t>OA-22-12</t>
  </si>
  <si>
    <t>OA-22-14</t>
  </si>
  <si>
    <t>OA-22-15</t>
  </si>
  <si>
    <t>OA-22-17</t>
  </si>
  <si>
    <t>OA-22-18</t>
  </si>
  <si>
    <t>OA-22-19</t>
  </si>
  <si>
    <t>OA-22-20</t>
  </si>
  <si>
    <t>OA-22-21</t>
  </si>
  <si>
    <t>OA-22-22</t>
  </si>
  <si>
    <t>OA-22-23</t>
  </si>
  <si>
    <t>OA-22-24</t>
  </si>
  <si>
    <t>OA-22-25</t>
  </si>
  <si>
    <t>PSA-21-28</t>
  </si>
  <si>
    <t>PSA-21-29</t>
  </si>
  <si>
    <t>PSA-21-59</t>
  </si>
  <si>
    <t>PSA-22-01</t>
  </si>
  <si>
    <t>PSA-22-02</t>
  </si>
  <si>
    <t>PSA-22-03</t>
  </si>
  <si>
    <t>PSA-22-04</t>
  </si>
  <si>
    <t>PSA-22-05</t>
  </si>
  <si>
    <t>PSA-22-06</t>
  </si>
  <si>
    <t>PSA-22-07</t>
  </si>
  <si>
    <t>PSA-22-08</t>
  </si>
  <si>
    <t>PSA-22-09</t>
  </si>
  <si>
    <t>PSA-22-10</t>
  </si>
  <si>
    <t>PSA-22-11</t>
  </si>
  <si>
    <t>PSA-22-12</t>
  </si>
  <si>
    <t>PSA-22-13</t>
  </si>
  <si>
    <t>PSA-22-14</t>
  </si>
  <si>
    <t>PSA-22-15</t>
  </si>
  <si>
    <t>PSA-22-16</t>
  </si>
  <si>
    <t>PSA-22-17</t>
  </si>
  <si>
    <t>PSA-22-18</t>
  </si>
  <si>
    <t>PSA-22-19</t>
  </si>
  <si>
    <t>PSA-22-20</t>
  </si>
  <si>
    <t>SA-20-04</t>
  </si>
  <si>
    <t>SA-21-01</t>
  </si>
  <si>
    <t>SA-21-02</t>
  </si>
  <si>
    <t>SA-21-05</t>
  </si>
  <si>
    <t>SA-22-01</t>
  </si>
  <si>
    <t>BEER Program</t>
  </si>
  <si>
    <t xml:space="preserve">Measure Name </t>
  </si>
  <si>
    <t xml:space="preserve">Quantity </t>
  </si>
  <si>
    <t xml:space="preserve">IMC </t>
  </si>
  <si>
    <t xml:space="preserve">Total IMC </t>
  </si>
  <si>
    <t xml:space="preserve">Net IMC </t>
  </si>
  <si>
    <t>Measure Count</t>
  </si>
  <si>
    <t>Verified Annual Gross Therms</t>
  </si>
  <si>
    <t>Verified Gross Lifetime Savings</t>
  </si>
  <si>
    <t>Measure
Life (Years)</t>
  </si>
  <si>
    <t>#</t>
  </si>
  <si>
    <t>TRM UI</t>
  </si>
  <si>
    <t>Version</t>
  </si>
  <si>
    <t>TRM Code</t>
  </si>
  <si>
    <t>Measure</t>
  </si>
  <si>
    <t>Short Measure Name</t>
  </si>
  <si>
    <t>Measure Grouping</t>
  </si>
  <si>
    <t>Measure Type</t>
  </si>
  <si>
    <t>Cost Units</t>
  </si>
  <si>
    <t xml:space="preserve">kW </t>
  </si>
  <si>
    <t>Measure Life (Yrs)</t>
  </si>
  <si>
    <t>Incremental Cost</t>
  </si>
  <si>
    <t>4.3.12.1</t>
  </si>
  <si>
    <t>TRM146.1</t>
  </si>
  <si>
    <t>V10</t>
  </si>
  <si>
    <t>CI-HWE-TKIN-V01-210101</t>
  </si>
  <si>
    <t>Tank Insulation, Outdoor, Thermal Oil</t>
  </si>
  <si>
    <t>Tank Insulation - Outdoor</t>
  </si>
  <si>
    <t>Water heater</t>
  </si>
  <si>
    <t>Commercial</t>
  </si>
  <si>
    <t>4.7.9.1</t>
  </si>
  <si>
    <t>TRM147.1</t>
  </si>
  <si>
    <t>CI-CPA-CHR-V01-210101</t>
  </si>
  <si>
    <t>Other HVAC</t>
  </si>
  <si>
    <t>4.4.16.6</t>
  </si>
  <si>
    <t>TRM51.6</t>
  </si>
  <si>
    <t>CI-HVC-STRE-V05-180101</t>
  </si>
  <si>
    <t>Steam Trap Replacement or Repair  - Industrial High Pressure ≥250 psig, Custom Survey</t>
  </si>
  <si>
    <t>Steam traps</t>
  </si>
  <si>
    <t>4.4.16.20</t>
  </si>
  <si>
    <t>TRM51.20</t>
  </si>
  <si>
    <t>Venturi Steam Trap Replacement or Repair  - Industrial High Pressure ≥250 psig, Custom Survey</t>
  </si>
  <si>
    <t>Venturi Steam Trap, Indust HP 250 psig</t>
  </si>
  <si>
    <t>4.4.19.3</t>
  </si>
  <si>
    <t>TRM104.3</t>
  </si>
  <si>
    <t>CI-HVC-DCV-V05-190101</t>
  </si>
  <si>
    <t>Demand Controlled Ventilation - De-fault</t>
  </si>
  <si>
    <t>DCV - Default</t>
  </si>
  <si>
    <t>DCV</t>
  </si>
  <si>
    <t>4.1.17.1</t>
  </si>
  <si>
    <t>TRM148</t>
  </si>
  <si>
    <t>CI-AGE-GHEAT-V01-220101</t>
  </si>
  <si>
    <t>Greenhouse Thermal Curtain</t>
  </si>
  <si>
    <t>Greenhouse Heat Curtain</t>
  </si>
  <si>
    <t>Agriculture</t>
  </si>
  <si>
    <t>4.4.16.5</t>
  </si>
  <si>
    <t>TRM51.5</t>
  </si>
  <si>
    <t>Steam Trap Replacement or Repair  - Industrial High Pressure ≥175 &lt;250 psig, Custom Survey</t>
  </si>
  <si>
    <t>4.4.16.19</t>
  </si>
  <si>
    <t>TRM51.19</t>
  </si>
  <si>
    <t>Venturi Steam Trap Replacement or Repair  - Industrial High Pressure ≥175 &lt;250 psig, Custom Survey</t>
  </si>
  <si>
    <t>Venturi Steam Trap, Indust HP 175-250 psig</t>
  </si>
  <si>
    <t>4.4.16.4</t>
  </si>
  <si>
    <t>TRM51.4</t>
  </si>
  <si>
    <t>Steam Trap Replacement or Repair  - Industrial High Pressure ≥125 &lt;175 psig, Custom Survey</t>
  </si>
  <si>
    <t>4.4.16.18</t>
  </si>
  <si>
    <t>TRM51.18</t>
  </si>
  <si>
    <t>Venturi Steam Trap Replacement or Repair  - Industrial High Pressure ≥125 &lt;175 psig, Custom Survey</t>
  </si>
  <si>
    <t>Venturi Steam Trap, Indust HP 125-175 psig</t>
  </si>
  <si>
    <t>4.1.18.1</t>
  </si>
  <si>
    <t>TRM149</t>
  </si>
  <si>
    <t>CI-AGE-GFILM-V01-220101</t>
  </si>
  <si>
    <t>Greenhouse lnfrared Film</t>
  </si>
  <si>
    <t>Greenhouse Infrared Film</t>
  </si>
  <si>
    <t>4.3.12.2</t>
  </si>
  <si>
    <t>TRM146.2</t>
  </si>
  <si>
    <t>Tank Insulation, Indoor, High Pressure Steam</t>
  </si>
  <si>
    <t>Tank Insulation - Indoor</t>
  </si>
  <si>
    <t>4.2.16</t>
  </si>
  <si>
    <t>TRM18</t>
  </si>
  <si>
    <t>CI-FSE-VENT-V04-210101</t>
  </si>
  <si>
    <t>4.4.16.3</t>
  </si>
  <si>
    <t>TRM51.3</t>
  </si>
  <si>
    <t>Steam Trap Replacement or Repair  - Industrial High Pressure ≥75 &lt;125 psig, Custom Survey</t>
  </si>
  <si>
    <t>4.4.16.17</t>
  </si>
  <si>
    <t>TRM51.17</t>
  </si>
  <si>
    <t>Venturi Steam Trap Replacement or Repair  - Industrial High Pressure ≥75 &lt;125 psig, Custom Survey</t>
  </si>
  <si>
    <t>Venturi Steam Trap, Indust HP 75-125 psig</t>
  </si>
  <si>
    <t>4.4.21.3</t>
  </si>
  <si>
    <t>TRM105.2</t>
  </si>
  <si>
    <t>CI-HVC-LBC-V05-160601</t>
  </si>
  <si>
    <t>Linkageless Boiler Controls for Space Heating - Agriculture</t>
  </si>
  <si>
    <t>4.4.19</t>
  </si>
  <si>
    <t>TRM104</t>
  </si>
  <si>
    <t>Demand Controlled Ventilation - Office Building</t>
  </si>
  <si>
    <t>DCV - Office Building</t>
  </si>
  <si>
    <t>4.3.6</t>
  </si>
  <si>
    <t>TRM102</t>
  </si>
  <si>
    <t>CI-HW-HWE-OZLD-V02-190101</t>
  </si>
  <si>
    <t>Ozone Laundry - 150 lbs capacity</t>
  </si>
  <si>
    <t>Clothes washers</t>
  </si>
  <si>
    <t>4.4.10.13</t>
  </si>
  <si>
    <t>TRM48.13</t>
  </si>
  <si>
    <t>CI-HVC-BOIL-V06-190101</t>
  </si>
  <si>
    <t>High Efficiency Boiler Steam - all except natural draft ≥300,000 &amp; ≤2,500,000 Btu/h - 2,000 MBH, Steam</t>
  </si>
  <si>
    <t>Steam Boilers, ≥85%</t>
  </si>
  <si>
    <t>Boilers</t>
  </si>
  <si>
    <t>4.4.4.5</t>
  </si>
  <si>
    <t>TRM47.5</t>
  </si>
  <si>
    <t>CI-HVC-BLRC-V03-150601</t>
  </si>
  <si>
    <t>Boiler Lockout/ Reset Controls - 3200 MBH</t>
  </si>
  <si>
    <t>Boiler Reset Controls, Retrofit &gt;1000 MBH</t>
  </si>
  <si>
    <t>4.4.16.2</t>
  </si>
  <si>
    <t>TRM51.2</t>
  </si>
  <si>
    <t>Steam Trap Replacement or Repair  - Industrial Medium Pressure ≥30 &lt;75 psig, Custom Survey</t>
  </si>
  <si>
    <t>4.4.16.16</t>
  </si>
  <si>
    <t>TRM51.16</t>
  </si>
  <si>
    <t>Venturi Steam Trap Replacement or Repair  - Industrial Medium Pressure ≥30 &lt;75 psig, Custom Survey</t>
  </si>
  <si>
    <t>Venturi Steam Trap, Indust MP 30-75 psig</t>
  </si>
  <si>
    <t>4.3.4.1</t>
  </si>
  <si>
    <t>TRM24.1</t>
  </si>
  <si>
    <t>CI-HW_-HWE-PLCV-V02-190101</t>
  </si>
  <si>
    <t>Commercial Pool Covers, per 1,000 sf, Indoor</t>
  </si>
  <si>
    <t>Indoor Pool Covers</t>
  </si>
  <si>
    <t>4.3.8</t>
  </si>
  <si>
    <t>TRM109</t>
  </si>
  <si>
    <t>CI-HW_-HWE-CDHW-V02-180101</t>
  </si>
  <si>
    <t>Demand Controls for Central Domestic Hot Water - MF Buildings</t>
  </si>
  <si>
    <t>CDHW Controls - MF Buildings</t>
  </si>
  <si>
    <t>4.4.29.4</t>
  </si>
  <si>
    <t>TRM128.4</t>
  </si>
  <si>
    <t>CI-HVC-PECO-V01-150601</t>
  </si>
  <si>
    <t>Stack Economizer for Process Loads Steam (80.7%) Boiler Condensing</t>
  </si>
  <si>
    <t>Process Economizer for Condensing Steam Boiler</t>
  </si>
  <si>
    <t>4.4.10.5</t>
  </si>
  <si>
    <t>TRM48.5</t>
  </si>
  <si>
    <t>High Efficiency Boiler Hot Water &lt;300,000 Btu/h  ≥ January 1, 2022 - 2,500 MBH, Condensing</t>
  </si>
  <si>
    <t>Condensing Boilers, ≥90% 1701-2500 MBH</t>
  </si>
  <si>
    <t>Condensing Boilers, ≥90%</t>
  </si>
  <si>
    <t>4.3.9.3</t>
  </si>
  <si>
    <t>TRM121.3</t>
  </si>
  <si>
    <t>CI-HW_-HWE-GRTF-V01-160601</t>
  </si>
  <si>
    <t>4.3.9 Heat Recovery Grease Trap Filter Food/Hotel/Hospital - excluding School</t>
  </si>
  <si>
    <t>Heat Recovery Grease Trap Filter - Food/Hotel/Hospital - excluding School</t>
  </si>
  <si>
    <t>Food Service</t>
  </si>
  <si>
    <t>4.4.29.2</t>
  </si>
  <si>
    <t>TRM128.2</t>
  </si>
  <si>
    <t>Stack Economizer for Process Loads Water (81.9%)Boiler Condensing</t>
  </si>
  <si>
    <t>Process Economizer for Condensing Water Boiler</t>
  </si>
  <si>
    <t>4.2.18</t>
  </si>
  <si>
    <t>TRM20.1</t>
  </si>
  <si>
    <t>CI-FSE-RKOV-VO2-180101</t>
  </si>
  <si>
    <t>Rack Oven - Double Oven Rack Oven - Double</t>
  </si>
  <si>
    <t>Food service</t>
  </si>
  <si>
    <t>4.2.18.3</t>
  </si>
  <si>
    <t>TRM20.2</t>
  </si>
  <si>
    <t>Rack Oven - Double Oven Rack Oven - Double Upstream</t>
  </si>
  <si>
    <t>Rack Oven - Double Upstream</t>
  </si>
  <si>
    <t>Rack Oven</t>
  </si>
  <si>
    <t>4.4.2.8</t>
  </si>
  <si>
    <t>TRM46.8</t>
  </si>
  <si>
    <t>CI-HVC-BLRT-V06-160601</t>
  </si>
  <si>
    <t>Space Heating Boiler Tune-up - 3500</t>
  </si>
  <si>
    <t>Boiler Tune Up, &gt; 1000 MBH</t>
  </si>
  <si>
    <t>4.4.29.3</t>
  </si>
  <si>
    <t>TRM128.3</t>
  </si>
  <si>
    <t>Stack Economizer for Process Loads Steam (80.7%) Boiler Conventional</t>
  </si>
  <si>
    <t>Process Economizer for Conventional Steam</t>
  </si>
  <si>
    <t>4.3.9.1</t>
  </si>
  <si>
    <t>TRM120.1</t>
  </si>
  <si>
    <t>4.3.9 Heat Recovery Grease Trap Filter Average - All Buildings</t>
  </si>
  <si>
    <t>Heat Recovery Grease Trap Filter - All Buildings</t>
  </si>
  <si>
    <t>4.4.10.12</t>
  </si>
  <si>
    <t>TRM48.12</t>
  </si>
  <si>
    <t>High Efficiency Boiler Hot Water &lt;300,000 Btu/h  ≥ January 1, 2022 - 2,000 MBH, Condensing Public</t>
  </si>
  <si>
    <t>Condensing Boilers, ≥90% 500-2000 MBH - Public Sector</t>
  </si>
  <si>
    <t>Hydronic Boilers, ≥85%</t>
  </si>
  <si>
    <t>4.4.10.4</t>
  </si>
  <si>
    <t>TRM48.4</t>
  </si>
  <si>
    <t>High Efficiency Boiler Hot Water &lt;300,000 Btu/h  ≥ January 1, 2022 - 1,700 MBH, Condensing</t>
  </si>
  <si>
    <t>Condensing Boilers, ≥90% 1000-1700 MBH</t>
  </si>
  <si>
    <t>4.2.17</t>
  </si>
  <si>
    <t>TRM19</t>
  </si>
  <si>
    <t>CI-FSE-PCOK-V02-180101</t>
  </si>
  <si>
    <t>4.2.17.3</t>
  </si>
  <si>
    <t>TRM19.3</t>
  </si>
  <si>
    <t>Pasta Cooker Upstream</t>
  </si>
  <si>
    <t>4.4.4.3</t>
  </si>
  <si>
    <t>TRM47.3</t>
  </si>
  <si>
    <t>Boiler Lockout/ Reset Controls - 1000 MBH</t>
  </si>
  <si>
    <t>Boiler Reset Controls, Retrofit 1000 MBH</t>
  </si>
  <si>
    <t>4.4.2.12</t>
  </si>
  <si>
    <t>TRM46.12</t>
  </si>
  <si>
    <t>Space Heating Boiler Tune-up - 2800</t>
  </si>
  <si>
    <t>Boiler Tune Up, 2800 MBH BOP</t>
  </si>
  <si>
    <t>4.4.29.1</t>
  </si>
  <si>
    <t>TRM128.1</t>
  </si>
  <si>
    <t>Stack Economizer for Process Loads Water (81.9%)Boiler Conventional</t>
  </si>
  <si>
    <t>Process Economizer for Conventional Water Boiler</t>
  </si>
  <si>
    <t>4.3.8.3</t>
  </si>
  <si>
    <t>TRM109.3</t>
  </si>
  <si>
    <t>Demand Controls for Central Domestic Hot Water - Dormitories</t>
  </si>
  <si>
    <t>CDHW Controls - Dormitories</t>
  </si>
  <si>
    <t>4.4.22.3</t>
  </si>
  <si>
    <t>TRM106.2</t>
  </si>
  <si>
    <t>CI-HVC-O2TC-V01-140601</t>
  </si>
  <si>
    <t>Oxygen Trim Controls - Agriculture</t>
  </si>
  <si>
    <t>Boiler, Oxygen trim Controls</t>
  </si>
  <si>
    <t>Boiler, Oxygen Trim Controls</t>
  </si>
  <si>
    <t>4.4.28.4</t>
  </si>
  <si>
    <t>TRM115.4</t>
  </si>
  <si>
    <t>CI-HVC-BECO-V01-150601</t>
  </si>
  <si>
    <t>Stack Economizer for HVAC Loads Steam (80.7%) Boiler Condensing</t>
  </si>
  <si>
    <t>HVAC Economizer for Condensing Steam Boiler</t>
  </si>
  <si>
    <t>4.4.2.14</t>
  </si>
  <si>
    <t>TRM46.14</t>
  </si>
  <si>
    <t>CI-AGE-GTUNE-V01-220101</t>
  </si>
  <si>
    <t>Boiler Tune Up, Greenhouse</t>
  </si>
  <si>
    <t>4.3.4.2</t>
  </si>
  <si>
    <t>TRM24.2</t>
  </si>
  <si>
    <t>Commercial Pool Covers, per 1,000 sf, Outdoor</t>
  </si>
  <si>
    <t>4.4.28.2</t>
  </si>
  <si>
    <t>TRM115.2</t>
  </si>
  <si>
    <t>Stack Economizer for HVAC Loads Water (81.9%)Boiler Condensing</t>
  </si>
  <si>
    <t>HVAC Economizer for Condensing Water Boiler</t>
  </si>
  <si>
    <t>4.2.15</t>
  </si>
  <si>
    <t>TRM17</t>
  </si>
  <si>
    <t>CI-FSE-IRUB-V02-180101</t>
  </si>
  <si>
    <t>Infrared Upright Broiler</t>
  </si>
  <si>
    <t>4.2.15.3</t>
  </si>
  <si>
    <t>TRM17.3</t>
  </si>
  <si>
    <t>Infrared Upright Broiler Upstream</t>
  </si>
  <si>
    <t>4.4.19.2</t>
  </si>
  <si>
    <t>TRM104.2</t>
  </si>
  <si>
    <t>Demand Controlled Ventilation - Restaurant</t>
  </si>
  <si>
    <t>DCV - Restaurant</t>
  </si>
  <si>
    <t>4.2.4</t>
  </si>
  <si>
    <t>TRM7</t>
  </si>
  <si>
    <t>CI-FSE-CVOV-V02-180101</t>
  </si>
  <si>
    <t>4.2.4.3</t>
  </si>
  <si>
    <t>TRM7.3</t>
  </si>
  <si>
    <t>Conveyor Oven Upstream</t>
  </si>
  <si>
    <t>Large Conveyor Oven, &gt;=25 in Upstream</t>
  </si>
  <si>
    <t>4.4.2.11</t>
  </si>
  <si>
    <t>TRM46.11</t>
  </si>
  <si>
    <t>Space Heating Boiler Tune-up - 1800</t>
  </si>
  <si>
    <t>Boiler Tune Up, 1800 MBH BOP</t>
  </si>
  <si>
    <t>4.4.3</t>
  </si>
  <si>
    <t>TRM26</t>
  </si>
  <si>
    <t>CI-HVC-PBTU-V05-160601</t>
  </si>
  <si>
    <t>Process Boiler Tune-up - 800 MBU</t>
  </si>
  <si>
    <t>4.4.28.3</t>
  </si>
  <si>
    <t>TRM115.3</t>
  </si>
  <si>
    <t>Stack Economizer for HVAC Loads Steam (80.7%) Boiler Conventional</t>
  </si>
  <si>
    <t>HVAC Economizer for Conventional Steam Boiler</t>
  </si>
  <si>
    <t>4.4.16.1</t>
  </si>
  <si>
    <t>TRM51.1</t>
  </si>
  <si>
    <t>Steam Trap Replacement or Repair  - Industrial Medium Pressure &gt;15 psig &lt; 30 psig, Custom Survey</t>
  </si>
  <si>
    <t>4.4.16.15</t>
  </si>
  <si>
    <t>TRM51.15</t>
  </si>
  <si>
    <t>Venturi Steam Trap Replacement or Repair  - Industrial Medium Pressure &gt;15 psig &lt; 30 psig, Custom Survey</t>
  </si>
  <si>
    <t>Venturi Steam Trap, Indust MP 15-30 psig</t>
  </si>
  <si>
    <t>4.2.3.1</t>
  </si>
  <si>
    <t>TRM43.1</t>
  </si>
  <si>
    <t>CI-FSE-STMC-V05-190101</t>
  </si>
  <si>
    <t>Commercial Steam Cooker- Natural Gas Steam Cooker, Avg Efficient, Unknown, 3 pans</t>
  </si>
  <si>
    <t>Commercial Steamer, E ≥38%</t>
  </si>
  <si>
    <t>4.2.3.3</t>
  </si>
  <si>
    <t>TRM43.3</t>
  </si>
  <si>
    <t>Commercial Steam Cooker- Natural Gas Steam Cooker, Avg Efficient, Unknown,Upstream, 3 pans</t>
  </si>
  <si>
    <t>Commercial Steamer, E ≥38% Upstream</t>
  </si>
  <si>
    <t>4.4.10.3</t>
  </si>
  <si>
    <t>TRM48.3</t>
  </si>
  <si>
    <t>High Efficiency Boiler Hot Water &lt;300,000 Btu/h  ≥ January 1, 2022 - 999 MBH, Condensing</t>
  </si>
  <si>
    <t>Condensing Boilers, ≥90% 500-999 MBH</t>
  </si>
  <si>
    <t>4.2.12</t>
  </si>
  <si>
    <t>TRM14</t>
  </si>
  <si>
    <t>CI-FSE-IRCB-V02-180101</t>
  </si>
  <si>
    <t>4.2.12.3</t>
  </si>
  <si>
    <t>TRM14.3</t>
  </si>
  <si>
    <t>Infrared Charbroiler Upstream</t>
  </si>
  <si>
    <t>4.3.9.2</t>
  </si>
  <si>
    <t>TRM121.2</t>
  </si>
  <si>
    <t>4.3.9 Heat Recovery Grease Trap Filter School - Average</t>
  </si>
  <si>
    <t>Heat Recovery Grease Trap Filter - School</t>
  </si>
  <si>
    <t>4.8.4.3</t>
  </si>
  <si>
    <t>TRM122.3</t>
  </si>
  <si>
    <t>CI-MSC-MODD-V01-160601</t>
  </si>
  <si>
    <t xml:space="preserve">Modulating Commercial Gas Clothes Dryer - On-Premise Laundromats  </t>
  </si>
  <si>
    <t>Modulating Commercial Gas Clothes Dryer - On Premise Laundromat</t>
  </si>
  <si>
    <t>4.4.16.9</t>
  </si>
  <si>
    <t>TRM51.9</t>
  </si>
  <si>
    <t>Steam Trap Replacement or Repair  - Commercial Dry Cleaners, Custom Survey</t>
  </si>
  <si>
    <t>4.4.16.23</t>
  </si>
  <si>
    <t>TRM51.23</t>
  </si>
  <si>
    <t>Venturi Steam Trap Replacement or Repair  - Commercial Dry Cleaners, Custom Survey</t>
  </si>
  <si>
    <t>Venturi Steam Trap, Dry Cleaner</t>
  </si>
  <si>
    <t>4.2.13</t>
  </si>
  <si>
    <t>TRM15</t>
  </si>
  <si>
    <t>CI-FSE-IROV-V02-180101</t>
  </si>
  <si>
    <t>4.2.13.3</t>
  </si>
  <si>
    <t>TRM15.3</t>
  </si>
  <si>
    <t>Rotisserie Oven Upstream</t>
  </si>
  <si>
    <t>5.3.7.25</t>
  </si>
  <si>
    <t>TRM90.25</t>
  </si>
  <si>
    <t>RS-HVC-GHEF-V08-190101</t>
  </si>
  <si>
    <t>Gas High Efficiency Furnace AFUE ≥130% - TOS - Single-Family GHP</t>
  </si>
  <si>
    <t>Furnace, &gt;130% AFUE GHP Combi</t>
  </si>
  <si>
    <t>Furnaces</t>
  </si>
  <si>
    <t>4.4.28.1</t>
  </si>
  <si>
    <t>TRM115.1</t>
  </si>
  <si>
    <t>Stack Economizer for HVAC Loads Water (81.9%)Boiler Conventional</t>
  </si>
  <si>
    <t>HVAC Economizer for Conventional Water Boiler</t>
  </si>
  <si>
    <t>4.1.19.2</t>
  </si>
  <si>
    <t>TRM21.14</t>
  </si>
  <si>
    <t>CI-AGE-ESWH-V01-220101</t>
  </si>
  <si>
    <t>Baseline Storage Water Heater - Gas,High Efficiency, ≥88% TE, Dairy</t>
  </si>
  <si>
    <t>Storage Water Heater, &gt;88% TE, Dairy</t>
  </si>
  <si>
    <t>4.4.16.8</t>
  </si>
  <si>
    <t>TRM51.8</t>
  </si>
  <si>
    <t>Steam Trap Replacement or Repair  - Industrial Low Pressure &lt;15 psig , Custom Value</t>
  </si>
  <si>
    <t>4.4.16.22</t>
  </si>
  <si>
    <t>TRM51.22</t>
  </si>
  <si>
    <t>Venturi Steam Trap Replacement or Repair  - Industrial Low Pressure &lt;15 psig , Custom Value</t>
  </si>
  <si>
    <t>Venturi Steam Trap, Commercial &lt;15 psig</t>
  </si>
  <si>
    <t>Venturi Steam Trap, Commercial</t>
  </si>
  <si>
    <t>5.6.5.10</t>
  </si>
  <si>
    <t>TRM101.10</t>
  </si>
  <si>
    <t>RS-SHL-AINS-V07-180101</t>
  </si>
  <si>
    <t>Attic Insulation IQ MF CC attic: &lt;R19 to R49, attic area = 3440 ft, Multi-Family</t>
  </si>
  <si>
    <t>Attic Insulation IQ MF CC</t>
  </si>
  <si>
    <t>4.4.4.2</t>
  </si>
  <si>
    <t>TRM47.2</t>
  </si>
  <si>
    <t>Boiler Lockout/ Reset Controls - 400 MBH</t>
  </si>
  <si>
    <t>Boiler Reset Controls, 400 MBH</t>
  </si>
  <si>
    <t>4.2.7</t>
  </si>
  <si>
    <t>TRM10</t>
  </si>
  <si>
    <t>CI-FSE-ESFR-V02-190101</t>
  </si>
  <si>
    <t>4.2.7.3</t>
  </si>
  <si>
    <t>TRM10.3</t>
  </si>
  <si>
    <t>ENERGY STAR Fryer Upstream</t>
  </si>
  <si>
    <t>Fryer - E &gt;50% Upstream</t>
  </si>
  <si>
    <t>4.3.7.1</t>
  </si>
  <si>
    <t>TRM108</t>
  </si>
  <si>
    <t>CI-HW_-HWE-MDHW-V03-190101</t>
  </si>
  <si>
    <t>Central Domestic Hot Water Plants TOS</t>
  </si>
  <si>
    <t>Central Domestic Hot Water Plants</t>
  </si>
  <si>
    <t>4.4.4.7</t>
  </si>
  <si>
    <t>TRM47.7</t>
  </si>
  <si>
    <t>Boiler Lockout/ Reset Controls - 400 MBH - CPOP</t>
  </si>
  <si>
    <t>4.4.4.6</t>
  </si>
  <si>
    <t>TRM47.6</t>
  </si>
  <si>
    <t>Boiler Lockout/ Reset Controls - 400 MBH - Public Sector</t>
  </si>
  <si>
    <t>Boiler Reset Controls, 400 MBH - Public Sector</t>
  </si>
  <si>
    <t>5.3.7.12</t>
  </si>
  <si>
    <t>TRM90.9</t>
  </si>
  <si>
    <t>Gas High Efficiency Furnace AFUE 97% - EREP - TRM</t>
  </si>
  <si>
    <t>Furnace, &gt;97% AFUE - Early Retire</t>
  </si>
  <si>
    <t>4.4.2.7</t>
  </si>
  <si>
    <t>TRM46.7</t>
  </si>
  <si>
    <t>Space Heating Boiler Tune-up - 1000</t>
  </si>
  <si>
    <t>Boiler Tune Up, 1000 MBH</t>
  </si>
  <si>
    <t>4.2.6</t>
  </si>
  <si>
    <t>TRM9</t>
  </si>
  <si>
    <t>CI-FSE-ESDW-V04-190101</t>
  </si>
  <si>
    <t>ENERGY STAR Dishwasher</t>
  </si>
  <si>
    <t>4.4.10.2</t>
  </si>
  <si>
    <t>TRM48.2</t>
  </si>
  <si>
    <t>High Efficiency Boiler Hot Water &lt;300,000 Btu/h  ≥ January 1, 2022 - 499 MBH, Condensing</t>
  </si>
  <si>
    <t>Condensing Boilers, ≥90% 300-499 MBH</t>
  </si>
  <si>
    <t>5.3.7.11</t>
  </si>
  <si>
    <t>TRM90.8</t>
  </si>
  <si>
    <t>Gas High Efficiency Furnace AFUE 95% - EREP - TRM</t>
  </si>
  <si>
    <t>Furnace, &gt;95% AFUE - Early Retire</t>
  </si>
  <si>
    <t>4.4.36</t>
  </si>
  <si>
    <t>TRM113</t>
  </si>
  <si>
    <t>CI-HVC-SBAC-V02-190101</t>
  </si>
  <si>
    <t>Multi-Family Space Heating Steam Boiler Averaging Controls - 300000</t>
  </si>
  <si>
    <t>4.4.2.10</t>
  </si>
  <si>
    <t>TRM46.10</t>
  </si>
  <si>
    <t>Space Heating Boiler Tune-up - CPOP</t>
  </si>
  <si>
    <t>4.4.2.9</t>
  </si>
  <si>
    <t>TRM46.9</t>
  </si>
  <si>
    <t>Space Heating Boiler Tune-up - Public Sector</t>
  </si>
  <si>
    <t>Boiler Tune Up, Public Sector</t>
  </si>
  <si>
    <t>4.4.4.1</t>
  </si>
  <si>
    <t>TRM47.1</t>
  </si>
  <si>
    <t>Boiler Lockout/ Reset Controls - 300 MBH</t>
  </si>
  <si>
    <t>Boiler Reset Controls, 300 MBH</t>
  </si>
  <si>
    <t>4.4.2.6</t>
  </si>
  <si>
    <t>TRM46.6</t>
  </si>
  <si>
    <t>Space Heating Boiler Tune-up - 800</t>
  </si>
  <si>
    <t>Boiler Tune Up, 800 MBH</t>
  </si>
  <si>
    <t>4.2.1.2</t>
  </si>
  <si>
    <t>TRM5.2</t>
  </si>
  <si>
    <t>CI-FSE-CBOV-V02-160601</t>
  </si>
  <si>
    <t>Combination Oven  (16 pans)</t>
  </si>
  <si>
    <t>4.2.1.11</t>
  </si>
  <si>
    <t>TRM5.11</t>
  </si>
  <si>
    <t>Combination Oven  (16 pans) Upstream</t>
  </si>
  <si>
    <t>4.1.15.1</t>
  </si>
  <si>
    <t>TRM151</t>
  </si>
  <si>
    <t>CI-AGE-DTUNE-V01-220101</t>
  </si>
  <si>
    <t>Grain Dryer Tune Up</t>
  </si>
  <si>
    <t>4.2.5</t>
  </si>
  <si>
    <t>TRM8</t>
  </si>
  <si>
    <t>CI-FSE-ESCV-V02-180101</t>
  </si>
  <si>
    <t>ENERGY STAR Convection Oven</t>
  </si>
  <si>
    <t>4.2.5.3</t>
  </si>
  <si>
    <t>TRM8.3</t>
  </si>
  <si>
    <t>ENERGY STAR Convection Oven Upstream</t>
  </si>
  <si>
    <t>Convection Oven, E &gt;46% Upstream</t>
  </si>
  <si>
    <t>4.4.10.10</t>
  </si>
  <si>
    <t>TRM48.10</t>
  </si>
  <si>
    <t>High Efficiency Boiler Hot Water &lt;300,000 Btu/h  ≥ January 1, 2022 - 2,500 MBH, Hydronic</t>
  </si>
  <si>
    <t>Hydronic Boilers, ≥85% 1701-2500 MBH</t>
  </si>
  <si>
    <t>4.3.1.3</t>
  </si>
  <si>
    <t>TRM21.3</t>
  </si>
  <si>
    <t>CI-HW_-HWE-V03-190101</t>
  </si>
  <si>
    <t>Water Heater - Gas,High Efficiency, ≥88% TE, Bld Type = Average</t>
  </si>
  <si>
    <t>4.4.11.4</t>
  </si>
  <si>
    <t>TRM49.4</t>
  </si>
  <si>
    <t>CI-HVC-FRNC-V08-190101</t>
  </si>
  <si>
    <t>High Efficiency Furnace- 95.0%, Install Yr. 2012, Building Type: MF - Mid Rise</t>
  </si>
  <si>
    <t>Furnace, &gt;95% AFUE  - CA</t>
  </si>
  <si>
    <t>Furnace, &gt;95% AFUE - CA</t>
  </si>
  <si>
    <t>4.4.11.6</t>
  </si>
  <si>
    <t>TRM49.6</t>
  </si>
  <si>
    <t>High Efficiency Furnace- 97.0%, Install Yr. 2012, Building Type: MF - Mid Rise</t>
  </si>
  <si>
    <t>Furnace, &gt;97% AFUE  - CA</t>
  </si>
  <si>
    <t>Furnace, &gt;97% AFUE - CA</t>
  </si>
  <si>
    <t>5.6.5.17</t>
  </si>
  <si>
    <t>TRM101.17</t>
  </si>
  <si>
    <t>Attic Insulation MF  attic: &lt;R19 to R49, attic area = 3096 ft, Multi-Family</t>
  </si>
  <si>
    <t xml:space="preserve">Attic Insulation MF </t>
  </si>
  <si>
    <t>4.4.11.2</t>
  </si>
  <si>
    <t>TRM49.2</t>
  </si>
  <si>
    <t>High Efficiency Furnace- 95.0%, Install Yr. 2012, Building Type: Unknown</t>
  </si>
  <si>
    <t xml:space="preserve">Furnace, &gt;95% AFUE </t>
  </si>
  <si>
    <t>4.4.11.5</t>
  </si>
  <si>
    <t>TRM49.5</t>
  </si>
  <si>
    <t>High Efficiency Furnace- 97.0%, Install Yr. 2012, Building Type: Unknown</t>
  </si>
  <si>
    <t xml:space="preserve">Furnace, &gt;97% AFUE </t>
  </si>
  <si>
    <t>4.4.38.2</t>
  </si>
  <si>
    <t>TRM124.2</t>
  </si>
  <si>
    <t>CI-HVC-CRAC-V01-180102</t>
  </si>
  <si>
    <t>Covers and Gap Sealers for Room Air Conditioners Joint</t>
  </si>
  <si>
    <t>Covers and Gap Sealers for Room Air Conditioners Joint, MF - Mid Rise, 5 Stories Joint</t>
  </si>
  <si>
    <t>4.4.38.1</t>
  </si>
  <si>
    <t>TRM124.1</t>
  </si>
  <si>
    <t>CI-HVC-CRAC-V01-180101</t>
  </si>
  <si>
    <t>Covers and Gap Sealers for Room Air Conditioners</t>
  </si>
  <si>
    <t>Covers and Gap Sealers for Room Air Conditioners, MF - Mid Rise, 5 Stories</t>
  </si>
  <si>
    <t>4.4.20</t>
  </si>
  <si>
    <t>TRM114</t>
  </si>
  <si>
    <t>CI-HVAC-HTBC-V04-140601</t>
  </si>
  <si>
    <t>High Turndown Burner for Space Heating Boilers</t>
  </si>
  <si>
    <t>High Turndown Burner</t>
  </si>
  <si>
    <t>4.4.11.3</t>
  </si>
  <si>
    <t>TRM49.3</t>
  </si>
  <si>
    <t>High Efficiency Furnace- 92.0%, Install Yr. 2012, Building Type: MF - Mid Rise</t>
  </si>
  <si>
    <t>Furnace, &gt;92% AFUE - CA</t>
  </si>
  <si>
    <t>4.4.49.1</t>
  </si>
  <si>
    <t>TRM144.1</t>
  </si>
  <si>
    <t>CI-HVC-BCHD-V01-210101</t>
  </si>
  <si>
    <t>4.4.12</t>
  </si>
  <si>
    <t>TRM32</t>
  </si>
  <si>
    <t>CI-HVC-IRHT-V01-190101</t>
  </si>
  <si>
    <t xml:space="preserve">Infrared Heaters (all sizes), Low Intensity </t>
  </si>
  <si>
    <t>5.6.5.15</t>
  </si>
  <si>
    <t>TRM101.15</t>
  </si>
  <si>
    <t>Attic Insulation IQ MF Gas Only attic: &lt;R19 to R49, attic area = 3440 ft, Multi-Family</t>
  </si>
  <si>
    <t>Attic Insulation IQ MF Gas Only</t>
  </si>
  <si>
    <t>4.8.4.1</t>
  </si>
  <si>
    <t>TRM122.1</t>
  </si>
  <si>
    <t xml:space="preserve">Modulating Commercial Gas Clothes Dryer - Coin- Operated Laundromats </t>
  </si>
  <si>
    <t>Modulating Commercial Gas Clothes Dryer - Coin Operaed Laundromat</t>
  </si>
  <si>
    <t>4.4.5</t>
  </si>
  <si>
    <t>TRM27</t>
  </si>
  <si>
    <t>CI-HVC-CUHT-V01-190101</t>
  </si>
  <si>
    <t>Condensing Unit Heaters</t>
  </si>
  <si>
    <t>Condensing Unit Heaters, &gt;90% &lt;300 MBH</t>
  </si>
  <si>
    <t>5.3.7.17</t>
  </si>
  <si>
    <t>TRM90.11</t>
  </si>
  <si>
    <t>Gas High Efficiency Furnace AFUE ≥97% - TOS - Single-Family - Quality Install (HVAC Save)</t>
  </si>
  <si>
    <t>Furnace, &gt;97% AFUE HVAC Save</t>
  </si>
  <si>
    <t>Verified Quality Install</t>
  </si>
  <si>
    <t>4.4.10.9</t>
  </si>
  <si>
    <t>TRM48.9</t>
  </si>
  <si>
    <t>High Efficiency Boiler Hot Water &lt;300,000 Btu/h  ≥ January 1, 2022 - 1,700 MBH, Hydronic</t>
  </si>
  <si>
    <t>Hydronic Boilers, ≥85% 1000-1700 MBH</t>
  </si>
  <si>
    <t>5.3.17.1</t>
  </si>
  <si>
    <t>TRM119.1</t>
  </si>
  <si>
    <t>RS-HVC-COMB-V01-190101</t>
  </si>
  <si>
    <t>Gas High Efficiency Combination Boiler AFUE 95%</t>
  </si>
  <si>
    <t>5.3.17.2</t>
  </si>
  <si>
    <t>TRM119.2</t>
  </si>
  <si>
    <t>Gas High Efficiency Combination Boiler Multi-Family AFUE 95%</t>
  </si>
  <si>
    <t>Combination Boilers, &gt;95% AFUE &lt;300 MBH - MF</t>
  </si>
  <si>
    <t>TRM119.3</t>
  </si>
  <si>
    <t>Gas High Efficiency Combination Boiler Single-Family AFUE 95%</t>
  </si>
  <si>
    <t>Combination Boilers, &gt;95% AFUE &lt;300 MBH - SF</t>
  </si>
  <si>
    <t>4.4.11.1</t>
  </si>
  <si>
    <t>TRM49.1</t>
  </si>
  <si>
    <t>High Efficiency Furnace- 92.0%, Install Yr. 2012, Building Type: Unknown</t>
  </si>
  <si>
    <t>4.4.10.11</t>
  </si>
  <si>
    <t>TRM48.11</t>
  </si>
  <si>
    <t>Hydronic Boilers, ≥85% 500-2500 MBH - Public Sector</t>
  </si>
  <si>
    <t>4.2.14</t>
  </si>
  <si>
    <t>TRM16</t>
  </si>
  <si>
    <t>CI-FSE-IRBL-V02-180101</t>
  </si>
  <si>
    <t>4.2.14.3</t>
  </si>
  <si>
    <t>TRM16.3</t>
  </si>
  <si>
    <t>Infrared Salamander Broiler Upstream</t>
  </si>
  <si>
    <t>5.6.2.7</t>
  </si>
  <si>
    <t>TRM100.7</t>
  </si>
  <si>
    <t>RS-SHL-BINS-V09-190101</t>
  </si>
  <si>
    <t>Basement Sidewall Insulation, R-value = 13, 1818 sq ft of insulation, Single Family</t>
  </si>
  <si>
    <t>Basement/Sidewall Insulation MF PHA</t>
  </si>
  <si>
    <t>4.4.10.1</t>
  </si>
  <si>
    <t>TRM48.1</t>
  </si>
  <si>
    <t>High Efficiency Boiler Hot Water &lt;300,000 Btu/h  ≥ January 1, 2022 - 300 MBH, Condensing</t>
  </si>
  <si>
    <t>Condensing Boilers, ≥90%, &lt;300 MBH</t>
  </si>
  <si>
    <t>4.4.2.5</t>
  </si>
  <si>
    <t>TRM46.5</t>
  </si>
  <si>
    <t>Space Heating Boiler Tune-up - 482</t>
  </si>
  <si>
    <t>Boiler Tune Up, 482 MBH</t>
  </si>
  <si>
    <t>4.4.2.4</t>
  </si>
  <si>
    <t>TRM46.4</t>
  </si>
  <si>
    <t>Space Heating Boiler Tune-up - 650</t>
  </si>
  <si>
    <t>Boiler Tune Up, 650 MBH</t>
  </si>
  <si>
    <t>5.3.7.16</t>
  </si>
  <si>
    <t>TRM90.10</t>
  </si>
  <si>
    <t>Gas High Efficiency Furnace AFUE ≥95% - TOS - Single-Family - Quality Install (HVAC Save)</t>
  </si>
  <si>
    <t>Furnace, &gt;95% AFUE HVAC Save</t>
  </si>
  <si>
    <t>5.3.7.3</t>
  </si>
  <si>
    <t>TRM90.3</t>
  </si>
  <si>
    <t>Gas High Efficiency Furnace AFUE ≥97% - TOS - Single-Family</t>
  </si>
  <si>
    <t>4.2.11.3</t>
  </si>
  <si>
    <t>TRM44.3</t>
  </si>
  <si>
    <t>CI-FSE-SPRY-V05-190101</t>
  </si>
  <si>
    <t>High Efficiency Pre-Rinse Spray Valve- Large institutional establishments with cafeteria - DI</t>
  </si>
  <si>
    <t>Spray Valve (Large Restaurants)-DI</t>
  </si>
  <si>
    <t>Low-flow fixtures</t>
  </si>
  <si>
    <t>4.4.14.28</t>
  </si>
  <si>
    <t>TRM50.28</t>
  </si>
  <si>
    <t>CI-HVC-PINS-V05-190101</t>
  </si>
  <si>
    <t>Pipe Insulation, Steam X-Large Valve - CPOP</t>
  </si>
  <si>
    <t>Pipe Insulation, Steam X-Large Valve</t>
  </si>
  <si>
    <t>Pipe insulation</t>
  </si>
  <si>
    <t>4.4.48.1</t>
  </si>
  <si>
    <t>TRM133.1</t>
  </si>
  <si>
    <t>CI-HVC-THST-V01-200101</t>
  </si>
  <si>
    <t>Small Commercial Thermostats</t>
  </si>
  <si>
    <t>Thermostats</t>
  </si>
  <si>
    <t>5.3.7.14</t>
  </si>
  <si>
    <t>TRM90.15</t>
  </si>
  <si>
    <t>Gas High Efficiency Furnace AFUE ≥97% - TOS - Single-Family - Upstream</t>
  </si>
  <si>
    <t>Upstream Furnace, &gt;97% AFUE</t>
  </si>
  <si>
    <t>5.3.6.4</t>
  </si>
  <si>
    <t>TRM89.4</t>
  </si>
  <si>
    <t>RS-HVC-GHEB-V07-190101</t>
  </si>
  <si>
    <t>Gas High Efficiency Boiler Multi-Family AFUE 95% - implemented in 2022 and beyond</t>
  </si>
  <si>
    <t>Boilers, &gt;95% AFUE &lt;300 MBH - MF</t>
  </si>
  <si>
    <t>5.3.6.2</t>
  </si>
  <si>
    <t>TRM89.2</t>
  </si>
  <si>
    <t>Gas High Efficiency Boiler Single-Family AFUE 95% - implemented in 2022 and beyond</t>
  </si>
  <si>
    <t>Boilers, &gt;95% AFUE &lt;300 MBH - SF</t>
  </si>
  <si>
    <t>5.6.5.4</t>
  </si>
  <si>
    <t>TRM101.3</t>
  </si>
  <si>
    <t>Attic Insulation attic: R5 to R49, attic area = 972 ft, Single Family</t>
  </si>
  <si>
    <t>Attic Insulation (R5 to R49) SF</t>
  </si>
  <si>
    <t>4.8.4.2</t>
  </si>
  <si>
    <t>TRM122.2</t>
  </si>
  <si>
    <t xml:space="preserve">Modulating Commercial Gas Clothes Dryer - Multi-family Dryers </t>
  </si>
  <si>
    <t>Modulating Commercial Gas Clothes Dryer - Multi-family Dryers</t>
  </si>
  <si>
    <t>5.3.7.24</t>
  </si>
  <si>
    <t>TRM90.24</t>
  </si>
  <si>
    <t>Gas High Efficiency Furnace AFUE ≥97% - TOS - Single-Family RNC</t>
  </si>
  <si>
    <t>Furnace, &gt;97% AFUE - RNC</t>
  </si>
  <si>
    <t>5.6.5.16</t>
  </si>
  <si>
    <t>TRM101.16</t>
  </si>
  <si>
    <t>Attic Insulation IQ MF Braided Blended attic: &lt;R19 to R49, attic area = 2342 ft, Multi-Family</t>
  </si>
  <si>
    <t>Attic Insulation IQ MF Braided Blended</t>
  </si>
  <si>
    <t>5.3.7.1</t>
  </si>
  <si>
    <t>TRM90.2</t>
  </si>
  <si>
    <t>Gas High Efficiency Furnace AFUE ≥95% - TOS - Single-Family</t>
  </si>
  <si>
    <t>5.3.4.1</t>
  </si>
  <si>
    <t>TRM72.1</t>
  </si>
  <si>
    <t>RS-HVC-DINS-V07-190101</t>
  </si>
  <si>
    <t>Duct Insulation and Sealing - Evaluation of Distribution Efficiency, 35208 Btu/H, Single family Semi Condition</t>
  </si>
  <si>
    <t>Duct Sealing SF Unconditioned</t>
  </si>
  <si>
    <t>Duct sealing</t>
  </si>
  <si>
    <t>5.3.4.4</t>
  </si>
  <si>
    <t>TRM72.4</t>
  </si>
  <si>
    <t>Duct Insulation and Sealing - Evaluation of Distribution Efficiency, 35208 Btu/H, Joint Single family</t>
  </si>
  <si>
    <t>Duct Sealing SF Unconditioned Joint</t>
  </si>
  <si>
    <t>4.1.19</t>
  </si>
  <si>
    <t>TRM21.13</t>
  </si>
  <si>
    <t>Baseline Storage Water Heater - Gas, Standard, ≥0.67 EF, Dairy</t>
  </si>
  <si>
    <t>Storage Water Heater, &gt;0.67 EF, Dairy</t>
  </si>
  <si>
    <t>4.4.2.1</t>
  </si>
  <si>
    <t>TRM46.1</t>
  </si>
  <si>
    <t>Space Heating Boiler Tune-up - 400</t>
  </si>
  <si>
    <t>Boiler Tune Up, 400 MBH</t>
  </si>
  <si>
    <t>4.8.5.3</t>
  </si>
  <si>
    <t>TRM125.3</t>
  </si>
  <si>
    <t>CI-MSC-HSCW-V01-180101</t>
  </si>
  <si>
    <t>High Speed Clothes Washer - Hotel/Motel/Hospital</t>
  </si>
  <si>
    <t>4.8.5.4</t>
  </si>
  <si>
    <t>TRM125.4</t>
  </si>
  <si>
    <t>High Speed Clothes Washer - Hotel/Motel/Hospital - Public Sector</t>
  </si>
  <si>
    <t>5.3.7.13</t>
  </si>
  <si>
    <t>TRM90.14</t>
  </si>
  <si>
    <t>Gas High Efficiency Furnace AFUE ≥95% - TOS - Single-Family - Upstream</t>
  </si>
  <si>
    <t>Upstream Furnace, &gt;95% AFUE</t>
  </si>
  <si>
    <t>5.6.1.9</t>
  </si>
  <si>
    <t>TRM99.9</t>
  </si>
  <si>
    <t>RS-SHL-AIRS-V07-190101</t>
  </si>
  <si>
    <t>Air Sealing 2,166 cfm Reduction, Multi-Family - 3 story building MF</t>
  </si>
  <si>
    <t>Air Sealing MF</t>
  </si>
  <si>
    <t>5.3.7.23</t>
  </si>
  <si>
    <t>TRM90.23</t>
  </si>
  <si>
    <t>Gas High Efficiency Furnace AFUE ≥95% - TOS - Single-Family RNC</t>
  </si>
  <si>
    <t>4.2.8</t>
  </si>
  <si>
    <t>TRM11</t>
  </si>
  <si>
    <t>CI-FSE-ESGR-V03-190101</t>
  </si>
  <si>
    <t>ENERGY STAR Griddle</t>
  </si>
  <si>
    <t>4.2.8.3</t>
  </si>
  <si>
    <t>TRM11.3</t>
  </si>
  <si>
    <t>ENERGY STAR Griddle Upstream</t>
  </si>
  <si>
    <t>Griddle Upstream</t>
  </si>
  <si>
    <t>5.6.5.12</t>
  </si>
  <si>
    <t>TRM101.12</t>
  </si>
  <si>
    <t>Attic Insulation IQ Anura attic: &lt;R19 to R49, attic area = 1818 ft, Single Family</t>
  </si>
  <si>
    <t>Attic Insulation IQ Anura</t>
  </si>
  <si>
    <t>5.3.7.19</t>
  </si>
  <si>
    <t>TRM90.13</t>
  </si>
  <si>
    <t>Gas High Efficiency Furnace AFUE ≥95% - TOS - Multi-Family - Quality Install (HVAC Save)</t>
  </si>
  <si>
    <t>Furnace, &gt;95% AFUE - HVAC Save MF IU</t>
  </si>
  <si>
    <t>4.4.31.1</t>
  </si>
  <si>
    <t>TRM117</t>
  </si>
  <si>
    <t>CI-HVC-FTUN-V02-160601</t>
  </si>
  <si>
    <t>Space Heating Furnace Tune-up - 400000</t>
  </si>
  <si>
    <t>Small Business Furnace Tune Up</t>
  </si>
  <si>
    <t>4.4.14.27</t>
  </si>
  <si>
    <t>TRM50.27</t>
  </si>
  <si>
    <t>Pipe Insulation, Steam Large Valve - CPOP</t>
  </si>
  <si>
    <t>4.4.10.8</t>
  </si>
  <si>
    <t>TRM48.8</t>
  </si>
  <si>
    <t>High Efficiency Boiler Hot Water &lt;300,000 Btu/h  ≥ January 1, 2022 - 999 MBH, Hydronic</t>
  </si>
  <si>
    <t>Hydronic Boilers, ≥85% 500-999 MBH</t>
  </si>
  <si>
    <t>5.3.7.22</t>
  </si>
  <si>
    <t>TRM90.22</t>
  </si>
  <si>
    <t>Gas High Efficiency Furnace AFUE ≥92% - TOS - Single-Family RNC</t>
  </si>
  <si>
    <t>4.4.2.2</t>
  </si>
  <si>
    <t>TRM46.2</t>
  </si>
  <si>
    <t>Space Heating Boiler Tune-up - 300</t>
  </si>
  <si>
    <t>Boiler Tune Up, 300 MBH</t>
  </si>
  <si>
    <t>5.3.4.3</t>
  </si>
  <si>
    <t>TRM72.3</t>
  </si>
  <si>
    <t>Duct Insulation and Sealing - Evaluation of Distribution Efficiency, 35208 Btu/H, Single family</t>
  </si>
  <si>
    <t>5.6.5.11</t>
  </si>
  <si>
    <t>TRM101.11</t>
  </si>
  <si>
    <t>Attic Insulation IQ MF PHA attic: &lt;R19 to R49, attic area = 2293 ft, Multi-Family</t>
  </si>
  <si>
    <t>Attic Insulation IQ MF PHA</t>
  </si>
  <si>
    <t xml:space="preserve">5.3.6.3 </t>
  </si>
  <si>
    <t>TRM89.3</t>
  </si>
  <si>
    <t>Gas High Efficiency Boiler Multi-Family AFUE 90% - implemented in 2022 and beyond</t>
  </si>
  <si>
    <t>Boiler, 90% AFUE - MF</t>
  </si>
  <si>
    <t>Boiler, 90% AFUE</t>
  </si>
  <si>
    <t>5.3.6.1</t>
  </si>
  <si>
    <t>TRM89.1</t>
  </si>
  <si>
    <t>Gas High Efficiency Boiler Single-Family AFUE 90% - implemented in 2022 and beyond</t>
  </si>
  <si>
    <t>Boiler, 90% AFUE - SF</t>
  </si>
  <si>
    <t>5.3.7.7</t>
  </si>
  <si>
    <t>TRM90.7</t>
  </si>
  <si>
    <t>Gas High Efficiency Furnace AFUE ≥97% - TOS - Multi-Family</t>
  </si>
  <si>
    <t>Furnace, &gt;97% AFUE - MF IU</t>
  </si>
  <si>
    <t>5.6.1.4</t>
  </si>
  <si>
    <t>TRM99.4</t>
  </si>
  <si>
    <t>Air Sealing 1,075 cfm Reduction, Single Family - 3 story building without Insulation</t>
  </si>
  <si>
    <t>Air Sealing Without Insulation</t>
  </si>
  <si>
    <t>5.6.1.3</t>
  </si>
  <si>
    <t>TRM99.3</t>
  </si>
  <si>
    <t>Air Sealing 1,075 cfm Reduction, Single Family - 3 story building - Joint without Insulation</t>
  </si>
  <si>
    <t>Air Sealing Without Insulation Joint</t>
  </si>
  <si>
    <t>4.2.11.5</t>
  </si>
  <si>
    <t>TRM44.5</t>
  </si>
  <si>
    <t>High Efficiency Pre-Rinse Spray Valve- Average of all buildings - DI</t>
  </si>
  <si>
    <t>4.4.40.1</t>
  </si>
  <si>
    <t>TRM129.1</t>
  </si>
  <si>
    <t>CI-HVC -SPVA-V01-190101</t>
  </si>
  <si>
    <t>Gas High Efficiency Single Package Vertical Air Conditioner</t>
  </si>
  <si>
    <t>Air Conditioner</t>
  </si>
  <si>
    <t>4.2.11.1</t>
  </si>
  <si>
    <t>TRM44.1</t>
  </si>
  <si>
    <t>High Efficiency Pre-Rinse Spray Valve- Medium-sized casual dining restaurants - DI</t>
  </si>
  <si>
    <t>5.3.7.6</t>
  </si>
  <si>
    <t>TRM90.6</t>
  </si>
  <si>
    <t>Gas High Efficiency Furnace AFUE ≥95% - TOS - Multi-Family</t>
  </si>
  <si>
    <t>5.3.7.15</t>
  </si>
  <si>
    <t>TRM90.16</t>
  </si>
  <si>
    <t xml:space="preserve">Gas High Efficiency Furnace AFUE ≥95% - TOS - Multi-Family - Upstream - </t>
  </si>
  <si>
    <t>Upstream Furnace, &gt;95% AFUE - MF IU</t>
  </si>
  <si>
    <t>5.3.16.4</t>
  </si>
  <si>
    <t>TRM116.4</t>
  </si>
  <si>
    <t>RS-HVC-ADTH-V03-190101</t>
  </si>
  <si>
    <t>Advanced Thermostat - (DI - Manual - Single Family)</t>
  </si>
  <si>
    <t>Advanced Thermostat (DI) - Manual SF</t>
  </si>
  <si>
    <t>Adv Thermostats</t>
  </si>
  <si>
    <t>5.3.16.18</t>
  </si>
  <si>
    <t>TRM116.18</t>
  </si>
  <si>
    <t>RS-HVC-ADTH-V03-190102</t>
  </si>
  <si>
    <t>Advanced Thermostat - (DI Joint - Manual - Single Family)</t>
  </si>
  <si>
    <t>Advanced Thermostat (DI) - Manual SF Joint</t>
  </si>
  <si>
    <t>5.3.16.1</t>
  </si>
  <si>
    <t>TRM116.1</t>
  </si>
  <si>
    <t>Advanced Thermostat - (TOS Joint - Manual - Single Family)</t>
  </si>
  <si>
    <t>Advanced Thermostat (TOS) - Manual SF</t>
  </si>
  <si>
    <t>5.4.2.17</t>
  </si>
  <si>
    <t>TRM92.21</t>
  </si>
  <si>
    <t>RS-HWE-GWHT-V08-190101</t>
  </si>
  <si>
    <t>Gas Water heater-  Gas Storage (≤55 gallons) - 50 gals</t>
  </si>
  <si>
    <t>GHPWH - 50 gal</t>
  </si>
  <si>
    <t>Gas Heat Pump Water Heater</t>
  </si>
  <si>
    <t>4.4.16.14</t>
  </si>
  <si>
    <t>TRM51.14</t>
  </si>
  <si>
    <t>Steam Trap Replacement or Repair  - MF CPOP, all replaced</t>
  </si>
  <si>
    <t>4.4.16.7</t>
  </si>
  <si>
    <t>TRM51.7</t>
  </si>
  <si>
    <t>Steam Trap Replacement or Repair  - Commercial Heating , (including Multifamily) low pressure steam, all replaced</t>
  </si>
  <si>
    <t>TRM51.25</t>
  </si>
  <si>
    <t>Steam Trap Replacement or Repair  - MF CPO, all replaced</t>
  </si>
  <si>
    <t>Steam Trap, MF CPO</t>
  </si>
  <si>
    <t>4.4.16.24</t>
  </si>
  <si>
    <t>TRM51.24</t>
  </si>
  <si>
    <t>Venturi Steam Trap Replacement or Repair  - MF CPOP, all replaced</t>
  </si>
  <si>
    <t>Venturi Steam Trap - MF,IE</t>
  </si>
  <si>
    <t>4.4.16.21</t>
  </si>
  <si>
    <t>TRM51.21</t>
  </si>
  <si>
    <t>Venturi Steam Trap Replacement or Repair  - Commercial Heating , (including Multifamily) low pressure steam, all replaced</t>
  </si>
  <si>
    <t>4.4.14.10</t>
  </si>
  <si>
    <t>TRM50.10</t>
  </si>
  <si>
    <t>Pipe Insulation, Outdoor, Process Heating, High pressure steam, Recirculation - Heating Season only</t>
  </si>
  <si>
    <t>Pipe Insulation, Outdoor HPS Process Heat</t>
  </si>
  <si>
    <t>5.4.11.2</t>
  </si>
  <si>
    <t>TRM142.2</t>
  </si>
  <si>
    <t>RS-DHW-DWHR-V01-210101</t>
  </si>
  <si>
    <t>Drain Water Heat Recovery - MF Central Water System 5 Plus Units</t>
  </si>
  <si>
    <t>Drain Water Heat Recovery - MF</t>
  </si>
  <si>
    <t>Drain Water Heat Recovery</t>
  </si>
  <si>
    <t>4.4.23</t>
  </si>
  <si>
    <t>TRM107</t>
  </si>
  <si>
    <t>CI-HVC-SODP-V01-140601</t>
  </si>
  <si>
    <t>Shut Off Damper for Space Heating Boilers or Furnaces</t>
  </si>
  <si>
    <t>5.6.5.7</t>
  </si>
  <si>
    <t>TRM101.6</t>
  </si>
  <si>
    <t>Attic Insulation IQ SF CC attic: &lt;R19 to R49, attic area = 882 ft, Single Family</t>
  </si>
  <si>
    <t>Attic Insulation IQ SF CC</t>
  </si>
  <si>
    <t>5.6.5.9</t>
  </si>
  <si>
    <t>TRM101.9</t>
  </si>
  <si>
    <t>Attic Insulation IQ MF CAA attic: &lt;R19 to R49, attic area = 2342 ft, Multi-Family</t>
  </si>
  <si>
    <t>Attic Insulation IQ MF CAA</t>
  </si>
  <si>
    <t>5.3.16.3</t>
  </si>
  <si>
    <t>TRM116.3</t>
  </si>
  <si>
    <t>Advanced Thermostat - (TOS Joint - Blended - Single Family)</t>
  </si>
  <si>
    <t>5.3.16.6</t>
  </si>
  <si>
    <t>TRM116.6</t>
  </si>
  <si>
    <t>Advanced Thermostat - (DI - Blended - Single Family)</t>
  </si>
  <si>
    <t>Advanced Thermostat (DI) - Blended - SF</t>
  </si>
  <si>
    <t>5.3.16.16</t>
  </si>
  <si>
    <t>TRM116.16</t>
  </si>
  <si>
    <t>Advanced Thermostat - (All DI Joint - Blended - Single Family)</t>
  </si>
  <si>
    <t>Advanced Thermostat (DI) - Blended SF All Joint</t>
  </si>
  <si>
    <t>5.3.16.11</t>
  </si>
  <si>
    <t>TRM116.11</t>
  </si>
  <si>
    <t>Advanced Thermostat - (DI Joint - Blended - Single Family)</t>
  </si>
  <si>
    <t>Advanced Thermostat (DI) - Blended SF Joint</t>
  </si>
  <si>
    <t>5.3.16.10</t>
  </si>
  <si>
    <t>TRM116.10</t>
  </si>
  <si>
    <t>Advanced Thermostat - (TOS - Blended Nicor - Single Family)</t>
  </si>
  <si>
    <t>Advanced Thermostat (TOS) - Blended Nicor</t>
  </si>
  <si>
    <t>4.4.14.11</t>
  </si>
  <si>
    <t>TRM50.11</t>
  </si>
  <si>
    <t>Pipe Insulation, Outdoor, Process Heating, Medium pressure steam, Recirculation - Heating Season only</t>
  </si>
  <si>
    <t>Pipe Insulation, Outdoor MPS Process Heat</t>
  </si>
  <si>
    <t>5.6.1.2</t>
  </si>
  <si>
    <t>TRM99.2</t>
  </si>
  <si>
    <t>Air Sealing 1,075 cfm Reduction, Single Family - 3 story building</t>
  </si>
  <si>
    <t>5.6.1.1</t>
  </si>
  <si>
    <t>TRM99.1</t>
  </si>
  <si>
    <t>Air Sealing 1,075 cfm Reduction, Single Family - 3 story building - Joint</t>
  </si>
  <si>
    <t>Air Sealing Joint</t>
  </si>
  <si>
    <t>5.6.4.4</t>
  </si>
  <si>
    <t>TRM101.23</t>
  </si>
  <si>
    <t>Wall Insulation, wall: R5 to R13, wall area = 875 ft, Single Family IQ SF CC</t>
  </si>
  <si>
    <t>Wall Insulation SF CC</t>
  </si>
  <si>
    <t>5.6.1.5</t>
  </si>
  <si>
    <t>TRM99.5</t>
  </si>
  <si>
    <t>Air Sealing 1,067 cfm Reduction, Single Family - 3 story building IQ CAA SF</t>
  </si>
  <si>
    <t>Air Sealing IQ SF Blended</t>
  </si>
  <si>
    <t>5.6.1.8</t>
  </si>
  <si>
    <t>TRM99.8</t>
  </si>
  <si>
    <t>Air Sealing 1,045 cfm Reduction, Multi-Family - 3 story building IQ PHA</t>
  </si>
  <si>
    <t>Air Sealing IQ CC PHA MF</t>
  </si>
  <si>
    <t>4.2.11.2</t>
  </si>
  <si>
    <t>TRM44.2</t>
  </si>
  <si>
    <t>High Efficiency Pre-Rinse Spray Valve- Small, quick- service restaurants - DI</t>
  </si>
  <si>
    <t>4.4.10.7</t>
  </si>
  <si>
    <t>TRM48.7</t>
  </si>
  <si>
    <t>High Efficiency Boiler Hot Water &lt;300,000 Btu/h  ≥ January 1, 2022 - 499 MBH, Hydronic</t>
  </si>
  <si>
    <t>Hydronic Boilers, ≥85% 300-499 MBH</t>
  </si>
  <si>
    <t>5.3.4.2</t>
  </si>
  <si>
    <t>TRM72.2</t>
  </si>
  <si>
    <t>Duct Insulation and Sealing - Evaluation of Distribution Efficiency, 35208 Btu/H, Joint Single family Semi Condition</t>
  </si>
  <si>
    <t>Duct Sealing SF Semi Conditioned Joint</t>
  </si>
  <si>
    <t>4.3.5.1</t>
  </si>
  <si>
    <t>TRM45.1</t>
  </si>
  <si>
    <t>CI-HWE-TKWH-V04-190101</t>
  </si>
  <si>
    <t>Tankless Water Heater RF - 75,000 btu/h</t>
  </si>
  <si>
    <t>Tankless WH &lt; 75 MBTUH</t>
  </si>
  <si>
    <t>4.3.5.2</t>
  </si>
  <si>
    <t>TRM45.2</t>
  </si>
  <si>
    <t>Tankless WH &gt;= 75 MBTUH</t>
  </si>
  <si>
    <t>4.4.25.5</t>
  </si>
  <si>
    <t>TRM111.5</t>
  </si>
  <si>
    <t>CI-HVC- PRGA -V03-190101</t>
  </si>
  <si>
    <t>Programmable Thermostat Adjustments - Restaurant – Fast Food</t>
  </si>
  <si>
    <t>4.4.18.5</t>
  </si>
  <si>
    <t>TRM103.5</t>
  </si>
  <si>
    <t>CI-HVC-PROG-V02-190101</t>
  </si>
  <si>
    <t>Programmable Thermostats - Restaurant – Fast Food</t>
  </si>
  <si>
    <t>Programmable Thermostats - CA</t>
  </si>
  <si>
    <t>5.3.16.5</t>
  </si>
  <si>
    <t>TRM116.5</t>
  </si>
  <si>
    <t>Advanced Thermostat - (DI - Programmable - Single Family)</t>
  </si>
  <si>
    <t>Advanced Thermostat (DI) - Programmable SF</t>
  </si>
  <si>
    <t>5.3.16.19</t>
  </si>
  <si>
    <t>TRM116.19</t>
  </si>
  <si>
    <t>RS-HVC-ADTH-V03-190103</t>
  </si>
  <si>
    <t>Advanced Thermostat - (DI Joint - Programmable - Single Family)</t>
  </si>
  <si>
    <t>Advanced Thermostat (DI) - Programmable SF Joint</t>
  </si>
  <si>
    <t>5.3.16.2</t>
  </si>
  <si>
    <t>TRM116.2</t>
  </si>
  <si>
    <t>Advanced Thermostat - (TOS Joint - Programmable - Single Family)</t>
  </si>
  <si>
    <t>Advanced Thermostat (TOS) - Programmable SF</t>
  </si>
  <si>
    <t>5.6.5.14</t>
  </si>
  <si>
    <t>TRM101.14</t>
  </si>
  <si>
    <t>Attic Insulation IQ SF Braided Blended attic: &lt;R19 to R49, attic area = 882 ft, Single Family</t>
  </si>
  <si>
    <t>Attic Insulation IQ SF Braided Blended</t>
  </si>
  <si>
    <t>4.8.5.1</t>
  </si>
  <si>
    <t>TRM125.1</t>
  </si>
  <si>
    <t xml:space="preserve">High Speed Clothes Washer - Coin- Operated Laundromats </t>
  </si>
  <si>
    <t>High Speed Clothes Washer - Coin Operated Laundromats</t>
  </si>
  <si>
    <t>5.3.13.2</t>
  </si>
  <si>
    <t>TRM118.2</t>
  </si>
  <si>
    <t>RS-HVC-FTUN-V03-180101</t>
  </si>
  <si>
    <t>Verified Quality Maintenance SF-80% Furnace Single family</t>
  </si>
  <si>
    <t>Verified Quality Maintenance SF</t>
  </si>
  <si>
    <t>5.6.3.1</t>
  </si>
  <si>
    <t>TRM83.1</t>
  </si>
  <si>
    <t>RS-SHL-FINS-V09-190101</t>
  </si>
  <si>
    <t>Floor Insulation Above Crawlspace - Single family, , R-value = 30, Area = 500 ft Joint</t>
  </si>
  <si>
    <t>5.6.3.2</t>
  </si>
  <si>
    <t>TRM83.2</t>
  </si>
  <si>
    <t>Floor Insulation Above Crawlspace - Single family, , R-value = 30, Area = 500 ft</t>
  </si>
  <si>
    <t>5.6.5.5</t>
  </si>
  <si>
    <t>TRM101.4</t>
  </si>
  <si>
    <t>Attic Insulation attic: R14 to R49, attic area = 1163 ft, Single Family</t>
  </si>
  <si>
    <t>Attic Insulation (R14 to R49) SF</t>
  </si>
  <si>
    <t>5.3.16.13</t>
  </si>
  <si>
    <t>TRM116.13</t>
  </si>
  <si>
    <t>Advanced Thermostat - (TOS - Manual - Multifamily)</t>
  </si>
  <si>
    <t>Advanced Thermostat (TOS) - Manual MF</t>
  </si>
  <si>
    <t>5.3.14</t>
  </si>
  <si>
    <t>TRM119</t>
  </si>
  <si>
    <t>RS-HVC-BREC-V02-190101</t>
  </si>
  <si>
    <t>4.4.14.12</t>
  </si>
  <si>
    <t>TRM50.12</t>
  </si>
  <si>
    <t>Pipe Insulation, Outdoor, Process Heating, Low pressure steam, Recirculation - Heating Season only</t>
  </si>
  <si>
    <t>Pipe Insulation, Outdoor LPS Process Heat</t>
  </si>
  <si>
    <t>4.4.14.1</t>
  </si>
  <si>
    <t>TRM50.1</t>
  </si>
  <si>
    <t>Pipe Insulation, Outdoor, Space Heating, High pressure steam, Recirculation - Heating Season only</t>
  </si>
  <si>
    <t>Pipe Insulation, Outdoor HPS Space Heat</t>
  </si>
  <si>
    <t>5.6.5.13</t>
  </si>
  <si>
    <t>TRM101.13</t>
  </si>
  <si>
    <t>Attic Insulation IQ SF Gas Only Blended attic: &lt;R19 to R49, attic area = 882 ft, Single Family</t>
  </si>
  <si>
    <t>Attic Insulation IQ SF Gas Only Blended</t>
  </si>
  <si>
    <t>4.3.8.4</t>
  </si>
  <si>
    <t>TRM109.6</t>
  </si>
  <si>
    <t>CI-HW_-HWE-CDHW-V02-180104</t>
  </si>
  <si>
    <t>On-Demand DHW Controller - CPOP</t>
  </si>
  <si>
    <t>5.3.11.1</t>
  </si>
  <si>
    <t>TRM91.1</t>
  </si>
  <si>
    <t>RS-HVC-PROG-V05-190101</t>
  </si>
  <si>
    <t>Programmable Thermostats - (DI - New Programmable thermostat - Single Family)</t>
  </si>
  <si>
    <t>5.3.11.12</t>
  </si>
  <si>
    <t>TRM91.12</t>
  </si>
  <si>
    <t>Programmable Thermostats - (DI - New Programmable thermostat - Single Family) All Joint</t>
  </si>
  <si>
    <t>Programmable Thermostat (DI) All Joint</t>
  </si>
  <si>
    <t>5.3.11.7</t>
  </si>
  <si>
    <t>TRM91.7</t>
  </si>
  <si>
    <t>Programmable Thermostats - (DI - New Programmable thermostat - Single Family) Joint</t>
  </si>
  <si>
    <t>Programmable Thermostat (DI) Joint</t>
  </si>
  <si>
    <t>5.3.11.3</t>
  </si>
  <si>
    <t>TRM91.3</t>
  </si>
  <si>
    <t>Programmable Thermostats - (DI - Reprogramming existing thermostat - Single Family)</t>
  </si>
  <si>
    <t>5.3.11.8</t>
  </si>
  <si>
    <t>TRM91.8</t>
  </si>
  <si>
    <t>Programmable Thermostats - (DI - Reprogramming existing thermostat - Single Family) Joint</t>
  </si>
  <si>
    <t>Thermostat Education (DI) Joint</t>
  </si>
  <si>
    <t>5.6.1.7</t>
  </si>
  <si>
    <t>TRM99.7</t>
  </si>
  <si>
    <t>Air Sealing 798 cfm Reduction, Single Family - 3 story building IQ CC SF</t>
  </si>
  <si>
    <t>Air Sealing IQ CC SF</t>
  </si>
  <si>
    <t>5.6.4.5</t>
  </si>
  <si>
    <t>TRM101.24</t>
  </si>
  <si>
    <t>Wall Insulation, wall: R5 to R11, wall area = 719 ft, Single Family IQ SF CAA</t>
  </si>
  <si>
    <t>Wall Insulation SF CAA</t>
  </si>
  <si>
    <t>5.4.2.13</t>
  </si>
  <si>
    <t>TRM92.13</t>
  </si>
  <si>
    <t>Gas Water heater-  Single-Family - Tankless whole-house unit - 40 gals</t>
  </si>
  <si>
    <t>5.4.2.3</t>
  </si>
  <si>
    <t>TRM92.3</t>
  </si>
  <si>
    <t>4.4.25.1</t>
  </si>
  <si>
    <t>TRM111.1</t>
  </si>
  <si>
    <t>Programmable Thermostat Adjustments - Assembly</t>
  </si>
  <si>
    <t>4.4.18.1</t>
  </si>
  <si>
    <t>TRM103.1</t>
  </si>
  <si>
    <t>Programmable Thermostats - Assembly</t>
  </si>
  <si>
    <t>5.6.5.6</t>
  </si>
  <si>
    <t>TRM101.5</t>
  </si>
  <si>
    <t>Attic Insulation attic: R16 to R49, attic area = 1163 ft, Single Family</t>
  </si>
  <si>
    <t>Attic Insulation (R16 to R49) SF HH</t>
  </si>
  <si>
    <t>4.4.8.1</t>
  </si>
  <si>
    <t>TRM30.1</t>
  </si>
  <si>
    <t>CI-HVC-GREM-V05-150601</t>
  </si>
  <si>
    <t>Guest Room Energy Management - 3/4 - 1 ton ton Motel with No Housekeeping Setback</t>
  </si>
  <si>
    <t>Guest Room Energy Management Motel</t>
  </si>
  <si>
    <t>5.3.16.9</t>
  </si>
  <si>
    <t>TRM116.9</t>
  </si>
  <si>
    <t>Advanced Thermostat - (DI - Blended - Multifamily)</t>
  </si>
  <si>
    <t>Advanced Thermostat (DI) - Blended - MF</t>
  </si>
  <si>
    <t>5.3.16.17</t>
  </si>
  <si>
    <t>TRM116.17</t>
  </si>
  <si>
    <t>Advanced Thermostat - (All DI Joint - Blended - Multifamily)</t>
  </si>
  <si>
    <t>Advanced Thermostat (DI) - Blended MF All Joint</t>
  </si>
  <si>
    <t>5.3.16.12</t>
  </si>
  <si>
    <t>TRM116.12</t>
  </si>
  <si>
    <t>Advanced Thermostat - (DI Joint - Blended - Multifamily)</t>
  </si>
  <si>
    <t>Advanced Thermostat (DI) - Blended MF Joint</t>
  </si>
  <si>
    <t>5.3.16.15</t>
  </si>
  <si>
    <t>TRM116.15</t>
  </si>
  <si>
    <t>Advanced Thermostat - (TOS - Blended - Multifamily)</t>
  </si>
  <si>
    <t>Advanced Thermostat (TOS) - Blended MF</t>
  </si>
  <si>
    <t>Advanced Thermostat - Blended Baseline</t>
  </si>
  <si>
    <t>4.8.5.2</t>
  </si>
  <si>
    <t>TRM125.2</t>
  </si>
  <si>
    <t>High Speed Clothes Washer - Multi-family</t>
  </si>
  <si>
    <t>4.4.47.1</t>
  </si>
  <si>
    <t>TRM130.1</t>
  </si>
  <si>
    <t>CI-HVC-ADUV-V01-200101</t>
  </si>
  <si>
    <t>Air Deflectors for Unit Ventilators</t>
  </si>
  <si>
    <t>Air Deflectors</t>
  </si>
  <si>
    <t>5.6.5.8</t>
  </si>
  <si>
    <t>TRM101.7</t>
  </si>
  <si>
    <t>Attic Insulation IQ SF CAA attic: &lt;R19 to R49, attic area = 882 ft, Single Family</t>
  </si>
  <si>
    <t>Attic Insulation IQ SF CAA</t>
  </si>
  <si>
    <t>4.4.14.8</t>
  </si>
  <si>
    <t>TRM50.8</t>
  </si>
  <si>
    <t>Pipe Insulation, Outdoor, Space Heating, Medium pressure steam, Recirculation - Heating Season only</t>
  </si>
  <si>
    <t>Pipe Insulation, Outdoor MPS Space Heat</t>
  </si>
  <si>
    <t>4.2.11.4</t>
  </si>
  <si>
    <t>TRM44.4</t>
  </si>
  <si>
    <t>High Efficiency Pre-Rinse Spray Valve- Medium-sized casual dining restaurants - TOS</t>
  </si>
  <si>
    <t>Pre-Rinse Spray Valves DI CA</t>
  </si>
  <si>
    <t>4.3.1.1</t>
  </si>
  <si>
    <t>TRM21.1</t>
  </si>
  <si>
    <t>Water Heater - Gas, Standard, ≥0.67 EF, Bld Type = Average</t>
  </si>
  <si>
    <t>4.3.1.2</t>
  </si>
  <si>
    <t>TRM21.2</t>
  </si>
  <si>
    <t>Storage Water Heater, &gt;0.67 EF, Sml Biz</t>
  </si>
  <si>
    <t>5.6.4.1</t>
  </si>
  <si>
    <t>TRM101.21</t>
  </si>
  <si>
    <t>Wall Insulation, wall: R5 to R13, wall area = 526 ft, Single Family</t>
  </si>
  <si>
    <t>4.8.12.1</t>
  </si>
  <si>
    <t>TRM131.1</t>
  </si>
  <si>
    <t>CI-MSC-SLDH-V01-200101</t>
  </si>
  <si>
    <t>Spring-Loaded Garage Door Hinge</t>
  </si>
  <si>
    <t>4.4.25.4</t>
  </si>
  <si>
    <t>TRM111.4</t>
  </si>
  <si>
    <t>Programmable Thermostat Adjustments - Religious Facility</t>
  </si>
  <si>
    <t>4.4.18.4</t>
  </si>
  <si>
    <t>TRM103.4</t>
  </si>
  <si>
    <t>Programmable Thermostats - Religious Facility</t>
  </si>
  <si>
    <t>5.4.2.14</t>
  </si>
  <si>
    <t>TRM92.14</t>
  </si>
  <si>
    <t>Gas Water heater-  Single-Family - Condensing gas storage - 40 gals</t>
  </si>
  <si>
    <t>5.4.2.2</t>
  </si>
  <si>
    <t>TRM92.2</t>
  </si>
  <si>
    <t>WH - SF Condensing 40 gal</t>
  </si>
  <si>
    <t>4.4.14.26</t>
  </si>
  <si>
    <t>TRM50.26</t>
  </si>
  <si>
    <t>Pipe Insulation, Steam Med Valve - CPOP</t>
  </si>
  <si>
    <t>5.3.16.14</t>
  </si>
  <si>
    <t>TRM116.14</t>
  </si>
  <si>
    <t>Advanced Thermostat - (TOS - Programmable - Multifamily)</t>
  </si>
  <si>
    <t>Advanced Thermostat (TOS) - Programmable MF</t>
  </si>
  <si>
    <t>5.6.2.6</t>
  </si>
  <si>
    <t>TRM100.6</t>
  </si>
  <si>
    <t>Basement Sidewall Insulation, R-value = 13, 356 sq ft of insulation, Single Family</t>
  </si>
  <si>
    <t>Basement/Sidewall Insulation MF CAA</t>
  </si>
  <si>
    <t>5.3.13.3</t>
  </si>
  <si>
    <t>TRM118.3</t>
  </si>
  <si>
    <t>Verified Quality Maintenance MF-80% Furnace Multi Family</t>
  </si>
  <si>
    <t>Verified Quality Maintenance MF</t>
  </si>
  <si>
    <t>4.4.14.25</t>
  </si>
  <si>
    <t>TRM50.25</t>
  </si>
  <si>
    <t>Pipe Insulation, Steam X-Large Fitting - CPOP</t>
  </si>
  <si>
    <t>Pipe Insulation, Steam X-Large Fitting</t>
  </si>
  <si>
    <t>4.4.14.22</t>
  </si>
  <si>
    <t>TRM50.22</t>
  </si>
  <si>
    <t>Pipe Insulation, X-Large &gt;8" - CPOP</t>
  </si>
  <si>
    <t>5.6.5.1</t>
  </si>
  <si>
    <t>TRM101.1</t>
  </si>
  <si>
    <t>Attic Insulation attic: R19 to R49, attic area = 1205 ft, Single Family</t>
  </si>
  <si>
    <t>Attic Insulation (R19 to R49) SF</t>
  </si>
  <si>
    <t>5.6.4.6</t>
  </si>
  <si>
    <t>TRM101.25</t>
  </si>
  <si>
    <t>Wall Insulation, wall: R5 to R11, wall area = 526 ft, Single Family IQ SF Anura</t>
  </si>
  <si>
    <t>Wall Insulation SF Anura</t>
  </si>
  <si>
    <t>5.6.4.2</t>
  </si>
  <si>
    <t>TRM101.22</t>
  </si>
  <si>
    <t>Wall Insulation, wall: R5 to R11, wall area = 526 ft, Single Family IQ SF HH</t>
  </si>
  <si>
    <t>Wall Insulation SF Healthly Homes</t>
  </si>
  <si>
    <t>4.4.25.8</t>
  </si>
  <si>
    <t>TRM111.8</t>
  </si>
  <si>
    <t>Programmable Thermostat Adjustments - Retail – Strip Mall</t>
  </si>
  <si>
    <t>4.4.18.8</t>
  </si>
  <si>
    <t>TRM103.8</t>
  </si>
  <si>
    <t>Programmable Thermostats - Retail – Strip Mall</t>
  </si>
  <si>
    <t>5.6.2.8</t>
  </si>
  <si>
    <t>TRM100.8</t>
  </si>
  <si>
    <t>Basement Sidewall Insulation, R-value = 13, 329 sq ft of insulation, Single Family</t>
  </si>
  <si>
    <t>Basement/Sidewall Insulation MF Gas Only</t>
  </si>
  <si>
    <t>5.6.2.2</t>
  </si>
  <si>
    <t>TRM100.2</t>
  </si>
  <si>
    <t>Basement/Sidewall Insulation SF</t>
  </si>
  <si>
    <t>5.6.2.1</t>
  </si>
  <si>
    <t>TRM100.1</t>
  </si>
  <si>
    <t>Basement Sidewall Insulation, R-value = 13, 329 sq ft of insulation, Single Family, Joint</t>
  </si>
  <si>
    <t>Basement/Sidewall Insulation SF Joint</t>
  </si>
  <si>
    <t>4.4.14.2</t>
  </si>
  <si>
    <t>TRM50.2</t>
  </si>
  <si>
    <t>Pipe Insulation, Outdoor, Space Heating, Low pressure steam, Recirculation - Heating Season only</t>
  </si>
  <si>
    <t>Pipe Insulation, Outdoor LPS Space Heat</t>
  </si>
  <si>
    <t>5.3.11.4</t>
  </si>
  <si>
    <t>TRM91.4</t>
  </si>
  <si>
    <t>Programmable Thermostats - (DI - New Programmable thermostat - Multifamily)</t>
  </si>
  <si>
    <t>5.3.11.13</t>
  </si>
  <si>
    <t>TRM91.13</t>
  </si>
  <si>
    <t>Programmable Thermostats - (DI - New Programmable thermostat - Multifamily) All Joint</t>
  </si>
  <si>
    <t>Programmable Thermostat (DI) MF-IU All Joint</t>
  </si>
  <si>
    <t>5.3.11.9</t>
  </si>
  <si>
    <t>TRM91.9</t>
  </si>
  <si>
    <t>Programmable Thermostats - (DI - New Programmable thermostat - Multifamily) Joint</t>
  </si>
  <si>
    <t>Programmable Thermostat (DI) MF-IU Joint</t>
  </si>
  <si>
    <t>5.3.11.6</t>
  </si>
  <si>
    <t>TRM91.6</t>
  </si>
  <si>
    <t>Programmable Thermostats - (DI - Reprogramming existing thermostat - Multifamily)</t>
  </si>
  <si>
    <t>Re-Program Thermostat (DI) MF-CA</t>
  </si>
  <si>
    <t>5.3.11.11</t>
  </si>
  <si>
    <t>TRM91.11</t>
  </si>
  <si>
    <t>Programmable Thermostats - (DI - Reprogramming existing thermostat - Multifamily) CA Joint</t>
  </si>
  <si>
    <t>Re-Program Thermostat (DI) MF-CA Joint</t>
  </si>
  <si>
    <t>5.3.11.5</t>
  </si>
  <si>
    <t>TRM91.5</t>
  </si>
  <si>
    <t>5.3.11.10</t>
  </si>
  <si>
    <t>TRM91.10</t>
  </si>
  <si>
    <t>Programmable Thermostats - (DI - Reprogramming existing thermostat - Multifamily) Joint</t>
  </si>
  <si>
    <t>Re-Program Thermostat (DI) MF-IU Joint</t>
  </si>
  <si>
    <t>5.6.2.4</t>
  </si>
  <si>
    <t>TRM100.4</t>
  </si>
  <si>
    <t>Basement Sidewall Insulation, R-value = 13, 388 sq ft of insulation, Single Family</t>
  </si>
  <si>
    <t>Basement/Sidewall Insulation SF CC</t>
  </si>
  <si>
    <t>5.6.1.6</t>
  </si>
  <si>
    <t>TRM99.6</t>
  </si>
  <si>
    <t>Air Sealing 474 cfm Reduction, Multi-Family - 3 story building IQ CAA MF</t>
  </si>
  <si>
    <t>Air Sealing IQ MF</t>
  </si>
  <si>
    <t>4.4.25.7</t>
  </si>
  <si>
    <t>TRM111.7</t>
  </si>
  <si>
    <t>Programmable Thermostat Adjustments - Retail – Department Store</t>
  </si>
  <si>
    <t>4.4.18.7</t>
  </si>
  <si>
    <t>TRM103.7</t>
  </si>
  <si>
    <t>Programmable Thermostats - Retail – Department Store</t>
  </si>
  <si>
    <t>4.4.2.3</t>
  </si>
  <si>
    <t>TRM46.3</t>
  </si>
  <si>
    <t>Space Heating Boiler Tune-up - 75</t>
  </si>
  <si>
    <t>Boiler Tune Up, 75 MBH</t>
  </si>
  <si>
    <t>5.6.5.3</t>
  </si>
  <si>
    <t>TRM101.2</t>
  </si>
  <si>
    <t>Attic Insulation attic: &gt;R19 to R49, attic area = 1205 ft, Single Family</t>
  </si>
  <si>
    <t>Attic Insulation (&gt;R19 to R49) SF</t>
  </si>
  <si>
    <t>5.6.2.5</t>
  </si>
  <si>
    <t>TRM100.5</t>
  </si>
  <si>
    <t>Basement Sidewall Insulation, R-value = 13, 334 sq ft of insulation, Single Family</t>
  </si>
  <si>
    <t>Basement/Sidewall Insulation SF HH</t>
  </si>
  <si>
    <t>5.6.2.3</t>
  </si>
  <si>
    <t>TRM100.3</t>
  </si>
  <si>
    <t>Basement Sidewall Insulation, R-value = 13, 326 sq ft of insulation, Single Family</t>
  </si>
  <si>
    <t>Basement/Sidewall Insulation SF CAA</t>
  </si>
  <si>
    <t>4.4.10.6</t>
  </si>
  <si>
    <t>TRM48.6</t>
  </si>
  <si>
    <t>High Efficiency Boiler Hot Water &lt;300,000 Btu/h  ≥ January 1, 2022 - 300 MBH, Hydronic</t>
  </si>
  <si>
    <t>Hydronic Boilers, ≥85% &lt;300 MBH</t>
  </si>
  <si>
    <t>4.4.14.21</t>
  </si>
  <si>
    <t>TRM50.21</t>
  </si>
  <si>
    <t>Pipe Insulation, Steam Large 5.1" to 8" - CPOP</t>
  </si>
  <si>
    <t>4.4.14.24</t>
  </si>
  <si>
    <t>TRM50.24</t>
  </si>
  <si>
    <t>Pipe Insulation, Steam Large Fitting - CPOP</t>
  </si>
  <si>
    <t>4.4.25.6</t>
  </si>
  <si>
    <t>TRM111.6</t>
  </si>
  <si>
    <t>Programmable Thermostat Adjustments - Restaurant – Full Service</t>
  </si>
  <si>
    <t>4.4.18.6</t>
  </si>
  <si>
    <t>TRM103.6</t>
  </si>
  <si>
    <t>Programmable Thermostats - Restaurant – Full Service</t>
  </si>
  <si>
    <t>4.4.52.1</t>
  </si>
  <si>
    <t>TRM145.1</t>
  </si>
  <si>
    <t>CI-HVC-HHRR-V01-210101</t>
  </si>
  <si>
    <t>Hydronic Heating Radiator Replacement</t>
  </si>
  <si>
    <t>4.3.2.3</t>
  </si>
  <si>
    <t>TRM22.3</t>
  </si>
  <si>
    <t>CI-HW_-LFFA-V08-190101</t>
  </si>
  <si>
    <t>Low Flow Faucet Aerators, Health, DI Laminar Flow</t>
  </si>
  <si>
    <t>Laminar Flow</t>
  </si>
  <si>
    <t>4.4.14.5</t>
  </si>
  <si>
    <t>TRM50.5</t>
  </si>
  <si>
    <t>Pipe Insulation, Outdoor, Space Heating, Hot water, Recirculation - Heating Season only</t>
  </si>
  <si>
    <t>Pipe Insulation, Outdoor HW Space Heat</t>
  </si>
  <si>
    <t>5.3.13.4</t>
  </si>
  <si>
    <t>TRM118.4</t>
  </si>
  <si>
    <t>Furnace Tune-up Small Business 100-250 MBH CA</t>
  </si>
  <si>
    <t>4.8.2.6</t>
  </si>
  <si>
    <t>TRM110.6</t>
  </si>
  <si>
    <t>CI-HVC-RINS-V03-190101</t>
  </si>
  <si>
    <t>Roof Insulation Attic and Other Nonresidential NA Joint</t>
  </si>
  <si>
    <t>C&amp;I Roof Insulation</t>
  </si>
  <si>
    <t>4.3.3</t>
  </si>
  <si>
    <t>TRM23</t>
  </si>
  <si>
    <t>CI-HWE-LFSH-V08-220101</t>
  </si>
  <si>
    <t>Low Flow Showerheads 1.5 GPM - DI</t>
  </si>
  <si>
    <t>4.3.3.2</t>
  </si>
  <si>
    <t>TRM23.2</t>
  </si>
  <si>
    <t>Low Flow Showerheads 1.5 GPM - DI - Public Sector</t>
  </si>
  <si>
    <t>Low Flow Shower Heads - DI - Public Sector</t>
  </si>
  <si>
    <t>5.4.11.1</t>
  </si>
  <si>
    <t>TRM142.1</t>
  </si>
  <si>
    <t>Drain Water Heat Recovery - SF</t>
  </si>
  <si>
    <t>4.3.3.4</t>
  </si>
  <si>
    <t>TRM23.4</t>
  </si>
  <si>
    <t>Low Flow Showerheads 1.5 GPM - LBK - Public Sector</t>
  </si>
  <si>
    <t>Low Flow Shower Heads - DI - Public LBK</t>
  </si>
  <si>
    <t>4.3.3.3</t>
  </si>
  <si>
    <t>TRM23.3</t>
  </si>
  <si>
    <t>Low Flow Showerheads 1.5 GPM - LBK</t>
  </si>
  <si>
    <t>Low Flow Shower Heads - LBK</t>
  </si>
  <si>
    <t>4.8.2.3</t>
  </si>
  <si>
    <t>TRM110.3</t>
  </si>
  <si>
    <t>Roof Insulation Metal Building (Roof) Nonresidential Continuous Insulation Joint</t>
  </si>
  <si>
    <t>4.8.2.1</t>
  </si>
  <si>
    <t>TRM110.1</t>
  </si>
  <si>
    <t>Roof Insulation Insulation Entirely Above Deck Nonresidential Continuous Insulation Joint</t>
  </si>
  <si>
    <t>4.8.2.4</t>
  </si>
  <si>
    <t>TRM110.4</t>
  </si>
  <si>
    <t>Roof Insulation Metal Building (Roof) Nonresidential Linear System Joint</t>
  </si>
  <si>
    <t>4.8.2.7</t>
  </si>
  <si>
    <t>TRM110.7</t>
  </si>
  <si>
    <t>Roof Insulation Attic and Other Semiheated NA Joint</t>
  </si>
  <si>
    <t>5.4.2.1</t>
  </si>
  <si>
    <t>TRM92.1</t>
  </si>
  <si>
    <t>Gas Water heater-  Gas Storage (≤55 gallons) - 40 gals</t>
  </si>
  <si>
    <t>WH - SF Storage 40 gal</t>
  </si>
  <si>
    <t>5.4.2.4</t>
  </si>
  <si>
    <t>TRM92.4</t>
  </si>
  <si>
    <t>Gas Water heater-  Single-Family - Gas Storage (≤55 gallons) - 40 gals</t>
  </si>
  <si>
    <t>4.4.14.20</t>
  </si>
  <si>
    <t>TRM50.20</t>
  </si>
  <si>
    <t>Pipe Insulation, Steam Med 2.1" to 5" - CPOP</t>
  </si>
  <si>
    <t>4.4.14.23</t>
  </si>
  <si>
    <t>TRM50.23</t>
  </si>
  <si>
    <t>Pipe Insulation, Steam Med Fitting - CPOP</t>
  </si>
  <si>
    <t>5.4.1.3</t>
  </si>
  <si>
    <t>TRM76.3</t>
  </si>
  <si>
    <t>RS-HWE-PINS-V02-150601</t>
  </si>
  <si>
    <t xml:space="preserve">Domestic Hot Water Pipe insulation/ 6 ft./ 4 R-value/ 0.75 in. dia. - DI, </t>
  </si>
  <si>
    <t>HW Pipe Insulation (6 ft.) (DI)</t>
  </si>
  <si>
    <t>5.3.13.1</t>
  </si>
  <si>
    <t>TRM118.1</t>
  </si>
  <si>
    <t>5.6.6.12</t>
  </si>
  <si>
    <t>TRM127.12</t>
  </si>
  <si>
    <t>RS-SHL-RINS-V01-190101</t>
  </si>
  <si>
    <t>Rim/Band Joist Insulation Rim/Band Joist: R5 to R19, Rim/Band Joist area = 107 ft, HH Single Family</t>
  </si>
  <si>
    <t>Rim/Band Joist Insulation (R5 to R19) IQ SF HH</t>
  </si>
  <si>
    <t>4.4.25.3</t>
  </si>
  <si>
    <t>TRM111.3</t>
  </si>
  <si>
    <t>Programmable Thermostat Adjustments - Office - Low Rise</t>
  </si>
  <si>
    <t>4.4.18.3</t>
  </si>
  <si>
    <t>TRM103.3</t>
  </si>
  <si>
    <t>Programmable Thermostats - Office - Low Rise</t>
  </si>
  <si>
    <t>4.4.14.13</t>
  </si>
  <si>
    <t>TRM50.13</t>
  </si>
  <si>
    <t>Pipe Insulation, Indoor, Process Heating, High pressure steam, Recirculation- year round</t>
  </si>
  <si>
    <t>5.6.6.6</t>
  </si>
  <si>
    <t>TRM127.6</t>
  </si>
  <si>
    <t>Rim/Band Joist Insulation Rim/Band Joist: R5 to R19, Rim/Band Joist area = 100 ft, Single Family</t>
  </si>
  <si>
    <t>Rim/Band Joist Insulation (R5 to R19) SF</t>
  </si>
  <si>
    <t>5.3.13.5</t>
  </si>
  <si>
    <t>TRM118.5</t>
  </si>
  <si>
    <t>Furnace Tune-up Small Business 40-99 MBH CA</t>
  </si>
  <si>
    <t>5.4.2.5</t>
  </si>
  <si>
    <t>TRM92.5</t>
  </si>
  <si>
    <t>Gas Water heater-  Multi-Family - Gas Storage (≤55 gallons) - 40 gals</t>
  </si>
  <si>
    <t>WH - MF Storage 40 gal</t>
  </si>
  <si>
    <t>5.3.13.6</t>
  </si>
  <si>
    <t>TRM118.6</t>
  </si>
  <si>
    <t>Furnace Tune-up Small Business 40-99 MBH IU</t>
  </si>
  <si>
    <t>4.3.10.1</t>
  </si>
  <si>
    <t>TRM123.1</t>
  </si>
  <si>
    <t>CI-HWE-DBTU-V01-180101</t>
  </si>
  <si>
    <t>DHW Boiler Tune-up - Multi-Family</t>
  </si>
  <si>
    <t>DHW Boiler Tune-up - Multi-Family, Multi-Family, 1000 Mbh</t>
  </si>
  <si>
    <t>5.4.5.5</t>
  </si>
  <si>
    <t>TRM95.5</t>
  </si>
  <si>
    <t>RS-HWE-LFSH-V06-190101</t>
  </si>
  <si>
    <t>Low Flow Showerheads handheld- DI, Natural Gas, Flow = 1.5, IU, Multi-Family</t>
  </si>
  <si>
    <t>Handheld Showerhead (DI) MF</t>
  </si>
  <si>
    <t>5.4.5.20</t>
  </si>
  <si>
    <t>TRM95.20</t>
  </si>
  <si>
    <t>Low Flow Showerheads handheld- DI, Natural Gas, Flow = 1.5, IU, Multi-Family All Joint</t>
  </si>
  <si>
    <t>Handheld Showerhead (DI) MF All Joint</t>
  </si>
  <si>
    <t>Handheld Showerhead (DI) MF-CA</t>
  </si>
  <si>
    <t>5.4.5.13</t>
  </si>
  <si>
    <t>TRM95.13</t>
  </si>
  <si>
    <t>Low Flow Showerheads handheld- DI, Natural Gas, Flow = 1.5, IU, Multi-Family Joint</t>
  </si>
  <si>
    <t>Handheld Showerhead (DI) MF Joint</t>
  </si>
  <si>
    <t>5.4.5.6</t>
  </si>
  <si>
    <t>TRM95.6</t>
  </si>
  <si>
    <t>Low Flow Showerheads handheld- DI, Natural Gas, Flow = 1.5, CA, Multi-Family</t>
  </si>
  <si>
    <t>5.4.5.14</t>
  </si>
  <si>
    <t>TRM95.14</t>
  </si>
  <si>
    <t>Low Flow Showerheads handheld- DI, Natural Gas, Flow = 1.5, CA, Multi-Family Joint</t>
  </si>
  <si>
    <t>Handheld Showerhead (DI) MF-CA Joint</t>
  </si>
  <si>
    <t>5.4.5.3</t>
  </si>
  <si>
    <t>TRM95.3</t>
  </si>
  <si>
    <t>Low Flow Showerheads - DI Custom, Natural Gas, Flow = 1.5, CA, Multi-Family</t>
  </si>
  <si>
    <t>5.4.5.11</t>
  </si>
  <si>
    <t>TRM95.11</t>
  </si>
  <si>
    <t>Low Flow Showerheads - DI Custom, Natural Gas, Flow = 1.5, CA, Multi-Family Joint</t>
  </si>
  <si>
    <t>Showerhead (DI) MF-CA Joint</t>
  </si>
  <si>
    <t>5.4.5.4</t>
  </si>
  <si>
    <t>TRM95.4</t>
  </si>
  <si>
    <t>Low Flow Showerheads - DI Custom, Natural Gas, Flow = 1.5, IU, Multi-Family</t>
  </si>
  <si>
    <t>5.4.5.19</t>
  </si>
  <si>
    <t>TRM95.19</t>
  </si>
  <si>
    <t>Low Flow Showerheads - DI Custom, Natural Gas, Flow = 1.5, IU, Multi-Family All Joint</t>
  </si>
  <si>
    <t>Showerhead (DI) MF-IU All Joint</t>
  </si>
  <si>
    <t>5.4.5.12</t>
  </si>
  <si>
    <t>TRM95.12</t>
  </si>
  <si>
    <t>Low Flow Showerheads - DI Custom, Natural Gas, Flow = 1.5, IU, Multi-Family Joint</t>
  </si>
  <si>
    <t>Showerhead (DI) MF-IU Joint</t>
  </si>
  <si>
    <t>5.6.6.1</t>
  </si>
  <si>
    <t>TRM127.1</t>
  </si>
  <si>
    <t>Rim/Band Joist Insulation Rim/Band Joist: R5 to R13, Rim/Band Joist area = 100 ft, Single Family Joint</t>
  </si>
  <si>
    <t>Rim/Band Joist Insulation (R5 to R13) SF</t>
  </si>
  <si>
    <t>5.6.6.10</t>
  </si>
  <si>
    <t>TRM127.10</t>
  </si>
  <si>
    <t>Rim/Band Joist Insulation Rim/Band Joist: R5 to R19, Rim/Band Joist area = 79 ft, CAA Single Family</t>
  </si>
  <si>
    <t>Rim/Band Joist Insulation (R5 to R19) IQ SF CAA</t>
  </si>
  <si>
    <t>4.4.14.14</t>
  </si>
  <si>
    <t>TRM50.14</t>
  </si>
  <si>
    <t>Pipe Insulation, Indoor, Process Heating, Medium pressure steam, Recirculation - Heating Season only</t>
  </si>
  <si>
    <t>4.4.14.31</t>
  </si>
  <si>
    <t>TRM50.31</t>
  </si>
  <si>
    <t>Pipe Insulation, HW Large &gt;4" - CPOP</t>
  </si>
  <si>
    <t>4.8.16.2</t>
  </si>
  <si>
    <t>TRM132.2</t>
  </si>
  <si>
    <t>CI-MSC-WTST-V01-200101</t>
  </si>
  <si>
    <t xml:space="preserve">Commercial Weather Stripping per Door (3 Linear Ft) </t>
  </si>
  <si>
    <t>Commercial Weather Stripping 3ft DI</t>
  </si>
  <si>
    <t>4.8.16.3</t>
  </si>
  <si>
    <t>TRM132.3</t>
  </si>
  <si>
    <t>Commercial Weather Stripping per Door (3 Linear Ft) Joint</t>
  </si>
  <si>
    <t>Commercial Weather Stripping 3ft DI Joint</t>
  </si>
  <si>
    <t>5.4.5.2</t>
  </si>
  <si>
    <t>TRM95.2</t>
  </si>
  <si>
    <t>Low Flow Showerheads handheld- DI, Natural Gas, Flow = 1.5, IU, Single-Family</t>
  </si>
  <si>
    <t>5.4.5.10</t>
  </si>
  <si>
    <t>TRM95.10</t>
  </si>
  <si>
    <t>Low Flow Showerheads handheld- DI, Natural Gas, Flow = 1.5, IU, Single-Family Joint</t>
  </si>
  <si>
    <t>Handheld Showerhead (DI) SF Joint</t>
  </si>
  <si>
    <t>5.4.5.1</t>
  </si>
  <si>
    <t>TRM95.1</t>
  </si>
  <si>
    <t>Low Flow Showerheads - DI, Natural Gas, Flow = 1.5, IU, Single-Family</t>
  </si>
  <si>
    <t>5.4.5.9</t>
  </si>
  <si>
    <t>TRM95.9</t>
  </si>
  <si>
    <t>Low Flow Showerheads - DI, Natural Gas, Flow = 1.5, IU, Single-Family Joint</t>
  </si>
  <si>
    <t>Showerhead (DI) SF Joint</t>
  </si>
  <si>
    <t>4.8.2.5</t>
  </si>
  <si>
    <t>TRM110.5</t>
  </si>
  <si>
    <t>Roof Insulation Metal Building (Roof) Semiheated NA Joint</t>
  </si>
  <si>
    <t>5.4.4.7</t>
  </si>
  <si>
    <t>TRM94.7</t>
  </si>
  <si>
    <t>RS-HWE-LFFA-V07-190101</t>
  </si>
  <si>
    <t>Low Flow Faucet Aerators- DI, Single Family, Kitchen - IQ</t>
  </si>
  <si>
    <t>Kitchen Aerator SF (DI) - IQ</t>
  </si>
  <si>
    <t>5.4.4.14</t>
  </si>
  <si>
    <t>TRM94.14</t>
  </si>
  <si>
    <t>Low Flow Faucet Aerators- DI, Single Family, Kitchen IQ Joint</t>
  </si>
  <si>
    <t>Kitchen Aerator SF (DI) - IQ Joint</t>
  </si>
  <si>
    <t>5.1.2.2</t>
  </si>
  <si>
    <t>TRM84.2</t>
  </si>
  <si>
    <t>RS-APL-ESCL-V08-200101</t>
  </si>
  <si>
    <t>ENERGY STAR Clothes Washers  (CEE Tier 3)</t>
  </si>
  <si>
    <t>Clothes Washers (CEE Tier 3)</t>
  </si>
  <si>
    <t>Clothes Washer (Energy Star)</t>
  </si>
  <si>
    <t>Washer</t>
  </si>
  <si>
    <t>5.6.7.2</t>
  </si>
  <si>
    <t>TRM141.2</t>
  </si>
  <si>
    <t>RS-SHL-LESW-V01-210101</t>
  </si>
  <si>
    <t>Low-E Storm Window - MF</t>
  </si>
  <si>
    <t>Low-E Storm Window</t>
  </si>
  <si>
    <t>5.6.7.4</t>
  </si>
  <si>
    <t>TRM141.4</t>
  </si>
  <si>
    <t>RS-SHL-LESW-V01-210103</t>
  </si>
  <si>
    <t>Low-E Storm Window - MF Joint</t>
  </si>
  <si>
    <t>5.6.7.1</t>
  </si>
  <si>
    <t>TRM141.1</t>
  </si>
  <si>
    <t>Low-E Storm Window - SF</t>
  </si>
  <si>
    <t>5.6.7.3</t>
  </si>
  <si>
    <t>TRM141.3</t>
  </si>
  <si>
    <t>RS-SHL-LESW-V01-210102</t>
  </si>
  <si>
    <t>Low-E Storm Window - SF Joint</t>
  </si>
  <si>
    <t>4.4.14.3</t>
  </si>
  <si>
    <t>TRM50.3</t>
  </si>
  <si>
    <t>Pipe Insulation, Indoor, Space Heating, High pressure steam, Recirculation - Heating Season only</t>
  </si>
  <si>
    <t>Pipe Insulation, Indoor HPS Space Heat</t>
  </si>
  <si>
    <t>5.4.1.1</t>
  </si>
  <si>
    <t>TRM76.1</t>
  </si>
  <si>
    <t>Domestic Hot Water Pipe insulation/ 3 ft./ 4 R-value/ 0.75 in. dia. - DI, SF</t>
  </si>
  <si>
    <t>HW Pipe Insulation (3 ft.) (DI)</t>
  </si>
  <si>
    <t>5.3.13.7</t>
  </si>
  <si>
    <t>TRM118.7</t>
  </si>
  <si>
    <t>4.4.14.15</t>
  </si>
  <si>
    <t>TRM50.15</t>
  </si>
  <si>
    <t>Pipe Insulation, Indoor, Process Heating, Low pressure steam, Recirculation - Heating Season only</t>
  </si>
  <si>
    <t>4.4.14.34</t>
  </si>
  <si>
    <t>TRM50.35</t>
  </si>
  <si>
    <t>Pipe Insulation, DHW Large &gt;2" - CPOP</t>
  </si>
  <si>
    <t>TRM50.34</t>
  </si>
  <si>
    <t>4.3.2.2</t>
  </si>
  <si>
    <t>TRM22.2</t>
  </si>
  <si>
    <t xml:space="preserve">Low Flow Faucet Aerators, Custom, DI Kitchen </t>
  </si>
  <si>
    <t>4.4.14.9</t>
  </si>
  <si>
    <t>TRM50.9</t>
  </si>
  <si>
    <t>Pipe Insulation, Indoor, Space Heating, Medium pressure steam, Recirculation - Heating Season only</t>
  </si>
  <si>
    <t>Pipe Insulation, Indoor MPS Space Heat</t>
  </si>
  <si>
    <t>4.4.14.30</t>
  </si>
  <si>
    <t>TRM50.30</t>
  </si>
  <si>
    <t>Pipe Insulation, HW Medium 2.1" to 4" - CPOP</t>
  </si>
  <si>
    <t>4.3.2.1</t>
  </si>
  <si>
    <t>TRM22.1</t>
  </si>
  <si>
    <t>Low Flow Faucet Aerators, Custom, DI Bath</t>
  </si>
  <si>
    <t>4.4.8.2</t>
  </si>
  <si>
    <t>TRM30.2</t>
  </si>
  <si>
    <t>Guest Room Energy Management - 3/4 - 1 ton ton Hotel with No Housekeeping Setback</t>
  </si>
  <si>
    <t>Guest Room Energy Management Hotel</t>
  </si>
  <si>
    <t>4.3.10.2</t>
  </si>
  <si>
    <t>TRM123.2</t>
  </si>
  <si>
    <t>DHW Boiler Tune-up - Other Commercial</t>
  </si>
  <si>
    <t>DHW Boiler Tune-up - Other Commercial, Other Commercial, 1000 Mbh</t>
  </si>
  <si>
    <t>5.4.8.2</t>
  </si>
  <si>
    <t>TRM113.2</t>
  </si>
  <si>
    <t>RS-HWE-TRVA-V04-190101</t>
  </si>
  <si>
    <t>Thermostatic Restrictor Shower Valve Multi-Family</t>
  </si>
  <si>
    <t>Shower Restrictor Valve, MF</t>
  </si>
  <si>
    <t>Shower Restrictor Valve</t>
  </si>
  <si>
    <t>4.4.14.4</t>
  </si>
  <si>
    <t>TRM50.4</t>
  </si>
  <si>
    <t>Pipe Insulation, Indoor, Space Heating, Low pressure steam, Recirculation - Heating Season only</t>
  </si>
  <si>
    <t>4.4.14.33</t>
  </si>
  <si>
    <t>TRM50.36</t>
  </si>
  <si>
    <t>Pipe Insulation, DHW Medium 1.26-2" - CPOP</t>
  </si>
  <si>
    <t>TRM50.33</t>
  </si>
  <si>
    <t>5.4.6.2</t>
  </si>
  <si>
    <t>TRM77.2</t>
  </si>
  <si>
    <t>RS-HWE-TMPS-V06-190101</t>
  </si>
  <si>
    <t>Water Heater Temperature Setback  Multi Family</t>
  </si>
  <si>
    <t>WH Set Back - MF</t>
  </si>
  <si>
    <t>5.4.9.1</t>
  </si>
  <si>
    <t>TRM126.1</t>
  </si>
  <si>
    <t>RS-DHW-SHTM-V02-190101</t>
  </si>
  <si>
    <t>Shower Timer, SF - DI, Natural Gas, Single-Family</t>
  </si>
  <si>
    <t>Shower Timer, SF</t>
  </si>
  <si>
    <t>4.4.14.19</t>
  </si>
  <si>
    <t>TRM50.19</t>
  </si>
  <si>
    <t>Pipe Insulation, Steam Small 1" to 2" - CPOP</t>
  </si>
  <si>
    <t>5.4.9.2</t>
  </si>
  <si>
    <t>TRM126.2</t>
  </si>
  <si>
    <t>Shower Timer, MF - DI, Natural Gas, Multi-Family</t>
  </si>
  <si>
    <t>5.1.2.1</t>
  </si>
  <si>
    <t>TRM84.1</t>
  </si>
  <si>
    <t>ENERGY STAR Clothes Washers (Energy Star)</t>
  </si>
  <si>
    <t>5.4.8.1</t>
  </si>
  <si>
    <t>TRM113.1</t>
  </si>
  <si>
    <t>Thermostatic Restrictor Shower Valve Single-Family</t>
  </si>
  <si>
    <t>Shower Restrictor Valve, SF</t>
  </si>
  <si>
    <t>5.4.6.1</t>
  </si>
  <si>
    <t>TRM77.1</t>
  </si>
  <si>
    <t>Water Heater Temperature Setback  Single Family</t>
  </si>
  <si>
    <t>WH Set Back - SF</t>
  </si>
  <si>
    <t>4.8.16.1</t>
  </si>
  <si>
    <t>TRM132.1</t>
  </si>
  <si>
    <t>Commercial Weather Stripping per Linear Ft</t>
  </si>
  <si>
    <t>4.8.2.2</t>
  </si>
  <si>
    <t>TRM110.2</t>
  </si>
  <si>
    <t>Roof Insulation Insulation Entirely Above Deck Semiheated Continuous Insulation Joint</t>
  </si>
  <si>
    <t>4.4.14.29</t>
  </si>
  <si>
    <t>TRM50.29</t>
  </si>
  <si>
    <t>Pipe Insulation, HW Small - CPOP</t>
  </si>
  <si>
    <t>5.4.5.8</t>
  </si>
  <si>
    <t>TRM95.8</t>
  </si>
  <si>
    <t>Low Flow Showerheads handheld- DI, Natural Gas, Flow = 2, IU, Single-Family - IQ</t>
  </si>
  <si>
    <t>Handheld Showerhead (DI) SF - IQ</t>
  </si>
  <si>
    <t>5.4.5.18</t>
  </si>
  <si>
    <t>TRM95.18</t>
  </si>
  <si>
    <t>Low Flow Showerheads handheld- DI, Natural Gas, Flow = 2, IU, Single-FamilyIQ All Joint</t>
  </si>
  <si>
    <t>Handheld Showerhead (DI) SF - IQ All Joint</t>
  </si>
  <si>
    <t>5.4.5.16</t>
  </si>
  <si>
    <t>TRM95.16</t>
  </si>
  <si>
    <t>Low Flow Showerheads handheld- DI, Natural Gas, Flow = 2, IU, Single-FamilyIQ Joint</t>
  </si>
  <si>
    <t>Handheld Showerhead (DI) SF - IQ Joint</t>
  </si>
  <si>
    <t>5.4.5.7</t>
  </si>
  <si>
    <t>TRM95.7</t>
  </si>
  <si>
    <t>Low Flow Showerheads - DI, Natural Gas, Flow = 2, IU, Single-Family - IQ</t>
  </si>
  <si>
    <t>Showerhead (DI) SF - IQ</t>
  </si>
  <si>
    <t>5.4.5.17</t>
  </si>
  <si>
    <t>TRM95.17</t>
  </si>
  <si>
    <t>Low Flow Showerheads - DI, Natural Gas, Flow = 2, IU, Single-Family All Joint</t>
  </si>
  <si>
    <t>Showerhead (DI) SF - IQ All Joint</t>
  </si>
  <si>
    <t>5.4.5.15</t>
  </si>
  <si>
    <t>TRM95.15</t>
  </si>
  <si>
    <t>Low Flow Showerheads - DI, Natural Gas, Flow = 2, IU, Single-Family Joint</t>
  </si>
  <si>
    <t>Showerhead (DI) SF - IQ Joint</t>
  </si>
  <si>
    <t>5.4.4.2</t>
  </si>
  <si>
    <t>TRM94.2</t>
  </si>
  <si>
    <t xml:space="preserve">Low Flow Faucet Aerators- DI, Single Family, Kitchen </t>
  </si>
  <si>
    <t>5.4.4.16</t>
  </si>
  <si>
    <t>TRM94.16</t>
  </si>
  <si>
    <t>Low Flow Faucet Aerators- DI, Single Family, Kitchen SF All Joint</t>
  </si>
  <si>
    <t>Kitchen Aerator SF (DI) All Joint</t>
  </si>
  <si>
    <t>5.4.4.9</t>
  </si>
  <si>
    <t>TRM94.9</t>
  </si>
  <si>
    <t>Low Flow Faucet Aerators- DI, Single Family, Kitchen SF Joint</t>
  </si>
  <si>
    <t>Kitchen Aerator SF (DI) Joint</t>
  </si>
  <si>
    <t>5.4.4.6</t>
  </si>
  <si>
    <t>TRM94.6</t>
  </si>
  <si>
    <t>Low Flow Faucet Aerators- DI, Multifamily, Kitchen CA</t>
  </si>
  <si>
    <t>5.4.4.13</t>
  </si>
  <si>
    <t>TRM94.13</t>
  </si>
  <si>
    <t>Low Flow Faucet Aerators- DI, Multifamily, Kitchen CA Joint</t>
  </si>
  <si>
    <t>Low Flow Aerator - Kitchen (DI) MF-CA Joint</t>
  </si>
  <si>
    <t>5.4.4.5</t>
  </si>
  <si>
    <t>TRM94.5</t>
  </si>
  <si>
    <t>Low Flow Faucet Aerators- DI, Multifamily, Kitchen IU</t>
  </si>
  <si>
    <t>5.4.4.18</t>
  </si>
  <si>
    <t>TRM94.18</t>
  </si>
  <si>
    <t>Low Flow Faucet Aerators- DI, Multifamily, Kitchen All Joint</t>
  </si>
  <si>
    <t>Low Flow Aerator - Kitchen (DI) MF-IU All Joint</t>
  </si>
  <si>
    <t>5.4.4.12</t>
  </si>
  <si>
    <t>TRM94.12</t>
  </si>
  <si>
    <t>Low Flow Faucet Aerators- DI, Multifamily, Kitchen IU Joint</t>
  </si>
  <si>
    <t>Low Flow Aerator - Kitchen (DI) MF-IU Joint</t>
  </si>
  <si>
    <t>5.6.6.11</t>
  </si>
  <si>
    <t>TRM127.11</t>
  </si>
  <si>
    <t>Rim/Band Joist Insulation Rim/Band Joist: R5 to R19, Rim/Band Joist area = 19 ft, CC Single Family</t>
  </si>
  <si>
    <t>Rim/Band Joist Insulation (R5 to R19) IQ SF CC</t>
  </si>
  <si>
    <t>5.4.1.4</t>
  </si>
  <si>
    <t>TRM76.4</t>
  </si>
  <si>
    <t>Domestic Hot Water Pipe insulation/ 1 ft./ 4 R-value/ 0.75 in. dia. - DI, SF</t>
  </si>
  <si>
    <t>5.4.1.2</t>
  </si>
  <si>
    <t>TRM76.2</t>
  </si>
  <si>
    <t xml:space="preserve">Domestic Hot Water Pipe insulation/ 1 ft./ 3 R-value/ 0.75 in. dia. - DI, </t>
  </si>
  <si>
    <t>4.4.25.2</t>
  </si>
  <si>
    <t>TRM111.2</t>
  </si>
  <si>
    <t>Programmable Thermostat Adjustments - Convenience Store</t>
  </si>
  <si>
    <t>4.4.18.2</t>
  </si>
  <si>
    <t>TRM103.2</t>
  </si>
  <si>
    <t>Programmable Thermostats - Convenience Store</t>
  </si>
  <si>
    <t>4.4.14.37</t>
  </si>
  <si>
    <t>TRM50.37</t>
  </si>
  <si>
    <t>Pipe Insulation, DHW Small &lt;=1.25" - CPOP</t>
  </si>
  <si>
    <t>4.4.14.32</t>
  </si>
  <si>
    <t>TRM50.32</t>
  </si>
  <si>
    <t>4.4.14.6</t>
  </si>
  <si>
    <t>TRM50.6</t>
  </si>
  <si>
    <t>Pipe Insulation, Indoor, Domestic Hot Water, Hot water, DHW Circulation Loop</t>
  </si>
  <si>
    <t>Pipe Insulation, Indoor DHW</t>
  </si>
  <si>
    <t>5.4.4.3</t>
  </si>
  <si>
    <t>TRM94.3</t>
  </si>
  <si>
    <t>Low Flow Faucet Aerators- DI, Multifamily, Bath CA</t>
  </si>
  <si>
    <t>5.4.4.10</t>
  </si>
  <si>
    <t>TRM94.10</t>
  </si>
  <si>
    <t>Low Flow Faucet Aerators- DI, Multifamily, Bath CA Joint</t>
  </si>
  <si>
    <t>Low Flow Aerator - Bath (DI) MF-CA Joint</t>
  </si>
  <si>
    <t>5.4.4.4</t>
  </si>
  <si>
    <t>TRM94.4</t>
  </si>
  <si>
    <t>Low Flow Faucet Aerators- DI, Multifamily, Bath IU</t>
  </si>
  <si>
    <t>5.4.4.17</t>
  </si>
  <si>
    <t>TRM94.17</t>
  </si>
  <si>
    <t>Low Flow Faucet Aerators- DI, Multifamily, Bath All Joint</t>
  </si>
  <si>
    <t>Low Flow Aerator - Bath (DI) MF-IU All Joint</t>
  </si>
  <si>
    <t>5.4.4.11</t>
  </si>
  <si>
    <t>TRM94.11</t>
  </si>
  <si>
    <t>Low Flow Faucet Aerators- DI, Multifamily, Bath IU Joint</t>
  </si>
  <si>
    <t>Low Flow Aerator - Bath (DI) MF-IU Joint</t>
  </si>
  <si>
    <t>4.4.14.7</t>
  </si>
  <si>
    <t>TRM50.7</t>
  </si>
  <si>
    <t>Pipe Insulation, Indoor, Space Heating, Hot water, Recirculation - Heating Season only</t>
  </si>
  <si>
    <t>4.4.21</t>
  </si>
  <si>
    <t>TRM105</t>
  </si>
  <si>
    <t>5.4.4.1</t>
  </si>
  <si>
    <t>TRM94.1</t>
  </si>
  <si>
    <t xml:space="preserve">Low Flow Faucet Aerators- DI, Single Family, Bath </t>
  </si>
  <si>
    <t>5.4.4.15</t>
  </si>
  <si>
    <t>TRM94.15</t>
  </si>
  <si>
    <t>Low Flow Faucet Aerators- DI, Single Family, Bath SF All Joint</t>
  </si>
  <si>
    <t>Bathroom Aerator SF (DI) All Joint</t>
  </si>
  <si>
    <t>5.4.4.8</t>
  </si>
  <si>
    <t>TRM94.8</t>
  </si>
  <si>
    <t>Low Flow Faucet Aerators- DI, Single Family, Bath SF Joint</t>
  </si>
  <si>
    <t>Bathroom Aerator SF (DI) Joint</t>
  </si>
  <si>
    <t>5.1.4.1</t>
  </si>
  <si>
    <t>TRM65.1</t>
  </si>
  <si>
    <t>RS-APL-ESDI-V05-190101</t>
  </si>
  <si>
    <t>ENERGY STAR Dishwasher - Standard Natural Gas</t>
  </si>
  <si>
    <t>Dishwasher - Standard</t>
  </si>
  <si>
    <t>5.3.2</t>
  </si>
  <si>
    <t>TRM71</t>
  </si>
  <si>
    <t>RS-HVC-PINS-V03-190101</t>
  </si>
  <si>
    <t>Boiler Pipe Insulation, R-value = 2.8, 0.75'', 1 ft, Without reset controls, Pipes in Crawl Space Zone 2</t>
  </si>
  <si>
    <t>5.6.1.10</t>
  </si>
  <si>
    <t>TRM99.10</t>
  </si>
  <si>
    <t>Air Sealing - Sealing Tape 1 foot- DI Per Foot</t>
  </si>
  <si>
    <t>5.6.1.11</t>
  </si>
  <si>
    <t>TRM99.11</t>
  </si>
  <si>
    <t>Air Sealing - Sealing Tape per 1 foot - DI Joint</t>
  </si>
  <si>
    <t>Air Sealing - Sealing Tape - DI Joint</t>
  </si>
  <si>
    <t>5.1.4.2</t>
  </si>
  <si>
    <t>TRM65.2</t>
  </si>
  <si>
    <t>ENERGY STAR Dishwasher - Compact Natural Gas</t>
  </si>
  <si>
    <t>Dishwasher - Compact</t>
  </si>
  <si>
    <t>4.4.24.4</t>
  </si>
  <si>
    <t>TRM112.4</t>
  </si>
  <si>
    <t>CI-HVC-SPIN-V02-160601</t>
  </si>
  <si>
    <t>Small Pipe Insulation, 3/4", Indoor Domestic Hot Water, DHW Circulation Loop</t>
  </si>
  <si>
    <t>Small Pipe Insulation, 3/4", Indoor DHW</t>
  </si>
  <si>
    <t>4.4.24.3</t>
  </si>
  <si>
    <t>TRM112.3</t>
  </si>
  <si>
    <t>Small Pipe Insulation, 1/2", Indoor Domestic Hot Water, DHW Circulation Loop</t>
  </si>
  <si>
    <t>Small Pipe Insulation, 1/2", Indoor DHW</t>
  </si>
  <si>
    <t>4.4.22</t>
  </si>
  <si>
    <t>TRM106</t>
  </si>
  <si>
    <t>Oxygen Trim Controls</t>
  </si>
  <si>
    <t>O2 Trim</t>
  </si>
  <si>
    <t>4.4.24.2</t>
  </si>
  <si>
    <t>TRM112.2</t>
  </si>
  <si>
    <t>Small Pipe Insulation, 3/4", Indoor Space Heating, Recirculation - Heating Season only</t>
  </si>
  <si>
    <t>Small Pipe Insulation, 3/4", Indoor Space Heat</t>
  </si>
  <si>
    <t>4.4.24.1</t>
  </si>
  <si>
    <t>TRM112.1</t>
  </si>
  <si>
    <t>Small Pipe Insulation, 1/2", Indoor Space Heating, Recirculation - Heating Season only</t>
  </si>
  <si>
    <t>Small Pipe Insulation, 1/2", Indoor Space Heat</t>
  </si>
  <si>
    <t>4.2.9.1</t>
  </si>
  <si>
    <t>TRM140.1</t>
  </si>
  <si>
    <t>CI-FSE-ESHH-V03-190101</t>
  </si>
  <si>
    <t>ENERGY STAR Hot Food Holding Cabinets (HFHC)</t>
  </si>
  <si>
    <t>Hot Food Holding Cabinets</t>
  </si>
  <si>
    <t>5.4.7</t>
  </si>
  <si>
    <t>TRM78</t>
  </si>
  <si>
    <t>RS-HWE-WRAP-V02-150601</t>
  </si>
  <si>
    <t>Water Heater Wrap</t>
  </si>
  <si>
    <t>Program Management</t>
  </si>
  <si>
    <t>Assessment Direct Install</t>
  </si>
  <si>
    <t>Faucet Aerator - Bath</t>
  </si>
  <si>
    <t>Faucet Aerator - Bath Laminar</t>
  </si>
  <si>
    <t>Faucet Aerator - Kitchen</t>
  </si>
  <si>
    <t>Pre-Rinse Spray Valves</t>
  </si>
  <si>
    <t>Weather Stripping</t>
  </si>
  <si>
    <t>Business Optimization Program</t>
  </si>
  <si>
    <t>Boiler Tune Up, Process</t>
  </si>
  <si>
    <t>Boiler Tune Up, Space Heating</t>
  </si>
  <si>
    <t>Steam Trap, Commercial</t>
  </si>
  <si>
    <t>Steam Trap, Dry Cleaner</t>
  </si>
  <si>
    <t>Steam Trap, Industrial High Pressure</t>
  </si>
  <si>
    <t>Steam Trap, Industrial Medium Pressure</t>
  </si>
  <si>
    <t>Combination Oven</t>
  </si>
  <si>
    <t>Compressed Air Heat Recovery</t>
  </si>
  <si>
    <t>Convection Oven</t>
  </si>
  <si>
    <t>Direct-Fired Space Heater</t>
  </si>
  <si>
    <t>Fryer - E &gt;50%</t>
  </si>
  <si>
    <t>Fryer - Large Vat</t>
  </si>
  <si>
    <t>High Efficiency Boiler</t>
  </si>
  <si>
    <t>High Efficiency Furnace</t>
  </si>
  <si>
    <t>Infrared Heaters</t>
  </si>
  <si>
    <t>Outdoor Pool Covers</t>
  </si>
  <si>
    <t>Pipe Insulation</t>
  </si>
  <si>
    <t>Small Commercial Thermostat</t>
  </si>
  <si>
    <t>Water Heater</t>
  </si>
  <si>
    <t>Midstream CFS</t>
  </si>
  <si>
    <t>Commercial Steamer</t>
  </si>
  <si>
    <t>Large Conveyor Oven</t>
  </si>
  <si>
    <t>Infrared Salamander Broiler</t>
  </si>
  <si>
    <t>Kitchen Demand Ventilation Controls</t>
  </si>
  <si>
    <t>Double Rack Oven</t>
  </si>
  <si>
    <t xml:space="preserve">Building Operator Certification </t>
  </si>
  <si>
    <t>Nicor Gas - ComEd Joint Kit</t>
  </si>
  <si>
    <t xml:space="preserve">Shower Timer </t>
  </si>
  <si>
    <t xml:space="preserve">Low Flow Showerheads </t>
  </si>
  <si>
    <t xml:space="preserve">Low Flow Aerators (Bathroom) </t>
  </si>
  <si>
    <t xml:space="preserve">Low Flow Aerators (Kitchen) </t>
  </si>
  <si>
    <t>Nicor Gas Only Kit</t>
  </si>
  <si>
    <t>Nicor Gas - Weatherization Kits</t>
  </si>
  <si>
    <t>PHES</t>
  </si>
  <si>
    <t>Advanced Thermostat - Manual</t>
  </si>
  <si>
    <t>HW Pipe Insulation</t>
  </si>
  <si>
    <t>Rim Insulation</t>
  </si>
  <si>
    <t>Advanced Thermostat - Programmable</t>
  </si>
  <si>
    <t>Furnace Tune-Up</t>
  </si>
  <si>
    <t>Direct Install</t>
  </si>
  <si>
    <t>Prog. T-Stat (DI) IU</t>
  </si>
  <si>
    <t>Low Flow Showerhead (DI) IU</t>
  </si>
  <si>
    <t>Faucet Aerator - Bathroom (DI) IU</t>
  </si>
  <si>
    <t>Faucet Aerator - Kitchen (DI) IU</t>
  </si>
  <si>
    <t>Pipe Insulation (DI) CA</t>
  </si>
  <si>
    <t>Low Flow Showerhead (DI) CA</t>
  </si>
  <si>
    <t>Faucet Aerator - Bathroom (DI) CA</t>
  </si>
  <si>
    <t>Faucet Aerator - Kitchen (DI) CA</t>
  </si>
  <si>
    <t>Pipe Insulation Indoor Hot Water (HW) DHW</t>
  </si>
  <si>
    <t>Pipe Insulation Indoor Hot Water (HW) Space Heat</t>
  </si>
  <si>
    <t>Condensing Boilers</t>
  </si>
  <si>
    <t>Hydronic Boilers</t>
  </si>
  <si>
    <t>Steam Traps</t>
  </si>
  <si>
    <t>Air Sealing - Sealing Tape</t>
  </si>
  <si>
    <t>Retrofits MF</t>
  </si>
  <si>
    <t>Pipe Insulation CA</t>
  </si>
  <si>
    <t>Steam Boilers</t>
  </si>
  <si>
    <t>Reprog. T-Stat (DI) IU</t>
  </si>
  <si>
    <t>Air Sealing - Weatherstripping</t>
  </si>
  <si>
    <t>Steam Traps - Test/Audit</t>
  </si>
  <si>
    <t>IHWAP MF</t>
  </si>
  <si>
    <t>Custom Project - MAU</t>
  </si>
  <si>
    <t>Custom Project - Air Sealing - Silicone Caulk</t>
  </si>
  <si>
    <t>Custom Project - Air Sealing - Weatherstripping</t>
  </si>
  <si>
    <t>Custom Project - RTU</t>
  </si>
  <si>
    <t>Whole Building</t>
  </si>
  <si>
    <t>All projects</t>
  </si>
  <si>
    <t>Tune-up</t>
  </si>
  <si>
    <t>N/A</t>
  </si>
  <si>
    <t xml:space="preserve">Advanced Thermostat </t>
  </si>
  <si>
    <t>SEM Whole Building</t>
  </si>
  <si>
    <t>Site A</t>
  </si>
  <si>
    <t>Site B</t>
  </si>
  <si>
    <t>Site C</t>
  </si>
  <si>
    <t>Site D</t>
  </si>
  <si>
    <t>Site E</t>
  </si>
  <si>
    <t>Site F</t>
  </si>
  <si>
    <t>Site G</t>
  </si>
  <si>
    <t>Site H</t>
  </si>
  <si>
    <t>Site I</t>
  </si>
  <si>
    <t>Site J</t>
  </si>
  <si>
    <t>Site K</t>
  </si>
  <si>
    <t>Site L</t>
  </si>
  <si>
    <t>Site M</t>
  </si>
  <si>
    <t>Behavioral Savings</t>
  </si>
  <si>
    <t>Wave 1</t>
  </si>
  <si>
    <t>Wave 3</t>
  </si>
  <si>
    <t>AHU CV to VAV</t>
  </si>
  <si>
    <t>BAS &amp; Energy Wheel Recovery</t>
  </si>
  <si>
    <t>BAS Controls</t>
  </si>
  <si>
    <t>Boiler Replacement and BAS</t>
  </si>
  <si>
    <t>Case Replacement</t>
  </si>
  <si>
    <t>Commercial Dryer</t>
  </si>
  <si>
    <t>Condensing Boiler w CO2 capture</t>
  </si>
  <si>
    <t>DDC Controls</t>
  </si>
  <si>
    <t>Direct Fired MAU w VFD and Pressure Control</t>
  </si>
  <si>
    <t>Display Cases</t>
  </si>
  <si>
    <t>Gas Pipe Replacement</t>
  </si>
  <si>
    <t>Geothermal and HVAC Reno</t>
  </si>
  <si>
    <t>MAU Upgrade</t>
  </si>
  <si>
    <t>Pavings Under Aggregate Storage Area</t>
  </si>
  <si>
    <t>Re-Tube</t>
  </si>
  <si>
    <t>RO</t>
  </si>
  <si>
    <t>RTU Replacement</t>
  </si>
  <si>
    <t>Stack Economizer and Water Heater</t>
  </si>
  <si>
    <t>Steam Absorption Chiller Upgrade</t>
  </si>
  <si>
    <t>Steam Generator</t>
  </si>
  <si>
    <t>Steam to Hot Water</t>
  </si>
  <si>
    <t>Tankless High Efficiency Units</t>
  </si>
  <si>
    <t>Thermal Heat Curtains</t>
  </si>
  <si>
    <t>Water System</t>
  </si>
  <si>
    <t xml:space="preserve">OTHER BENEFITS DETAILS </t>
  </si>
  <si>
    <t>NEBs (AQB)</t>
  </si>
  <si>
    <t>Avoided Water Savings</t>
  </si>
  <si>
    <t>Avoided Env. Adder Costs</t>
  </si>
  <si>
    <t>Avoided Electric Savings</t>
  </si>
  <si>
    <t>All Other Benefits w/ NEI (NEBs, Water, GHG, Elec)</t>
  </si>
  <si>
    <t>Only Measure NEI Benefits (Water, Elec)</t>
  </si>
  <si>
    <t>Verified Net Savings (therms)</t>
  </si>
  <si>
    <t>TRC Test (w/ NEI)</t>
  </si>
  <si>
    <t>TRC Test (w/o NEI)</t>
  </si>
  <si>
    <t>PACT Test (w/ NEI)</t>
  </si>
  <si>
    <t>PACT Test (w/o NEI)</t>
  </si>
  <si>
    <t>Residential Total</t>
  </si>
  <si>
    <t>kWh Savings</t>
  </si>
  <si>
    <t>Annual Verified Net Electric Savings</t>
  </si>
  <si>
    <t>Lifetime Verified Net Electric Savings</t>
  </si>
  <si>
    <t>Verified Net Weighted Average Measure Life</t>
  </si>
  <si>
    <t>Elementary Education Kits (EEE IE)</t>
  </si>
  <si>
    <t>Pool Covers</t>
  </si>
  <si>
    <t>Commercial Steam Cooker</t>
  </si>
  <si>
    <t>Non-Res New Construction</t>
  </si>
  <si>
    <t>Heat Pump</t>
  </si>
  <si>
    <t>Air Handler Filter Cleaning</t>
  </si>
  <si>
    <t>Nicor Gas 2025 Verified Savings Summary</t>
  </si>
  <si>
    <t>(m)</t>
  </si>
  <si>
    <t>(o=e/d)</t>
  </si>
  <si>
    <t>TRC Results for Nicor Gas, 2025 Programs (Societal Discount Rate, Plan 4 Avoided Costs)</t>
  </si>
  <si>
    <t>Program Administrator Cost Test (PACT) Results for Nicor Gas, 2025 Programs (WACC Discount Rate, Plan 4 Avoided Costs)</t>
  </si>
  <si>
    <t xml:space="preserve">Income Qualified Single Family </t>
  </si>
  <si>
    <t>Income Qualified Elementary Education Kits (IQ EEE)</t>
  </si>
  <si>
    <t xml:space="preserve">Income Qualified Multi-Family </t>
  </si>
  <si>
    <t>Income Qualified Energy-Savings Kits (IQ ESK)</t>
  </si>
  <si>
    <t>Residential New Construction (Smart Neighborhood Builder)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</si>
</sst>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"/>
    <numFmt numFmtId="167" formatCode="&quot;$&quot;#,##0"/>
    <numFmt numFmtId="168" formatCode="_(&quot;$&quot;* #,##0_);_(&quot;$&quot;* \(#,##0\);_(&quot;$&quot;* &quot;-&quot;??_);_(@_)"/>
    <numFmt numFmtId="169" formatCode="0.0%"/>
    <numFmt numFmtId="170" formatCode="&quot;$&quot;#,##0.00"/>
    <numFmt numFmtId="171" formatCode="[$-10409]&quot;$&quot;#,##0.00;\(&quot;$&quot;#,##0.00\)"/>
    <numFmt numFmtId="172" formatCode="[$-10409]mm/dd/yyyy"/>
    <numFmt numFmtId="173" formatCode="[$-10409]#,##0;\(#,##0\)"/>
    <numFmt numFmtId="174" formatCode="[$-10409]0.00;\(0.00\)"/>
    <numFmt numFmtId="175" formatCode="[$-10409]#,##0.00;\(#,##0.00\)"/>
    <numFmt numFmtId="176" formatCode="[$-10409]0;\(0\)"/>
    <numFmt numFmtId="177" formatCode="0.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B0B0B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 Narrow"/>
      <family val="2"/>
    </font>
    <font>
      <sz val="11"/>
      <color rgb="FF000000"/>
      <name val="Arial Narrow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u/>
      <sz val="10"/>
      <color rgb="FF000000"/>
      <name val="Calibri"/>
      <family val="2"/>
    </font>
    <font>
      <sz val="11"/>
      <color rgb="FF375623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sz val="12"/>
      <color rgb="FFFFFFFF"/>
      <name val="Calibri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rgb="FFFF0000"/>
      <name val="Aptos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color rgb="FFFFFFFF"/>
      <name val="Arial Narrow"/>
      <family val="2"/>
    </font>
    <font>
      <b/>
      <sz val="10"/>
      <color rgb="FF000000"/>
      <name val="Arial Narrow"/>
      <family val="2"/>
    </font>
    <font>
      <b/>
      <sz val="10"/>
      <color rgb="FFFFFFFF"/>
      <name val="Calibri"/>
      <family val="2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Aptos Narrow"/>
      <family val="2"/>
    </font>
  </fonts>
  <fills count="2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51">
    <border>
      <left/>
      <right/>
      <top/>
      <bottom/>
      <diagonal/>
    </border>
    <border>
      <left/>
      <right/>
      <top/>
      <bottom style="medium">
        <color rgb="FFDCDDD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B3EF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4" tint="0.59996337778862885"/>
      </right>
      <top style="medium">
        <color indexed="64"/>
      </top>
      <bottom/>
      <diagonal/>
    </border>
    <border>
      <left style="medium">
        <color theme="4" tint="0.59996337778862885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4" tint="0.59996337778862885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4" tint="0.59996337778862885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theme="4" tint="0.59996337778862885"/>
      </right>
      <top style="medium">
        <color indexed="64"/>
      </top>
      <bottom/>
      <diagonal/>
    </border>
    <border>
      <left style="thin">
        <color theme="4"/>
      </left>
      <right/>
      <top style="thin">
        <color theme="4"/>
      </top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theme="4"/>
      </bottom>
      <diagonal/>
    </border>
    <border>
      <left/>
      <right style="thin">
        <color indexed="64"/>
      </right>
      <top style="medium">
        <color indexed="64"/>
      </top>
      <bottom style="thin">
        <color theme="4"/>
      </bottom>
      <diagonal/>
    </border>
    <border>
      <left/>
      <right/>
      <top style="medium">
        <color indexed="6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4" tint="0.59996337778862885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rgb="FF95D600"/>
      </bottom>
      <diagonal/>
    </border>
    <border>
      <left/>
      <right/>
      <top style="medium">
        <color rgb="FFB3EFFD"/>
      </top>
      <bottom style="medium">
        <color rgb="FF036479"/>
      </bottom>
      <diagonal/>
    </border>
    <border>
      <left/>
      <right/>
      <top/>
      <bottom style="medium">
        <color rgb="FF036479"/>
      </bottom>
      <diagonal/>
    </border>
    <border>
      <left/>
      <right/>
      <top style="thick">
        <color rgb="FF95D600"/>
      </top>
      <bottom/>
      <diagonal/>
    </border>
    <border>
      <left/>
      <right/>
      <top style="medium">
        <color rgb="FFB3EFFD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4" fillId="0" borderId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/>
    <xf numFmtId="44" fontId="3" fillId="0" borderId="0" applyFont="0" applyFill="0" applyBorder="0" applyAlignment="0" applyProtection="0"/>
  </cellStyleXfs>
  <cellXfs count="420">
    <xf numFmtId="0" fontId="0" fillId="0" borderId="0" xfId="0"/>
    <xf numFmtId="0" fontId="4" fillId="0" borderId="0" xfId="0" applyFont="1"/>
    <xf numFmtId="0" fontId="5" fillId="0" borderId="0" xfId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/>
    <xf numFmtId="0" fontId="8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43" fontId="7" fillId="0" borderId="0" xfId="12" applyFont="1" applyFill="1" applyBorder="1"/>
    <xf numFmtId="43" fontId="5" fillId="0" borderId="0" xfId="12" applyFont="1" applyFill="1" applyBorder="1" applyAlignment="1">
      <alignment horizontal="right" vertical="center"/>
    </xf>
    <xf numFmtId="43" fontId="4" fillId="0" borderId="0" xfId="12" applyFont="1" applyFill="1" applyBorder="1"/>
    <xf numFmtId="165" fontId="7" fillId="0" borderId="0" xfId="12" applyNumberFormat="1" applyFont="1" applyFill="1" applyBorder="1"/>
    <xf numFmtId="165" fontId="5" fillId="0" borderId="0" xfId="12" applyNumberFormat="1" applyFont="1" applyFill="1" applyBorder="1" applyAlignment="1">
      <alignment horizontal="right" vertical="center"/>
    </xf>
    <xf numFmtId="165" fontId="4" fillId="0" borderId="0" xfId="12" applyNumberFormat="1" applyFont="1" applyFill="1" applyBorder="1"/>
    <xf numFmtId="165" fontId="4" fillId="0" borderId="0" xfId="12" applyNumberFormat="1" applyFont="1" applyFill="1" applyBorder="1" applyAlignment="1">
      <alignment horizontal="right" vertical="center"/>
    </xf>
    <xf numFmtId="165" fontId="0" fillId="0" borderId="0" xfId="0" applyNumberFormat="1"/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vertical="center" wrapText="1"/>
    </xf>
    <xf numFmtId="0" fontId="10" fillId="0" borderId="3" xfId="1" applyFont="1" applyBorder="1" applyAlignment="1">
      <alignment horizontal="left" vertical="center"/>
    </xf>
    <xf numFmtId="0" fontId="10" fillId="0" borderId="3" xfId="1" applyFont="1" applyBorder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43" fontId="5" fillId="0" borderId="0" xfId="12" applyFont="1" applyFill="1" applyBorder="1" applyAlignment="1">
      <alignment vertical="center"/>
    </xf>
    <xf numFmtId="43" fontId="9" fillId="0" borderId="1" xfId="12" applyFont="1" applyBorder="1" applyAlignment="1">
      <alignment horizontal="right" vertical="center"/>
    </xf>
    <xf numFmtId="43" fontId="4" fillId="0" borderId="0" xfId="12" applyFont="1" applyFill="1" applyBorder="1" applyAlignment="1">
      <alignment vertical="center"/>
    </xf>
    <xf numFmtId="43" fontId="9" fillId="0" borderId="1" xfId="12" applyFont="1" applyBorder="1" applyAlignment="1">
      <alignment horizontal="right" vertical="center" wrapText="1"/>
    </xf>
    <xf numFmtId="43" fontId="10" fillId="0" borderId="3" xfId="12" applyFont="1" applyBorder="1" applyAlignment="1">
      <alignment horizontal="right" vertical="center"/>
    </xf>
    <xf numFmtId="43" fontId="10" fillId="0" borderId="3" xfId="12" applyFont="1" applyBorder="1" applyAlignment="1">
      <alignment horizontal="right" vertical="center" wrapText="1"/>
    </xf>
    <xf numFmtId="43" fontId="10" fillId="3" borderId="3" xfId="12" applyFont="1" applyFill="1" applyBorder="1" applyAlignment="1">
      <alignment horizontal="right" vertical="center" wrapText="1"/>
    </xf>
    <xf numFmtId="165" fontId="9" fillId="0" borderId="1" xfId="12" applyNumberFormat="1" applyFont="1" applyBorder="1" applyAlignment="1">
      <alignment horizontal="right" vertical="center"/>
    </xf>
    <xf numFmtId="165" fontId="9" fillId="0" borderId="1" xfId="12" applyNumberFormat="1" applyFont="1" applyBorder="1" applyAlignment="1">
      <alignment horizontal="right" vertical="center" wrapText="1"/>
    </xf>
    <xf numFmtId="165" fontId="10" fillId="0" borderId="3" xfId="12" applyNumberFormat="1" applyFont="1" applyBorder="1" applyAlignment="1">
      <alignment horizontal="right" vertical="center"/>
    </xf>
    <xf numFmtId="165" fontId="10" fillId="0" borderId="3" xfId="12" applyNumberFormat="1" applyFont="1" applyBorder="1" applyAlignment="1">
      <alignment horizontal="right" vertical="center" wrapText="1"/>
    </xf>
    <xf numFmtId="165" fontId="10" fillId="3" borderId="3" xfId="12" applyNumberFormat="1" applyFont="1" applyFill="1" applyBorder="1" applyAlignment="1">
      <alignment horizontal="right" vertical="center" wrapText="1"/>
    </xf>
    <xf numFmtId="9" fontId="7" fillId="0" borderId="0" xfId="13" applyFont="1" applyFill="1" applyBorder="1"/>
    <xf numFmtId="9" fontId="5" fillId="0" borderId="0" xfId="13" applyFont="1" applyFill="1" applyBorder="1" applyAlignment="1">
      <alignment horizontal="right" vertical="center"/>
    </xf>
    <xf numFmtId="9" fontId="9" fillId="0" borderId="1" xfId="13" applyFont="1" applyBorder="1" applyAlignment="1">
      <alignment horizontal="right" vertical="center"/>
    </xf>
    <xf numFmtId="9" fontId="4" fillId="0" borderId="0" xfId="13" applyFont="1" applyFill="1" applyBorder="1" applyAlignment="1">
      <alignment horizontal="right" vertical="center"/>
    </xf>
    <xf numFmtId="9" fontId="9" fillId="0" borderId="1" xfId="13" applyFont="1" applyBorder="1" applyAlignment="1">
      <alignment horizontal="right" vertical="center" wrapText="1"/>
    </xf>
    <xf numFmtId="9" fontId="10" fillId="0" borderId="3" xfId="13" applyFont="1" applyBorder="1" applyAlignment="1">
      <alignment horizontal="right" vertical="center"/>
    </xf>
    <xf numFmtId="9" fontId="10" fillId="0" borderId="3" xfId="13" applyFont="1" applyBorder="1" applyAlignment="1">
      <alignment horizontal="right" vertical="center" wrapText="1"/>
    </xf>
    <xf numFmtId="9" fontId="10" fillId="3" borderId="3" xfId="13" applyFont="1" applyFill="1" applyBorder="1" applyAlignment="1">
      <alignment horizontal="right" vertical="center" wrapText="1"/>
    </xf>
    <xf numFmtId="9" fontId="4" fillId="0" borderId="0" xfId="13" applyFont="1" applyFill="1" applyBorder="1"/>
    <xf numFmtId="165" fontId="4" fillId="0" borderId="0" xfId="13" applyNumberFormat="1" applyFont="1" applyFill="1" applyBorder="1"/>
    <xf numFmtId="43" fontId="0" fillId="0" borderId="0" xfId="12" applyFont="1"/>
    <xf numFmtId="165" fontId="5" fillId="2" borderId="0" xfId="12" applyNumberFormat="1" applyFont="1" applyFill="1" applyBorder="1" applyAlignment="1">
      <alignment horizontal="right" vertical="center"/>
    </xf>
    <xf numFmtId="0" fontId="7" fillId="0" borderId="2" xfId="0" applyFont="1" applyBorder="1"/>
    <xf numFmtId="0" fontId="4" fillId="0" borderId="2" xfId="0" applyFont="1" applyBorder="1"/>
    <xf numFmtId="43" fontId="4" fillId="0" borderId="2" xfId="0" applyNumberFormat="1" applyFont="1" applyBorder="1"/>
    <xf numFmtId="0" fontId="0" fillId="0" borderId="4" xfId="0" applyBorder="1"/>
    <xf numFmtId="0" fontId="0" fillId="6" borderId="0" xfId="0" applyFill="1"/>
    <xf numFmtId="0" fontId="13" fillId="0" borderId="0" xfId="15" applyFont="1" applyAlignment="1">
      <alignment wrapText="1"/>
    </xf>
    <xf numFmtId="167" fontId="0" fillId="0" borderId="0" xfId="14" applyNumberFormat="1" applyFont="1"/>
    <xf numFmtId="167" fontId="0" fillId="0" borderId="0" xfId="0" applyNumberFormat="1"/>
    <xf numFmtId="0" fontId="4" fillId="5" borderId="2" xfId="0" applyFont="1" applyFill="1" applyBorder="1"/>
    <xf numFmtId="166" fontId="0" fillId="0" borderId="0" xfId="0" applyNumberFormat="1"/>
    <xf numFmtId="43" fontId="4" fillId="0" borderId="0" xfId="12" applyFont="1" applyBorder="1"/>
    <xf numFmtId="167" fontId="7" fillId="0" borderId="2" xfId="0" applyNumberFormat="1" applyFont="1" applyBorder="1"/>
    <xf numFmtId="167" fontId="4" fillId="0" borderId="2" xfId="14" applyNumberFormat="1" applyFont="1" applyBorder="1"/>
    <xf numFmtId="37" fontId="4" fillId="0" borderId="2" xfId="12" applyNumberFormat="1" applyFont="1" applyBorder="1"/>
    <xf numFmtId="167" fontId="4" fillId="5" borderId="2" xfId="14" applyNumberFormat="1" applyFont="1" applyFill="1" applyBorder="1"/>
    <xf numFmtId="0" fontId="3" fillId="0" borderId="0" xfId="1"/>
    <xf numFmtId="167" fontId="0" fillId="6" borderId="0" xfId="0" applyNumberFormat="1" applyFill="1"/>
    <xf numFmtId="43" fontId="4" fillId="0" borderId="5" xfId="0" applyNumberFormat="1" applyFont="1" applyBorder="1"/>
    <xf numFmtId="167" fontId="4" fillId="0" borderId="5" xfId="14" applyNumberFormat="1" applyFont="1" applyBorder="1"/>
    <xf numFmtId="167" fontId="4" fillId="0" borderId="0" xfId="14" applyNumberFormat="1" applyFont="1" applyBorder="1"/>
    <xf numFmtId="0" fontId="16" fillId="0" borderId="0" xfId="1" applyFont="1" applyAlignment="1">
      <alignment vertical="top" wrapText="1" readingOrder="1"/>
    </xf>
    <xf numFmtId="0" fontId="16" fillId="0" borderId="10" xfId="1" applyFont="1" applyBorder="1" applyAlignment="1">
      <alignment vertical="top" wrapText="1" readingOrder="1"/>
    </xf>
    <xf numFmtId="0" fontId="17" fillId="0" borderId="0" xfId="1" applyFont="1"/>
    <xf numFmtId="171" fontId="15" fillId="0" borderId="10" xfId="1" applyNumberFormat="1" applyFont="1" applyBorder="1" applyAlignment="1">
      <alignment vertical="top" wrapText="1" readingOrder="1"/>
    </xf>
    <xf numFmtId="172" fontId="16" fillId="0" borderId="10" xfId="1" applyNumberFormat="1" applyFont="1" applyBorder="1" applyAlignment="1">
      <alignment vertical="top" wrapText="1" readingOrder="1"/>
    </xf>
    <xf numFmtId="173" fontId="16" fillId="0" borderId="10" xfId="1" applyNumberFormat="1" applyFont="1" applyBorder="1" applyAlignment="1">
      <alignment vertical="top" wrapText="1" readingOrder="1"/>
    </xf>
    <xf numFmtId="174" fontId="16" fillId="0" borderId="10" xfId="1" applyNumberFormat="1" applyFont="1" applyBorder="1" applyAlignment="1">
      <alignment vertical="top" wrapText="1" readingOrder="1"/>
    </xf>
    <xf numFmtId="171" fontId="16" fillId="0" borderId="10" xfId="1" applyNumberFormat="1" applyFont="1" applyBorder="1" applyAlignment="1">
      <alignment vertical="top" wrapText="1" readingOrder="1"/>
    </xf>
    <xf numFmtId="175" fontId="16" fillId="0" borderId="10" xfId="1" applyNumberFormat="1" applyFont="1" applyBorder="1" applyAlignment="1">
      <alignment vertical="top" wrapText="1" readingOrder="1"/>
    </xf>
    <xf numFmtId="176" fontId="16" fillId="0" borderId="10" xfId="1" applyNumberFormat="1" applyFont="1" applyBorder="1" applyAlignment="1">
      <alignment vertical="top" wrapText="1" readingOrder="1"/>
    </xf>
    <xf numFmtId="43" fontId="17" fillId="0" borderId="0" xfId="12" applyFont="1"/>
    <xf numFmtId="43" fontId="17" fillId="0" borderId="0" xfId="1" applyNumberFormat="1" applyFont="1"/>
    <xf numFmtId="0" fontId="20" fillId="0" borderId="2" xfId="1" applyFont="1" applyBorder="1"/>
    <xf numFmtId="0" fontId="20" fillId="0" borderId="0" xfId="1" applyFont="1"/>
    <xf numFmtId="0" fontId="20" fillId="0" borderId="6" xfId="1" applyFont="1" applyBorder="1"/>
    <xf numFmtId="44" fontId="0" fillId="0" borderId="2" xfId="21" applyFont="1" applyBorder="1" applyAlignment="1"/>
    <xf numFmtId="44" fontId="0" fillId="0" borderId="2" xfId="21" applyFont="1" applyBorder="1"/>
    <xf numFmtId="43" fontId="0" fillId="0" borderId="0" xfId="2" applyFont="1"/>
    <xf numFmtId="43" fontId="20" fillId="0" borderId="6" xfId="2" applyFont="1" applyBorder="1" applyAlignment="1"/>
    <xf numFmtId="0" fontId="20" fillId="0" borderId="2" xfId="0" applyFont="1" applyBorder="1"/>
    <xf numFmtId="44" fontId="3" fillId="0" borderId="0" xfId="1" applyNumberFormat="1"/>
    <xf numFmtId="165" fontId="11" fillId="4" borderId="2" xfId="12" applyNumberFormat="1" applyFont="1" applyFill="1" applyBorder="1" applyAlignment="1">
      <alignment horizontal="right" vertical="center" wrapText="1" readingOrder="1"/>
    </xf>
    <xf numFmtId="164" fontId="11" fillId="4" borderId="2" xfId="12" applyNumberFormat="1" applyFont="1" applyFill="1" applyBorder="1" applyAlignment="1">
      <alignment horizontal="right" vertical="center" wrapText="1" readingOrder="1"/>
    </xf>
    <xf numFmtId="43" fontId="2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1" fillId="0" borderId="34" xfId="0" applyFont="1" applyBorder="1"/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5" fillId="0" borderId="0" xfId="0" applyFont="1"/>
    <xf numFmtId="0" fontId="26" fillId="0" borderId="34" xfId="0" applyFont="1" applyBorder="1"/>
    <xf numFmtId="0" fontId="26" fillId="0" borderId="0" xfId="0" applyFont="1"/>
    <xf numFmtId="0" fontId="27" fillId="0" borderId="0" xfId="0" applyFont="1"/>
    <xf numFmtId="10" fontId="27" fillId="0" borderId="0" xfId="0" applyNumberFormat="1" applyFont="1"/>
    <xf numFmtId="10" fontId="22" fillId="0" borderId="0" xfId="0" applyNumberFormat="1" applyFont="1"/>
    <xf numFmtId="8" fontId="22" fillId="0" borderId="0" xfId="0" applyNumberFormat="1" applyFont="1" applyAlignment="1">
      <alignment wrapText="1"/>
    </xf>
    <xf numFmtId="8" fontId="22" fillId="0" borderId="0" xfId="0" applyNumberFormat="1" applyFont="1"/>
    <xf numFmtId="0" fontId="28" fillId="0" borderId="0" xfId="0" applyFont="1"/>
    <xf numFmtId="8" fontId="28" fillId="0" borderId="0" xfId="0" applyNumberFormat="1" applyFont="1"/>
    <xf numFmtId="10" fontId="28" fillId="0" borderId="0" xfId="0" applyNumberFormat="1" applyFont="1"/>
    <xf numFmtId="0" fontId="28" fillId="0" borderId="0" xfId="0" applyFont="1" applyAlignment="1">
      <alignment wrapText="1"/>
    </xf>
    <xf numFmtId="3" fontId="22" fillId="18" borderId="0" xfId="0" applyNumberFormat="1" applyFont="1" applyFill="1"/>
    <xf numFmtId="8" fontId="22" fillId="18" borderId="0" xfId="0" applyNumberFormat="1" applyFont="1" applyFill="1"/>
    <xf numFmtId="0" fontId="19" fillId="0" borderId="0" xfId="19" applyFill="1" applyBorder="1" applyAlignment="1"/>
    <xf numFmtId="0" fontId="29" fillId="0" borderId="0" xfId="0" applyFont="1"/>
    <xf numFmtId="0" fontId="22" fillId="19" borderId="0" xfId="0" applyFont="1" applyFill="1"/>
    <xf numFmtId="0" fontId="30" fillId="20" borderId="2" xfId="0" applyFont="1" applyFill="1" applyBorder="1" applyAlignment="1">
      <alignment wrapText="1"/>
    </xf>
    <xf numFmtId="0" fontId="30" fillId="20" borderId="7" xfId="0" applyFont="1" applyFill="1" applyBorder="1" applyAlignment="1">
      <alignment wrapText="1"/>
    </xf>
    <xf numFmtId="0" fontId="26" fillId="0" borderId="6" xfId="0" applyFont="1" applyBorder="1"/>
    <xf numFmtId="8" fontId="26" fillId="0" borderId="36" xfId="0" applyNumberFormat="1" applyFont="1" applyBorder="1"/>
    <xf numFmtId="3" fontId="26" fillId="0" borderId="36" xfId="0" applyNumberFormat="1" applyFont="1" applyBorder="1"/>
    <xf numFmtId="0" fontId="32" fillId="0" borderId="0" xfId="0" applyFont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right" vertical="center"/>
    </xf>
    <xf numFmtId="14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4" fillId="0" borderId="0" xfId="0" applyFont="1" applyAlignment="1">
      <alignment horizontal="right" vertical="center"/>
    </xf>
    <xf numFmtId="177" fontId="32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32" fillId="0" borderId="0" xfId="0" applyNumberFormat="1" applyFont="1" applyAlignment="1">
      <alignment vertical="center"/>
    </xf>
    <xf numFmtId="177" fontId="32" fillId="0" borderId="0" xfId="0" applyNumberFormat="1" applyFont="1" applyAlignment="1">
      <alignment vertical="center"/>
    </xf>
    <xf numFmtId="0" fontId="32" fillId="6" borderId="0" xfId="0" applyFont="1" applyFill="1" applyAlignment="1">
      <alignment vertical="center"/>
    </xf>
    <xf numFmtId="0" fontId="32" fillId="6" borderId="0" xfId="0" applyFont="1" applyFill="1" applyAlignment="1">
      <alignment horizontal="right" vertical="center"/>
    </xf>
    <xf numFmtId="177" fontId="32" fillId="6" borderId="0" xfId="0" applyNumberFormat="1" applyFont="1" applyFill="1" applyAlignment="1">
      <alignment horizontal="center" vertical="center"/>
    </xf>
    <xf numFmtId="2" fontId="31" fillId="6" borderId="0" xfId="0" applyNumberFormat="1" applyFont="1" applyFill="1" applyAlignment="1">
      <alignment horizontal="center" vertical="center"/>
    </xf>
    <xf numFmtId="1" fontId="32" fillId="6" borderId="0" xfId="0" applyNumberFormat="1" applyFont="1" applyFill="1" applyAlignment="1">
      <alignment vertical="center"/>
    </xf>
    <xf numFmtId="2" fontId="31" fillId="0" borderId="0" xfId="0" applyNumberFormat="1" applyFont="1" applyAlignment="1">
      <alignment horizontal="center" vertical="center"/>
    </xf>
    <xf numFmtId="2" fontId="3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31" fillId="0" borderId="0" xfId="1" applyFont="1" applyAlignment="1">
      <alignment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2" fontId="35" fillId="11" borderId="0" xfId="0" applyNumberFormat="1" applyFont="1" applyFill="1" applyAlignment="1">
      <alignment vertical="center"/>
    </xf>
    <xf numFmtId="165" fontId="35" fillId="11" borderId="0" xfId="12" applyNumberFormat="1" applyFont="1" applyFill="1" applyBorder="1" applyAlignment="1">
      <alignment vertical="center"/>
    </xf>
    <xf numFmtId="167" fontId="35" fillId="11" borderId="0" xfId="14" applyNumberFormat="1" applyFont="1" applyFill="1" applyBorder="1" applyAlignment="1">
      <alignment vertical="center"/>
    </xf>
    <xf numFmtId="167" fontId="35" fillId="11" borderId="0" xfId="0" applyNumberFormat="1" applyFont="1" applyFill="1" applyAlignment="1">
      <alignment vertical="center"/>
    </xf>
    <xf numFmtId="0" fontId="32" fillId="7" borderId="0" xfId="0" applyFont="1" applyFill="1" applyAlignment="1">
      <alignment horizontal="left" vertical="center"/>
    </xf>
    <xf numFmtId="167" fontId="32" fillId="0" borderId="0" xfId="0" applyNumberFormat="1" applyFont="1" applyAlignment="1">
      <alignment vertical="center"/>
    </xf>
    <xf numFmtId="167" fontId="32" fillId="0" borderId="0" xfId="14" applyNumberFormat="1" applyFont="1" applyFill="1" applyBorder="1" applyAlignment="1">
      <alignment vertical="center"/>
    </xf>
    <xf numFmtId="170" fontId="32" fillId="0" borderId="0" xfId="0" applyNumberFormat="1" applyFont="1" applyAlignment="1">
      <alignment vertical="center"/>
    </xf>
    <xf numFmtId="165" fontId="32" fillId="0" borderId="0" xfId="12" applyNumberFormat="1" applyFont="1" applyFill="1" applyBorder="1" applyAlignment="1">
      <alignment vertical="center"/>
    </xf>
    <xf numFmtId="43" fontId="32" fillId="0" borderId="0" xfId="12" applyFont="1" applyFill="1" applyBorder="1" applyAlignment="1">
      <alignment vertical="center"/>
    </xf>
    <xf numFmtId="0" fontId="32" fillId="0" borderId="0" xfId="16" applyFont="1" applyAlignment="1">
      <alignment vertical="center"/>
    </xf>
    <xf numFmtId="0" fontId="32" fillId="0" borderId="0" xfId="0" applyFont="1" applyAlignment="1">
      <alignment horizontal="center" vertical="center"/>
    </xf>
    <xf numFmtId="165" fontId="32" fillId="0" borderId="0" xfId="0" applyNumberFormat="1" applyFont="1" applyAlignment="1">
      <alignment vertical="center"/>
    </xf>
    <xf numFmtId="0" fontId="31" fillId="0" borderId="0" xfId="0" applyFont="1"/>
    <xf numFmtId="3" fontId="37" fillId="0" borderId="2" xfId="0" applyNumberFormat="1" applyFont="1" applyBorder="1"/>
    <xf numFmtId="3" fontId="37" fillId="0" borderId="7" xfId="0" applyNumberFormat="1" applyFont="1" applyBorder="1"/>
    <xf numFmtId="164" fontId="37" fillId="0" borderId="7" xfId="0" applyNumberFormat="1" applyFont="1" applyBorder="1"/>
    <xf numFmtId="0" fontId="31" fillId="17" borderId="16" xfId="0" applyFont="1" applyFill="1" applyBorder="1" applyAlignment="1">
      <alignment horizontal="center" vertical="center" wrapText="1"/>
    </xf>
    <xf numFmtId="0" fontId="31" fillId="17" borderId="19" xfId="0" applyFont="1" applyFill="1" applyBorder="1" applyAlignment="1">
      <alignment horizontal="center" vertical="center" wrapText="1"/>
    </xf>
    <xf numFmtId="0" fontId="31" fillId="17" borderId="17" xfId="0" applyFont="1" applyFill="1" applyBorder="1" applyAlignment="1">
      <alignment horizontal="center" vertical="center" wrapText="1"/>
    </xf>
    <xf numFmtId="0" fontId="31" fillId="17" borderId="20" xfId="0" applyFont="1" applyFill="1" applyBorder="1" applyAlignment="1">
      <alignment horizontal="center" vertical="center" wrapText="1"/>
    </xf>
    <xf numFmtId="0" fontId="31" fillId="17" borderId="0" xfId="0" applyFont="1" applyFill="1" applyAlignment="1">
      <alignment horizontal="center" vertical="center" wrapText="1"/>
    </xf>
    <xf numFmtId="166" fontId="32" fillId="0" borderId="0" xfId="0" applyNumberFormat="1" applyFont="1" applyAlignment="1">
      <alignment vertical="center"/>
    </xf>
    <xf numFmtId="166" fontId="34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169" fontId="32" fillId="0" borderId="0" xfId="13" applyNumberFormat="1" applyFont="1" applyAlignment="1">
      <alignment vertical="center"/>
    </xf>
    <xf numFmtId="168" fontId="32" fillId="0" borderId="0" xfId="14" applyNumberFormat="1" applyFont="1" applyAlignment="1">
      <alignment vertical="center"/>
    </xf>
    <xf numFmtId="165" fontId="37" fillId="0" borderId="0" xfId="0" applyNumberFormat="1" applyFont="1" applyAlignment="1">
      <alignment vertical="center"/>
    </xf>
    <xf numFmtId="165" fontId="37" fillId="0" borderId="0" xfId="12" applyNumberFormat="1" applyFont="1" applyAlignment="1">
      <alignment vertical="center"/>
    </xf>
    <xf numFmtId="168" fontId="31" fillId="0" borderId="0" xfId="14" applyNumberFormat="1" applyFont="1" applyFill="1" applyBorder="1" applyAlignment="1">
      <alignment horizontal="center" vertical="center"/>
    </xf>
    <xf numFmtId="0" fontId="31" fillId="8" borderId="28" xfId="0" applyFont="1" applyFill="1" applyBorder="1" applyAlignment="1">
      <alignment horizontal="center" vertical="center" wrapText="1"/>
    </xf>
    <xf numFmtId="0" fontId="31" fillId="8" borderId="29" xfId="0" applyFont="1" applyFill="1" applyBorder="1" applyAlignment="1">
      <alignment horizontal="center" vertical="center" wrapText="1"/>
    </xf>
    <xf numFmtId="0" fontId="31" fillId="8" borderId="30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31" fillId="4" borderId="33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31" fillId="4" borderId="0" xfId="0" quotePrefix="1" applyFont="1" applyFill="1" applyAlignment="1">
      <alignment horizontal="center" vertical="center" wrapText="1"/>
    </xf>
    <xf numFmtId="0" fontId="31" fillId="4" borderId="35" xfId="0" quotePrefix="1" applyFont="1" applyFill="1" applyBorder="1" applyAlignment="1">
      <alignment horizontal="center" vertical="center" wrapText="1"/>
    </xf>
    <xf numFmtId="0" fontId="35" fillId="10" borderId="37" xfId="0" applyFont="1" applyFill="1" applyBorder="1" applyAlignment="1">
      <alignment vertical="center"/>
    </xf>
    <xf numFmtId="168" fontId="33" fillId="10" borderId="37" xfId="14" applyNumberFormat="1" applyFont="1" applyFill="1" applyBorder="1" applyAlignment="1">
      <alignment horizontal="right" vertical="center"/>
    </xf>
    <xf numFmtId="0" fontId="31" fillId="17" borderId="0" xfId="0" quotePrefix="1" applyFont="1" applyFill="1" applyAlignment="1">
      <alignment horizontal="center" vertical="center" wrapText="1"/>
    </xf>
    <xf numFmtId="0" fontId="31" fillId="17" borderId="39" xfId="0" quotePrefix="1" applyFont="1" applyFill="1" applyBorder="1" applyAlignment="1">
      <alignment horizontal="center" vertical="center" wrapText="1"/>
    </xf>
    <xf numFmtId="0" fontId="31" fillId="0" borderId="37" xfId="0" applyFont="1" applyBorder="1" applyAlignment="1">
      <alignment vertical="center" wrapText="1"/>
    </xf>
    <xf numFmtId="166" fontId="33" fillId="0" borderId="37" xfId="0" applyNumberFormat="1" applyFont="1" applyBorder="1" applyAlignment="1">
      <alignment horizontal="center" vertical="center"/>
    </xf>
    <xf numFmtId="0" fontId="35" fillId="10" borderId="37" xfId="0" applyFont="1" applyFill="1" applyBorder="1" applyAlignment="1">
      <alignment horizontal="right" vertical="center" wrapText="1"/>
    </xf>
    <xf numFmtId="166" fontId="33" fillId="10" borderId="37" xfId="0" applyNumberFormat="1" applyFont="1" applyFill="1" applyBorder="1" applyAlignment="1">
      <alignment horizontal="center" vertical="center"/>
    </xf>
    <xf numFmtId="0" fontId="31" fillId="12" borderId="37" xfId="0" applyFont="1" applyFill="1" applyBorder="1" applyAlignment="1">
      <alignment vertical="center" wrapText="1"/>
    </xf>
    <xf numFmtId="168" fontId="31" fillId="12" borderId="37" xfId="14" applyNumberFormat="1" applyFont="1" applyFill="1" applyBorder="1" applyAlignment="1">
      <alignment horizontal="right" vertical="center"/>
    </xf>
    <xf numFmtId="168" fontId="31" fillId="12" borderId="37" xfId="14" applyNumberFormat="1" applyFont="1" applyFill="1" applyBorder="1" applyAlignment="1">
      <alignment horizontal="right" vertical="center" wrapText="1"/>
    </xf>
    <xf numFmtId="166" fontId="33" fillId="12" borderId="37" xfId="0" applyNumberFormat="1" applyFont="1" applyFill="1" applyBorder="1" applyAlignment="1">
      <alignment horizontal="center" vertical="center"/>
    </xf>
    <xf numFmtId="0" fontId="35" fillId="0" borderId="37" xfId="0" applyFont="1" applyBorder="1" applyAlignment="1">
      <alignment vertical="center"/>
    </xf>
    <xf numFmtId="0" fontId="31" fillId="0" borderId="37" xfId="0" applyFont="1" applyBorder="1" applyAlignment="1">
      <alignment vertical="center"/>
    </xf>
    <xf numFmtId="0" fontId="35" fillId="0" borderId="37" xfId="0" applyFont="1" applyBorder="1" applyAlignment="1">
      <alignment horizontal="right" vertical="center" wrapText="1"/>
    </xf>
    <xf numFmtId="0" fontId="36" fillId="21" borderId="37" xfId="0" applyFont="1" applyFill="1" applyBorder="1" applyAlignment="1">
      <alignment horizontal="center" vertical="center" wrapText="1" readingOrder="1"/>
    </xf>
    <xf numFmtId="0" fontId="31" fillId="0" borderId="37" xfId="0" applyFont="1" applyBorder="1"/>
    <xf numFmtId="9" fontId="31" fillId="0" borderId="37" xfId="0" applyNumberFormat="1" applyFont="1" applyBorder="1"/>
    <xf numFmtId="0" fontId="34" fillId="0" borderId="37" xfId="0" applyFont="1" applyBorder="1"/>
    <xf numFmtId="3" fontId="31" fillId="0" borderId="37" xfId="0" applyNumberFormat="1" applyFont="1" applyBorder="1"/>
    <xf numFmtId="164" fontId="31" fillId="0" borderId="37" xfId="0" applyNumberFormat="1" applyFont="1" applyBorder="1"/>
    <xf numFmtId="0" fontId="32" fillId="0" borderId="37" xfId="0" applyFont="1" applyBorder="1"/>
    <xf numFmtId="0" fontId="32" fillId="0" borderId="0" xfId="0" applyFont="1" applyAlignment="1">
      <alignment wrapText="1"/>
    </xf>
    <xf numFmtId="3" fontId="32" fillId="0" borderId="0" xfId="0" applyNumberFormat="1" applyFont="1" applyAlignment="1">
      <alignment horizontal="center" vertical="center"/>
    </xf>
    <xf numFmtId="3" fontId="32" fillId="0" borderId="37" xfId="0" applyNumberFormat="1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9" fontId="31" fillId="0" borderId="37" xfId="0" applyNumberFormat="1" applyFont="1" applyBorder="1" applyAlignment="1">
      <alignment horizontal="center" vertical="center"/>
    </xf>
    <xf numFmtId="167" fontId="31" fillId="0" borderId="37" xfId="14" applyNumberFormat="1" applyFont="1" applyFill="1" applyBorder="1" applyAlignment="1">
      <alignment horizontal="center" vertical="center"/>
    </xf>
    <xf numFmtId="0" fontId="18" fillId="0" borderId="37" xfId="0" applyFont="1" applyBorder="1" applyAlignment="1">
      <alignment horizontal="left" vertical="center"/>
    </xf>
    <xf numFmtId="0" fontId="18" fillId="0" borderId="37" xfId="1" applyFont="1" applyBorder="1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0" fillId="9" borderId="37" xfId="0" applyFont="1" applyFill="1" applyBorder="1" applyAlignment="1">
      <alignment horizontal="center" vertical="center" wrapText="1"/>
    </xf>
    <xf numFmtId="164" fontId="40" fillId="9" borderId="37" xfId="0" applyNumberFormat="1" applyFont="1" applyFill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0" fillId="10" borderId="37" xfId="0" applyFont="1" applyFill="1" applyBorder="1" applyAlignment="1">
      <alignment horizontal="center" vertical="center"/>
    </xf>
    <xf numFmtId="9" fontId="41" fillId="0" borderId="37" xfId="13" applyFont="1" applyFill="1" applyBorder="1" applyAlignment="1">
      <alignment horizontal="center" vertical="center"/>
    </xf>
    <xf numFmtId="9" fontId="42" fillId="0" borderId="37" xfId="13" applyFont="1" applyBorder="1" applyAlignment="1">
      <alignment horizontal="center" vertical="center"/>
    </xf>
    <xf numFmtId="43" fontId="41" fillId="7" borderId="37" xfId="12" applyFont="1" applyFill="1" applyBorder="1" applyAlignment="1">
      <alignment horizontal="center" vertical="center"/>
    </xf>
    <xf numFmtId="9" fontId="40" fillId="10" borderId="37" xfId="13" applyFont="1" applyFill="1" applyBorder="1" applyAlignment="1">
      <alignment horizontal="center" vertical="center"/>
    </xf>
    <xf numFmtId="43" fontId="40" fillId="10" borderId="37" xfId="12" applyFont="1" applyFill="1" applyBorder="1" applyAlignment="1">
      <alignment horizontal="center" vertical="center"/>
    </xf>
    <xf numFmtId="9" fontId="41" fillId="10" borderId="37" xfId="13" applyFont="1" applyFill="1" applyBorder="1" applyAlignment="1">
      <alignment horizontal="center" vertical="center"/>
    </xf>
    <xf numFmtId="165" fontId="41" fillId="10" borderId="37" xfId="0" applyNumberFormat="1" applyFont="1" applyFill="1" applyBorder="1" applyAlignment="1">
      <alignment horizontal="center" vertical="center"/>
    </xf>
    <xf numFmtId="0" fontId="41" fillId="10" borderId="37" xfId="0" applyFont="1" applyFill="1" applyBorder="1" applyAlignment="1">
      <alignment horizontal="center" vertical="center"/>
    </xf>
    <xf numFmtId="165" fontId="40" fillId="9" borderId="37" xfId="0" applyNumberFormat="1" applyFont="1" applyFill="1" applyBorder="1" applyAlignment="1">
      <alignment horizontal="center" vertical="center"/>
    </xf>
    <xf numFmtId="9" fontId="40" fillId="9" borderId="37" xfId="13" applyFont="1" applyFill="1" applyBorder="1" applyAlignment="1">
      <alignment horizontal="center" vertical="center"/>
    </xf>
    <xf numFmtId="164" fontId="41" fillId="0" borderId="0" xfId="0" applyNumberFormat="1" applyFont="1" applyAlignment="1">
      <alignment vertical="center"/>
    </xf>
    <xf numFmtId="43" fontId="41" fillId="0" borderId="0" xfId="0" applyNumberFormat="1" applyFont="1" applyAlignment="1">
      <alignment vertical="center"/>
    </xf>
    <xf numFmtId="165" fontId="41" fillId="0" borderId="0" xfId="0" applyNumberFormat="1" applyFont="1" applyAlignment="1">
      <alignment vertical="center"/>
    </xf>
    <xf numFmtId="0" fontId="40" fillId="10" borderId="37" xfId="0" applyFont="1" applyFill="1" applyBorder="1" applyAlignment="1">
      <alignment horizontal="left" vertical="center" wrapText="1"/>
    </xf>
    <xf numFmtId="0" fontId="40" fillId="9" borderId="37" xfId="0" applyFont="1" applyFill="1" applyBorder="1" applyAlignment="1">
      <alignment horizontal="left" vertical="center"/>
    </xf>
    <xf numFmtId="0" fontId="3" fillId="17" borderId="16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17" borderId="0" xfId="0" applyFont="1" applyFill="1" applyAlignment="1">
      <alignment horizontal="center" vertical="center" wrapText="1"/>
    </xf>
    <xf numFmtId="0" fontId="3" fillId="17" borderId="0" xfId="0" quotePrefix="1" applyFont="1" applyFill="1" applyAlignment="1">
      <alignment horizontal="center" vertical="center" wrapText="1"/>
    </xf>
    <xf numFmtId="0" fontId="3" fillId="17" borderId="39" xfId="0" quotePrefix="1" applyFont="1" applyFill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166" fontId="20" fillId="0" borderId="37" xfId="0" applyNumberFormat="1" applyFont="1" applyBorder="1" applyAlignment="1">
      <alignment horizontal="center" vertical="center"/>
    </xf>
    <xf numFmtId="0" fontId="3" fillId="12" borderId="37" xfId="0" applyFont="1" applyFill="1" applyBorder="1" applyAlignment="1">
      <alignment vertical="center" wrapText="1"/>
    </xf>
    <xf numFmtId="166" fontId="20" fillId="12" borderId="37" xfId="0" applyNumberFormat="1" applyFont="1" applyFill="1" applyBorder="1" applyAlignment="1">
      <alignment horizontal="center" vertical="center"/>
    </xf>
    <xf numFmtId="0" fontId="2" fillId="10" borderId="37" xfId="0" applyFont="1" applyFill="1" applyBorder="1" applyAlignment="1">
      <alignment horizontal="right" vertical="center" wrapText="1"/>
    </xf>
    <xf numFmtId="166" fontId="20" fillId="10" borderId="37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10" borderId="37" xfId="0" applyFont="1" applyFill="1" applyBorder="1" applyAlignment="1">
      <alignment vertical="center"/>
    </xf>
    <xf numFmtId="169" fontId="0" fillId="0" borderId="0" xfId="13" applyNumberFormat="1" applyFont="1" applyAlignment="1">
      <alignment vertical="center"/>
    </xf>
    <xf numFmtId="168" fontId="0" fillId="0" borderId="0" xfId="14" applyNumberFormat="1" applyFont="1" applyAlignment="1">
      <alignment vertical="center"/>
    </xf>
    <xf numFmtId="165" fontId="38" fillId="0" borderId="0" xfId="12" applyNumberFormat="1" applyFont="1" applyAlignment="1">
      <alignment vertical="center"/>
    </xf>
    <xf numFmtId="167" fontId="41" fillId="0" borderId="0" xfId="0" applyNumberFormat="1" applyFont="1" applyAlignment="1">
      <alignment vertical="center"/>
    </xf>
    <xf numFmtId="167" fontId="40" fillId="10" borderId="37" xfId="0" applyNumberFormat="1" applyFont="1" applyFill="1" applyBorder="1" applyAlignment="1">
      <alignment horizontal="center" vertical="center"/>
    </xf>
    <xf numFmtId="167" fontId="41" fillId="10" borderId="37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right" vertical="center"/>
    </xf>
    <xf numFmtId="167" fontId="40" fillId="0" borderId="0" xfId="0" applyNumberFormat="1" applyFont="1" applyAlignment="1">
      <alignment vertical="center"/>
    </xf>
    <xf numFmtId="167" fontId="41" fillId="16" borderId="37" xfId="14" applyNumberFormat="1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3" fontId="18" fillId="0" borderId="37" xfId="12" applyNumberFormat="1" applyFont="1" applyBorder="1" applyAlignment="1">
      <alignment horizontal="center" vertical="center"/>
    </xf>
    <xf numFmtId="3" fontId="40" fillId="10" borderId="37" xfId="0" applyNumberFormat="1" applyFont="1" applyFill="1" applyBorder="1" applyAlignment="1">
      <alignment horizontal="center" vertical="center"/>
    </xf>
    <xf numFmtId="3" fontId="41" fillId="10" borderId="37" xfId="0" applyNumberFormat="1" applyFont="1" applyFill="1" applyBorder="1" applyAlignment="1">
      <alignment horizontal="center" vertical="center"/>
    </xf>
    <xf numFmtId="3" fontId="40" fillId="9" borderId="37" xfId="0" applyNumberFormat="1" applyFont="1" applyFill="1" applyBorder="1" applyAlignment="1">
      <alignment horizontal="center" vertical="center"/>
    </xf>
    <xf numFmtId="170" fontId="41" fillId="0" borderId="37" xfId="14" applyNumberFormat="1" applyFont="1" applyBorder="1" applyAlignment="1">
      <alignment horizontal="center" vertical="center"/>
    </xf>
    <xf numFmtId="170" fontId="40" fillId="10" borderId="37" xfId="14" applyNumberFormat="1" applyFont="1" applyFill="1" applyBorder="1" applyAlignment="1">
      <alignment horizontal="center" vertical="center"/>
    </xf>
    <xf numFmtId="170" fontId="40" fillId="9" borderId="37" xfId="14" applyNumberFormat="1" applyFont="1" applyFill="1" applyBorder="1" applyAlignment="1">
      <alignment horizontal="center" vertical="center"/>
    </xf>
    <xf numFmtId="3" fontId="40" fillId="10" borderId="37" xfId="0" applyNumberFormat="1" applyFont="1" applyFill="1" applyBorder="1" applyAlignment="1">
      <alignment horizontal="center" vertical="center" wrapText="1"/>
    </xf>
    <xf numFmtId="167" fontId="41" fillId="10" borderId="37" xfId="12" applyNumberFormat="1" applyFont="1" applyFill="1" applyBorder="1" applyAlignment="1">
      <alignment horizontal="center" vertical="center"/>
    </xf>
    <xf numFmtId="167" fontId="40" fillId="9" borderId="37" xfId="12" applyNumberFormat="1" applyFont="1" applyFill="1" applyBorder="1" applyAlignment="1">
      <alignment horizontal="center" vertical="center"/>
    </xf>
    <xf numFmtId="3" fontId="41" fillId="0" borderId="37" xfId="12" applyNumberFormat="1" applyFont="1" applyFill="1" applyBorder="1" applyAlignment="1">
      <alignment horizontal="center" vertical="center"/>
    </xf>
    <xf numFmtId="3" fontId="41" fillId="10" borderId="37" xfId="12" applyNumberFormat="1" applyFont="1" applyFill="1" applyBorder="1" applyAlignment="1">
      <alignment horizontal="center" vertical="center"/>
    </xf>
    <xf numFmtId="3" fontId="40" fillId="9" borderId="37" xfId="12" applyNumberFormat="1" applyFont="1" applyFill="1" applyBorder="1" applyAlignment="1">
      <alignment horizontal="center" vertical="center"/>
    </xf>
    <xf numFmtId="0" fontId="39" fillId="10" borderId="37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8" fontId="39" fillId="10" borderId="37" xfId="14" applyNumberFormat="1" applyFont="1" applyFill="1" applyBorder="1" applyAlignment="1">
      <alignment horizontal="right" vertical="center"/>
    </xf>
    <xf numFmtId="169" fontId="18" fillId="0" borderId="0" xfId="13" applyNumberFormat="1" applyFont="1" applyAlignment="1">
      <alignment vertical="center"/>
    </xf>
    <xf numFmtId="168" fontId="18" fillId="0" borderId="0" xfId="14" applyNumberFormat="1" applyFont="1" applyAlignment="1">
      <alignment vertical="center"/>
    </xf>
    <xf numFmtId="165" fontId="18" fillId="0" borderId="0" xfId="0" applyNumberFormat="1" applyFont="1" applyAlignment="1">
      <alignment vertical="center"/>
    </xf>
    <xf numFmtId="165" fontId="18" fillId="0" borderId="0" xfId="12" applyNumberFormat="1" applyFont="1" applyAlignment="1">
      <alignment vertical="center"/>
    </xf>
    <xf numFmtId="0" fontId="40" fillId="9" borderId="37" xfId="0" applyFont="1" applyFill="1" applyBorder="1" applyAlignment="1">
      <alignment vertical="center" wrapText="1"/>
    </xf>
    <xf numFmtId="164" fontId="41" fillId="0" borderId="37" xfId="0" applyNumberFormat="1" applyFont="1" applyBorder="1" applyAlignment="1">
      <alignment vertical="center" wrapText="1"/>
    </xf>
    <xf numFmtId="0" fontId="41" fillId="0" borderId="37" xfId="0" applyFont="1" applyBorder="1" applyAlignment="1">
      <alignment vertical="center"/>
    </xf>
    <xf numFmtId="0" fontId="41" fillId="0" borderId="37" xfId="0" applyFont="1" applyBorder="1" applyAlignment="1">
      <alignment vertical="center" wrapText="1"/>
    </xf>
    <xf numFmtId="4" fontId="41" fillId="0" borderId="0" xfId="0" applyNumberFormat="1" applyFont="1" applyAlignment="1">
      <alignment vertical="center"/>
    </xf>
    <xf numFmtId="3" fontId="43" fillId="0" borderId="0" xfId="0" applyNumberFormat="1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0" fontId="39" fillId="7" borderId="37" xfId="0" applyFont="1" applyFill="1" applyBorder="1" applyAlignment="1">
      <alignment horizontal="center" vertical="center" wrapText="1"/>
    </xf>
    <xf numFmtId="165" fontId="39" fillId="7" borderId="37" xfId="12" applyNumberFormat="1" applyFont="1" applyFill="1" applyBorder="1" applyAlignment="1">
      <alignment horizontal="center" vertical="center" wrapText="1"/>
    </xf>
    <xf numFmtId="37" fontId="41" fillId="7" borderId="37" xfId="12" applyNumberFormat="1" applyFont="1" applyFill="1" applyBorder="1" applyAlignment="1">
      <alignment horizontal="center" vertical="center"/>
    </xf>
    <xf numFmtId="167" fontId="3" fillId="0" borderId="37" xfId="14" applyNumberFormat="1" applyFont="1" applyFill="1" applyBorder="1" applyAlignment="1">
      <alignment horizontal="center" vertical="center"/>
    </xf>
    <xf numFmtId="167" fontId="3" fillId="0" borderId="37" xfId="14" quotePrefix="1" applyNumberFormat="1" applyFont="1" applyFill="1" applyBorder="1" applyAlignment="1">
      <alignment horizontal="center" vertical="center"/>
    </xf>
    <xf numFmtId="167" fontId="3" fillId="0" borderId="37" xfId="14" applyNumberFormat="1" applyFont="1" applyFill="1" applyBorder="1" applyAlignment="1">
      <alignment horizontal="center" vertical="center" wrapText="1"/>
    </xf>
    <xf numFmtId="167" fontId="3" fillId="12" borderId="37" xfId="14" applyNumberFormat="1" applyFont="1" applyFill="1" applyBorder="1" applyAlignment="1">
      <alignment horizontal="center" vertical="center"/>
    </xf>
    <xf numFmtId="167" fontId="3" fillId="12" borderId="37" xfId="14" applyNumberFormat="1" applyFont="1" applyFill="1" applyBorder="1" applyAlignment="1">
      <alignment horizontal="center" vertical="center" wrapText="1"/>
    </xf>
    <xf numFmtId="167" fontId="3" fillId="10" borderId="37" xfId="14" applyNumberFormat="1" applyFont="1" applyFill="1" applyBorder="1" applyAlignment="1">
      <alignment horizontal="center" vertical="center"/>
    </xf>
    <xf numFmtId="167" fontId="3" fillId="0" borderId="37" xfId="14" applyNumberFormat="1" applyFont="1" applyBorder="1" applyAlignment="1">
      <alignment horizontal="center" vertical="center"/>
    </xf>
    <xf numFmtId="167" fontId="3" fillId="0" borderId="37" xfId="14" applyNumberFormat="1" applyFont="1" applyBorder="1" applyAlignment="1">
      <alignment horizontal="center" vertical="center" wrapText="1"/>
    </xf>
    <xf numFmtId="167" fontId="20" fillId="10" borderId="37" xfId="14" applyNumberFormat="1" applyFont="1" applyFill="1" applyBorder="1" applyAlignment="1">
      <alignment horizontal="center" vertical="center"/>
    </xf>
    <xf numFmtId="167" fontId="3" fillId="22" borderId="37" xfId="14" applyNumberFormat="1" applyFont="1" applyFill="1" applyBorder="1" applyAlignment="1">
      <alignment horizontal="center" vertical="center"/>
    </xf>
    <xf numFmtId="167" fontId="3" fillId="22" borderId="37" xfId="14" quotePrefix="1" applyNumberFormat="1" applyFont="1" applyFill="1" applyBorder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167" fontId="31" fillId="0" borderId="37" xfId="14" quotePrefix="1" applyNumberFormat="1" applyFont="1" applyFill="1" applyBorder="1" applyAlignment="1">
      <alignment horizontal="center" vertical="center"/>
    </xf>
    <xf numFmtId="167" fontId="31" fillId="0" borderId="37" xfId="14" applyNumberFormat="1" applyFont="1" applyFill="1" applyBorder="1" applyAlignment="1">
      <alignment horizontal="center" vertical="center" wrapText="1"/>
    </xf>
    <xf numFmtId="167" fontId="31" fillId="10" borderId="37" xfId="14" applyNumberFormat="1" applyFont="1" applyFill="1" applyBorder="1" applyAlignment="1">
      <alignment horizontal="center" vertical="center"/>
    </xf>
    <xf numFmtId="167" fontId="31" fillId="0" borderId="37" xfId="14" applyNumberFormat="1" applyFont="1" applyBorder="1" applyAlignment="1">
      <alignment horizontal="center" vertical="center"/>
    </xf>
    <xf numFmtId="167" fontId="31" fillId="0" borderId="37" xfId="14" applyNumberFormat="1" applyFont="1" applyBorder="1" applyAlignment="1">
      <alignment horizontal="center" vertical="center" wrapText="1"/>
    </xf>
    <xf numFmtId="167" fontId="33" fillId="10" borderId="37" xfId="14" applyNumberFormat="1" applyFont="1" applyFill="1" applyBorder="1" applyAlignment="1">
      <alignment horizontal="center" vertical="center"/>
    </xf>
    <xf numFmtId="167" fontId="31" fillId="12" borderId="37" xfId="14" applyNumberFormat="1" applyFont="1" applyFill="1" applyBorder="1" applyAlignment="1">
      <alignment horizontal="center" vertical="center"/>
    </xf>
    <xf numFmtId="167" fontId="41" fillId="13" borderId="37" xfId="14" applyNumberFormat="1" applyFont="1" applyFill="1" applyBorder="1" applyAlignment="1">
      <alignment horizontal="center" vertical="center"/>
    </xf>
    <xf numFmtId="0" fontId="44" fillId="15" borderId="40" xfId="0" applyFont="1" applyFill="1" applyBorder="1" applyAlignment="1">
      <alignment horizontal="left" vertical="center" wrapText="1"/>
    </xf>
    <xf numFmtId="0" fontId="44" fillId="15" borderId="40" xfId="0" applyFont="1" applyFill="1" applyBorder="1" applyAlignment="1">
      <alignment horizontal="right" vertical="center" wrapText="1" indent="1"/>
    </xf>
    <xf numFmtId="0" fontId="44" fillId="15" borderId="40" xfId="0" applyFont="1" applyFill="1" applyBorder="1" applyAlignment="1">
      <alignment horizontal="right" vertical="center" wrapText="1"/>
    </xf>
    <xf numFmtId="0" fontId="45" fillId="0" borderId="41" xfId="0" applyFont="1" applyBorder="1" applyAlignment="1">
      <alignment vertical="center" wrapText="1"/>
    </xf>
    <xf numFmtId="3" fontId="45" fillId="0" borderId="42" xfId="0" applyNumberFormat="1" applyFont="1" applyBorder="1" applyAlignment="1">
      <alignment horizontal="right" vertical="center"/>
    </xf>
    <xf numFmtId="9" fontId="45" fillId="0" borderId="42" xfId="3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3" fontId="18" fillId="0" borderId="37" xfId="0" applyNumberFormat="1" applyFont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3" fontId="9" fillId="3" borderId="3" xfId="0" applyNumberFormat="1" applyFont="1" applyFill="1" applyBorder="1" applyAlignment="1">
      <alignment horizontal="right" vertical="center"/>
    </xf>
    <xf numFmtId="9" fontId="9" fillId="3" borderId="3" xfId="3" applyFont="1" applyFill="1" applyBorder="1" applyAlignment="1">
      <alignment horizontal="right" vertical="center"/>
    </xf>
    <xf numFmtId="2" fontId="9" fillId="3" borderId="3" xfId="0" applyNumberFormat="1" applyFont="1" applyFill="1" applyBorder="1" applyAlignment="1">
      <alignment horizontal="right" vertical="center"/>
    </xf>
    <xf numFmtId="3" fontId="9" fillId="3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9" fontId="9" fillId="0" borderId="3" xfId="3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2" fontId="9" fillId="0" borderId="3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 wrapText="1"/>
    </xf>
    <xf numFmtId="0" fontId="47" fillId="0" borderId="0" xfId="0" applyFont="1"/>
    <xf numFmtId="0" fontId="0" fillId="0" borderId="0" xfId="0" applyAlignment="1">
      <alignment horizontal="right" indent="1"/>
    </xf>
    <xf numFmtId="0" fontId="9" fillId="3" borderId="3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3" borderId="44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5" fillId="0" borderId="2" xfId="0" applyFont="1" applyBorder="1"/>
    <xf numFmtId="3" fontId="5" fillId="23" borderId="2" xfId="0" applyNumberFormat="1" applyFont="1" applyFill="1" applyBorder="1" applyAlignment="1">
      <alignment vertical="center"/>
    </xf>
    <xf numFmtId="0" fontId="40" fillId="14" borderId="37" xfId="0" applyFont="1" applyFill="1" applyBorder="1" applyAlignment="1">
      <alignment vertical="center"/>
    </xf>
    <xf numFmtId="9" fontId="48" fillId="0" borderId="2" xfId="0" applyNumberFormat="1" applyFont="1" applyBorder="1" applyAlignment="1">
      <alignment horizontal="center" vertical="center"/>
    </xf>
    <xf numFmtId="9" fontId="41" fillId="0" borderId="37" xfId="13" applyFont="1" applyBorder="1" applyAlignment="1">
      <alignment horizontal="center" vertical="center"/>
    </xf>
    <xf numFmtId="3" fontId="5" fillId="23" borderId="2" xfId="0" applyNumberFormat="1" applyFont="1" applyFill="1" applyBorder="1" applyAlignment="1">
      <alignment horizontal="center" vertical="center"/>
    </xf>
    <xf numFmtId="0" fontId="0" fillId="0" borderId="37" xfId="0" applyBorder="1"/>
    <xf numFmtId="0" fontId="35" fillId="0" borderId="23" xfId="0" applyFont="1" applyBorder="1" applyAlignment="1">
      <alignment horizontal="center" vertical="center"/>
    </xf>
    <xf numFmtId="0" fontId="33" fillId="8" borderId="5" xfId="0" applyFont="1" applyFill="1" applyBorder="1" applyAlignment="1">
      <alignment horizontal="center" vertical="center" wrapText="1"/>
    </xf>
    <xf numFmtId="0" fontId="33" fillId="8" borderId="27" xfId="0" applyFont="1" applyFill="1" applyBorder="1" applyAlignment="1">
      <alignment horizontal="center" vertical="center" wrapText="1"/>
    </xf>
    <xf numFmtId="0" fontId="33" fillId="8" borderId="24" xfId="0" applyFont="1" applyFill="1" applyBorder="1" applyAlignment="1">
      <alignment horizontal="center" vertical="center" wrapText="1"/>
    </xf>
    <xf numFmtId="0" fontId="33" fillId="8" borderId="25" xfId="0" applyFont="1" applyFill="1" applyBorder="1" applyAlignment="1">
      <alignment horizontal="center" vertical="center" wrapText="1"/>
    </xf>
    <xf numFmtId="0" fontId="33" fillId="8" borderId="26" xfId="0" applyFont="1" applyFill="1" applyBorder="1" applyAlignment="1">
      <alignment horizontal="center" vertical="center" wrapText="1"/>
    </xf>
    <xf numFmtId="0" fontId="33" fillId="4" borderId="31" xfId="0" applyFont="1" applyFill="1" applyBorder="1" applyAlignment="1">
      <alignment horizontal="center" vertical="center" wrapText="1"/>
    </xf>
    <xf numFmtId="0" fontId="33" fillId="4" borderId="48" xfId="0" applyFont="1" applyFill="1" applyBorder="1" applyAlignment="1">
      <alignment horizontal="center" vertical="center" wrapText="1"/>
    </xf>
    <xf numFmtId="0" fontId="31" fillId="4" borderId="46" xfId="0" applyFont="1" applyFill="1" applyBorder="1" applyAlignment="1">
      <alignment horizontal="center" vertical="center" wrapText="1"/>
    </xf>
    <xf numFmtId="0" fontId="31" fillId="4" borderId="47" xfId="0" applyFont="1" applyFill="1" applyBorder="1" applyAlignment="1">
      <alignment horizontal="center" vertical="center" wrapText="1"/>
    </xf>
    <xf numFmtId="0" fontId="31" fillId="4" borderId="45" xfId="0" applyFont="1" applyFill="1" applyBorder="1" applyAlignment="1">
      <alignment horizontal="center" vertical="center" wrapText="1"/>
    </xf>
    <xf numFmtId="0" fontId="49" fillId="8" borderId="29" xfId="0" applyFont="1" applyFill="1" applyBorder="1" applyAlignment="1">
      <alignment horizontal="center" vertical="center" wrapText="1"/>
    </xf>
    <xf numFmtId="0" fontId="49" fillId="8" borderId="33" xfId="0" applyFont="1" applyFill="1" applyBorder="1" applyAlignment="1">
      <alignment horizontal="center" vertical="center" wrapText="1"/>
    </xf>
    <xf numFmtId="0" fontId="50" fillId="0" borderId="2" xfId="1" applyFont="1" applyBorder="1" applyAlignment="1">
      <alignment horizontal="left"/>
    </xf>
    <xf numFmtId="167" fontId="51" fillId="0" borderId="2" xfId="14" quotePrefix="1" applyNumberFormat="1" applyFont="1" applyFill="1" applyBorder="1" applyAlignment="1">
      <alignment vertical="center"/>
    </xf>
    <xf numFmtId="0" fontId="50" fillId="8" borderId="2" xfId="1" applyFont="1" applyFill="1" applyBorder="1" applyAlignment="1">
      <alignment horizontal="left"/>
    </xf>
    <xf numFmtId="167" fontId="51" fillId="8" borderId="2" xfId="14" quotePrefix="1" applyNumberFormat="1" applyFont="1" applyFill="1" applyBorder="1" applyAlignment="1">
      <alignment vertical="center"/>
    </xf>
    <xf numFmtId="0" fontId="49" fillId="0" borderId="2" xfId="1" applyFont="1" applyBorder="1" applyAlignment="1">
      <alignment horizontal="left"/>
    </xf>
    <xf numFmtId="167" fontId="52" fillId="0" borderId="2" xfId="14" quotePrefix="1" applyNumberFormat="1" applyFont="1" applyFill="1" applyBorder="1" applyAlignment="1">
      <alignment vertical="center"/>
    </xf>
    <xf numFmtId="165" fontId="9" fillId="3" borderId="3" xfId="12" applyNumberFormat="1" applyFont="1" applyFill="1" applyBorder="1" applyAlignment="1">
      <alignment horizontal="right" vertical="center" wrapText="1"/>
    </xf>
    <xf numFmtId="166" fontId="9" fillId="3" borderId="3" xfId="0" applyNumberFormat="1" applyFont="1" applyFill="1" applyBorder="1" applyAlignment="1">
      <alignment horizontal="right" vertical="center" wrapText="1"/>
    </xf>
    <xf numFmtId="0" fontId="9" fillId="8" borderId="3" xfId="0" applyFont="1" applyFill="1" applyBorder="1" applyAlignment="1">
      <alignment horizontal="left" vertical="center" wrapText="1"/>
    </xf>
    <xf numFmtId="165" fontId="9" fillId="8" borderId="3" xfId="12" applyNumberFormat="1" applyFont="1" applyFill="1" applyBorder="1" applyAlignment="1">
      <alignment horizontal="right" vertical="center" wrapText="1"/>
    </xf>
    <xf numFmtId="166" fontId="9" fillId="8" borderId="3" xfId="0" applyNumberFormat="1" applyFont="1" applyFill="1" applyBorder="1" applyAlignment="1">
      <alignment horizontal="right" vertical="center" wrapText="1"/>
    </xf>
    <xf numFmtId="0" fontId="45" fillId="3" borderId="3" xfId="0" applyFont="1" applyFill="1" applyBorder="1" applyAlignment="1">
      <alignment horizontal="left" vertical="center" wrapText="1"/>
    </xf>
    <xf numFmtId="165" fontId="45" fillId="3" borderId="3" xfId="12" applyNumberFormat="1" applyFont="1" applyFill="1" applyBorder="1" applyAlignment="1">
      <alignment horizontal="right" vertical="center" wrapText="1"/>
    </xf>
    <xf numFmtId="166" fontId="45" fillId="3" borderId="3" xfId="0" applyNumberFormat="1" applyFont="1" applyFill="1" applyBorder="1" applyAlignment="1">
      <alignment horizontal="right" vertical="center" wrapText="1"/>
    </xf>
    <xf numFmtId="0" fontId="45" fillId="0" borderId="41" xfId="0" applyFont="1" applyBorder="1" applyAlignment="1">
      <alignment horizontal="left" vertical="center" wrapText="1"/>
    </xf>
    <xf numFmtId="165" fontId="45" fillId="0" borderId="41" xfId="12" applyNumberFormat="1" applyFont="1" applyBorder="1" applyAlignment="1">
      <alignment horizontal="right" vertical="center" wrapText="1"/>
    </xf>
    <xf numFmtId="166" fontId="45" fillId="0" borderId="41" xfId="12" applyNumberFormat="1" applyFont="1" applyBorder="1" applyAlignment="1">
      <alignment horizontal="right" vertical="center" wrapText="1"/>
    </xf>
    <xf numFmtId="0" fontId="34" fillId="0" borderId="50" xfId="0" applyFont="1" applyBorder="1" applyAlignment="1">
      <alignment horizontal="center" vertical="center"/>
    </xf>
    <xf numFmtId="0" fontId="34" fillId="0" borderId="50" xfId="0" applyFont="1" applyBorder="1" applyAlignment="1">
      <alignment vertical="center"/>
    </xf>
    <xf numFmtId="0" fontId="40" fillId="0" borderId="0" xfId="0" applyFont="1" applyAlignment="1">
      <alignment horizontal="center" vertical="center"/>
    </xf>
    <xf numFmtId="9" fontId="41" fillId="0" borderId="0" xfId="13" applyFont="1" applyAlignment="1">
      <alignment horizontal="center" vertical="center"/>
    </xf>
    <xf numFmtId="3" fontId="40" fillId="10" borderId="37" xfId="12" applyNumberFormat="1" applyFont="1" applyFill="1" applyBorder="1" applyAlignment="1">
      <alignment horizontal="center" vertical="center"/>
    </xf>
    <xf numFmtId="3" fontId="41" fillId="0" borderId="0" xfId="0" applyNumberFormat="1" applyFont="1" applyAlignment="1">
      <alignment vertical="center"/>
    </xf>
    <xf numFmtId="0" fontId="35" fillId="0" borderId="22" xfId="0" applyFont="1" applyBorder="1" applyAlignment="1">
      <alignment horizontal="left" vertical="center"/>
    </xf>
    <xf numFmtId="0" fontId="53" fillId="0" borderId="0" xfId="0" applyFont="1"/>
    <xf numFmtId="0" fontId="40" fillId="0" borderId="5" xfId="0" applyFont="1" applyBorder="1" applyAlignment="1">
      <alignment horizontal="center" vertical="center"/>
    </xf>
    <xf numFmtId="0" fontId="22" fillId="0" borderId="0" xfId="0" applyFont="1"/>
    <xf numFmtId="0" fontId="9" fillId="3" borderId="44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3" xfId="0" applyFont="1" applyFill="1" applyBorder="1" applyAlignment="1">
      <alignment horizontal="left" vertical="center" wrapText="1"/>
    </xf>
    <xf numFmtId="0" fontId="33" fillId="0" borderId="8" xfId="0" applyFont="1" applyBorder="1"/>
    <xf numFmtId="0" fontId="33" fillId="0" borderId="9" xfId="0" applyFont="1" applyBorder="1"/>
    <xf numFmtId="0" fontId="33" fillId="0" borderId="11" xfId="0" applyFont="1" applyBorder="1"/>
    <xf numFmtId="0" fontId="3" fillId="17" borderId="21" xfId="0" applyFont="1" applyFill="1" applyBorder="1" applyAlignment="1">
      <alignment horizontal="center" vertical="center" wrapText="1"/>
    </xf>
    <xf numFmtId="0" fontId="3" fillId="17" borderId="3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0" fillId="17" borderId="15" xfId="0" applyFont="1" applyFill="1" applyBorder="1" applyAlignment="1">
      <alignment horizontal="center" vertical="center" wrapText="1"/>
    </xf>
    <xf numFmtId="0" fontId="20" fillId="17" borderId="18" xfId="0" applyFont="1" applyFill="1" applyBorder="1" applyAlignment="1">
      <alignment horizontal="center" vertical="center" wrapText="1"/>
    </xf>
    <xf numFmtId="0" fontId="20" fillId="17" borderId="16" xfId="0" applyFont="1" applyFill="1" applyBorder="1" applyAlignment="1">
      <alignment horizontal="center" vertical="center" wrapText="1"/>
    </xf>
    <xf numFmtId="0" fontId="20" fillId="17" borderId="13" xfId="0" applyFont="1" applyFill="1" applyBorder="1" applyAlignment="1">
      <alignment horizontal="center" vertical="center" wrapText="1"/>
    </xf>
    <xf numFmtId="0" fontId="20" fillId="17" borderId="17" xfId="0" applyFont="1" applyFill="1" applyBorder="1" applyAlignment="1">
      <alignment horizontal="center" vertical="center" wrapText="1"/>
    </xf>
    <xf numFmtId="0" fontId="20" fillId="17" borderId="14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0" xfId="0" applyFont="1" applyFill="1" applyAlignment="1">
      <alignment horizontal="center" vertical="center" wrapText="1"/>
    </xf>
    <xf numFmtId="0" fontId="31" fillId="17" borderId="21" xfId="0" applyFont="1" applyFill="1" applyBorder="1" applyAlignment="1">
      <alignment horizontal="center" vertical="center" wrapText="1"/>
    </xf>
    <xf numFmtId="0" fontId="31" fillId="17" borderId="38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3" fillId="17" borderId="15" xfId="0" applyFont="1" applyFill="1" applyBorder="1" applyAlignment="1">
      <alignment horizontal="center" vertical="center" wrapText="1"/>
    </xf>
    <xf numFmtId="0" fontId="33" fillId="17" borderId="18" xfId="0" applyFont="1" applyFill="1" applyBorder="1" applyAlignment="1">
      <alignment horizontal="center" vertical="center" wrapText="1"/>
    </xf>
    <xf numFmtId="0" fontId="33" fillId="17" borderId="16" xfId="0" applyFont="1" applyFill="1" applyBorder="1" applyAlignment="1">
      <alignment horizontal="center" vertical="center" wrapText="1"/>
    </xf>
    <xf numFmtId="0" fontId="33" fillId="17" borderId="13" xfId="0" applyFont="1" applyFill="1" applyBorder="1" applyAlignment="1">
      <alignment horizontal="center" vertical="center" wrapText="1"/>
    </xf>
    <xf numFmtId="0" fontId="33" fillId="17" borderId="17" xfId="0" applyFont="1" applyFill="1" applyBorder="1" applyAlignment="1">
      <alignment horizontal="center" vertical="center" wrapText="1"/>
    </xf>
    <xf numFmtId="0" fontId="33" fillId="17" borderId="14" xfId="0" applyFont="1" applyFill="1" applyBorder="1" applyAlignment="1">
      <alignment horizontal="center" vertical="center" wrapText="1"/>
    </xf>
    <xf numFmtId="0" fontId="31" fillId="17" borderId="19" xfId="0" applyFont="1" applyFill="1" applyBorder="1" applyAlignment="1">
      <alignment horizontal="center" vertical="center" wrapText="1"/>
    </xf>
    <xf numFmtId="0" fontId="31" fillId="17" borderId="0" xfId="0" applyFont="1" applyFill="1" applyAlignment="1">
      <alignment horizontal="center" vertical="center" wrapText="1"/>
    </xf>
    <xf numFmtId="0" fontId="33" fillId="8" borderId="24" xfId="0" applyFont="1" applyFill="1" applyBorder="1" applyAlignment="1">
      <alignment horizontal="center" vertical="center" wrapText="1"/>
    </xf>
    <xf numFmtId="0" fontId="33" fillId="8" borderId="26" xfId="0" applyFont="1" applyFill="1" applyBorder="1" applyAlignment="1">
      <alignment horizontal="center" vertical="center" wrapText="1"/>
    </xf>
    <xf numFmtId="0" fontId="33" fillId="8" borderId="25" xfId="0" applyFont="1" applyFill="1" applyBorder="1" applyAlignment="1">
      <alignment horizontal="center" vertical="center" wrapText="1"/>
    </xf>
    <xf numFmtId="0" fontId="2" fillId="16" borderId="49" xfId="0" applyFont="1" applyFill="1" applyBorder="1" applyAlignment="1">
      <alignment horizontal="center"/>
    </xf>
    <xf numFmtId="168" fontId="40" fillId="9" borderId="37" xfId="14" applyNumberFormat="1" applyFont="1" applyFill="1" applyBorder="1" applyAlignment="1">
      <alignment horizontal="center" vertical="center"/>
    </xf>
  </cellXfs>
  <cellStyles count="22">
    <cellStyle name="Comma" xfId="12" builtinId="3"/>
    <cellStyle name="Comma 2" xfId="2" xr:uid="{AB2A880C-D767-49D1-A0F5-057EBDE53454}"/>
    <cellStyle name="Comma 2 2" xfId="9" xr:uid="{131D2BCB-6767-4D4C-BFBC-29DFF6D0A549}"/>
    <cellStyle name="Comma 3" xfId="6" xr:uid="{E7FDBECC-8D1C-45B9-89CC-2BEF49532382}"/>
    <cellStyle name="Currency" xfId="14" builtinId="4"/>
    <cellStyle name="Currency 2" xfId="18" xr:uid="{AF543FB8-4FCC-4558-AB0B-1427ECCAD62A}"/>
    <cellStyle name="Currency 2 2" xfId="17" xr:uid="{C2E53930-98F9-4E95-9C25-943254EC19D8}"/>
    <cellStyle name="Currency 3" xfId="21" xr:uid="{F02E390B-284E-4F1B-AD8C-485B14521ACA}"/>
    <cellStyle name="Hyperlink" xfId="19" builtinId="8"/>
    <cellStyle name="Normal" xfId="0" builtinId="0"/>
    <cellStyle name="Normal 10 2 3" xfId="20" xr:uid="{0276A459-CB8A-4B93-A025-1235AA9F8C61}"/>
    <cellStyle name="Normal 2" xfId="1" xr:uid="{C85F1C41-999E-4418-921D-2999693A926E}"/>
    <cellStyle name="Normal 2 2" xfId="8" xr:uid="{DA0587D1-C17A-4C35-A751-7ABAEA649E5C}"/>
    <cellStyle name="Normal 3" xfId="11" xr:uid="{A5C14123-DEF4-4D53-B4EA-CBF856B032D3}"/>
    <cellStyle name="Normal 3 2" xfId="4" xr:uid="{3A30D4D8-6E1F-44D5-87C1-A5241194714A}"/>
    <cellStyle name="Normal 3 2 2" xfId="16" xr:uid="{2ABD83D7-7C59-44DB-8CC8-A372AD5F5648}"/>
    <cellStyle name="Normal 4" xfId="5" xr:uid="{BF797615-8BA3-48D1-BDF1-22B15A572C5C}"/>
    <cellStyle name="Normal_Sheet1_1" xfId="15" xr:uid="{74135BC4-DBA0-41F3-A5ED-6CCCD28931E5}"/>
    <cellStyle name="Percent" xfId="13" builtinId="5"/>
    <cellStyle name="Percent 2" xfId="3" xr:uid="{2AE606A9-3D8E-4388-87CF-03A7C6F1C640}"/>
    <cellStyle name="Percent 2 2" xfId="10" xr:uid="{959F7CE9-A3DB-46BB-9E3D-4E321E43B48D}"/>
    <cellStyle name="Percent 3" xfId="7" xr:uid="{2889BB75-EADB-4E88-A6F8-244826510CB4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86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34.xml"/><Relationship Id="rId55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3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53" Type="http://schemas.openxmlformats.org/officeDocument/2006/relationships/styles" Target="styles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56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customXml" Target="../customXml/item2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theme" Target="theme/theme1.xml"/><Relationship Id="rId6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Projects\BHCRates\PSCModels\2005.04.14\Clean\CAS%20Electric%20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JudyArakawa\Documents\WEEKLY%20REPORTS\2011%20December\Nicor-ComEd_Interim%20Reporting_WE_2011-12-3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JudyArakawa\Documents\INVOICING%20WORK\2012%20June\Unit%20Based%20Data\Nicor-ComEd_WE_2012-06-16%20REV%20ACCRUAL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JudyArakawa\Documents\WEEKLY%20REPORTS\2011%20December\Nicor-ComEd_Interim%20Reporting_WE_2011-12-17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EG\Clients\Ameren\Ameren%20Illinois\Ameren%20Illinois%20Electric%20Vehicles\EV%20BCA%20Model\Ameren%20IL%20EV%20Bencost_draft_2020-04-27_Revised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ometricconsulting.sharepoint.com/Users/Jreilly/Downloads/ResEVChargers_v1_1%20(1)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cesshub.sharepoint.com/Users/Jreilly/Downloads/ResEVChargers_v1_1%20(1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cesshub.sharepoint.com/Nicor_EMV/NG%202022-25/TRC%20and%20NEIs/2022%20TRC/Nicor%20Gas%202021%20TRC%20and%20Program%20Summary%202022-10-12%20WACC-Plan4%20v2%20PTstat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cesshub.sharepoint.com/sites/NEI/Shared%20Documents/Data/Nicor%20Gas/2022/Savings%20and%20Cost%20Summary/Nicor%20Gas%202021%20TRC%20and%20Program%20Summary%202023-08-1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cesshub.sharepoint.com/Nicor_EMV/NG%202022-25/TRC%20and%20NEIs/2022%20TRC/2022%20Summary%20Savings%20Results/Nicor%20Gas%202021%20TRC%20and%20Program%20Summary%202023-08-1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JudyArakawa\Documents\INVOICING%20WORK\2012%20January\012012OP1_NICOR_ComEd_Operational%20Invoice%20WI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BHP\2005\Rate%20Case\BHP%20Cost%20of%20Service%20Model%20(Excel)%203.07.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JudyArakawa\Documents\INVOICING%20WORK\2011%20August\082001_UnitBasedFees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JudyArakawa\Documents\WEEKLY%20REPORTS\2012%20February\Nicor-ComEd_Interim%20Reporting_WE_2012-02-18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osephLuchansky\Local%20Settings\Temporary%20Internet%20Files\Content.Outlook\SDIZ08J5\OLD%20DESKTOP\desktop\PNW\PNW%20-%20Aug2010\NWN%20August%202010%20Invoic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NANCE\CSG\EDS\AR\VEIC%20Invoicing\VEIC%20Invoice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JudyArakawa\AppData\Local\Microsoft\Windows\Temporary%20Internet%20Files\Content.Outlook\XUPFXK13\Nicor-ComEd_WE_2012-08-18%20Accrual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MaureenReed\Documents\Interim%20Report\Crew%20Report%20010712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gasfs\coshare\Documents%20and%20Settings\szeng\Desktop\TM135A9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JudyArakawa\Documents\INVOICING%20WORK\PY2%20INVOICES\2012%20June\HES\062012OP1_NICOR_ComEd_Operational%20Invoice%20FINAL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lder-data\webdrive\Common\DSM\DSM%20Incentive%20Analysis\SUMMIT%20BLUE%2006-01-05\Lighting%20100s\Incentive%20analysis%20-%20ligh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6M%20BAU\Simulator%20BAU%20Run%209-21-2020\Calculator\NicorE3Calc_Rv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ers\Audit\D%20&amp;%20T\deferred%20exchange%20loss-lalpi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pacc2000\accounts\Users\Models\Standard\Misc\LP%20ex%20arooj%2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gasfs\coshare\DOCUME~1\szeng\LOCALS~1\Temp\TM119C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ashb.aes.com/DOCUME~1/DROTSA~1.000/LOCALS~1/Temp/RasLaf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mpong\Downloads\Nicor%20Gas%202025%20Summary%20Savings%20and%20Cost%20Effectiveness%202026-07-17%20Societal.xlsx" TargetMode="External"/><Relationship Id="rId1" Type="http://schemas.openxmlformats.org/officeDocument/2006/relationships/externalLinkPath" Target="file:///C:\Users\campong\Downloads\Nicor%20Gas%202025%20Summary%20Savings%20and%20Cost%20Effectiveness%202026-07-17%20Societal.xlsx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mpong\Downloads\Nicor%20Gas%202025%20Summary%20Savings%20and%20Cost%20Effectiveness%202026-07-17%20WACC.xlsx" TargetMode="External"/><Relationship Id="rId1" Type="http://schemas.openxmlformats.org/officeDocument/2006/relationships/externalLinkPath" Target="file:///C:\Users\campong\Downloads\Nicor%20Gas%202025%20Summary%20Savings%20and%20Cost%20Effectiveness%202026-07-17%20WAC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Documents%20and%20Settings\ckilpatr\My%20Documents\Rate%20Class%20Info\COS%20Exercise%206%20with%20answe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JudyArakawa\Documents\INVOICING%20WORK\Invoice%20covershee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LindsyAllard\Local%20Settings\Temporary%20Internet%20Files\Content.Outlook\ESCRLA52\4300-TMT-036%20cover%20sheet%202012-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~1\rshah\LOCALS~1\Temp\12\TM15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EEP%20Planning%20Models\Planning%20Tools\Cost_Effectiveness_Tools\Avoided%20Cost%20Calculator\Avoided_Cost_Calculator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orkgroups\GAS\NGAS\Dept\3137\EEP%20Portfolio%20Planning%20&amp;%20Analysis\Portfolio%20Planning\E3%20Sandbox\Planning%20Tools\EEP%203.2019\Model%20Inputs\Avoided%20Cost\Avoided_Cost_Calcula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ekly Production"/>
      <sheetName val="WE 12-31"/>
      <sheetName val="Savings"/>
      <sheetName val="KPI"/>
      <sheetName val="Crew Savings"/>
      <sheetName val="Crew Saturation"/>
      <sheetName val="Pipeline"/>
      <sheetName val="Data"/>
      <sheetName val="CWR"/>
      <sheetName val="KPI - Internal"/>
      <sheetName val="CloseRate"/>
      <sheetName val="DI"/>
      <sheetName val="Marketing_Data"/>
      <sheetName val="Lookups"/>
      <sheetName val="ReferredBy"/>
      <sheetName val="Accrual Data"/>
      <sheetName val="Instructions"/>
      <sheetName val="All"/>
      <sheetName val="Assured Energy"/>
      <sheetName val="Energy360"/>
      <sheetName val="Astro"/>
      <sheetName val="NHS"/>
      <sheetName val="Steinhardt"/>
      <sheetName val="SmartSealed"/>
      <sheetName val="Intel Energy"/>
      <sheetName val="USA-Addison"/>
      <sheetName val="ARC Insulation"/>
      <sheetName val="D&amp;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B1">
            <v>0</v>
          </cell>
        </row>
        <row r="2">
          <cell r="B2" t="str">
            <v>Cust Last</v>
          </cell>
        </row>
        <row r="3">
          <cell r="B3" t="str">
            <v>Bahde</v>
          </cell>
          <cell r="L3" t="str">
            <v>Aug</v>
          </cell>
          <cell r="N3">
            <v>99</v>
          </cell>
          <cell r="O3" t="str">
            <v>Split</v>
          </cell>
          <cell r="R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3</v>
          </cell>
          <cell r="Z3">
            <v>0</v>
          </cell>
          <cell r="AA3">
            <v>0</v>
          </cell>
          <cell r="AD3">
            <v>1</v>
          </cell>
          <cell r="AP3">
            <v>0</v>
          </cell>
          <cell r="AT3"/>
          <cell r="AW3"/>
          <cell r="AY3" t="b">
            <v>0</v>
          </cell>
        </row>
        <row r="4">
          <cell r="B4" t="str">
            <v>Cuff</v>
          </cell>
        </row>
        <row r="5">
          <cell r="B5" t="str">
            <v>Guftason</v>
          </cell>
        </row>
        <row r="6">
          <cell r="B6" t="str">
            <v>Pipaliya</v>
          </cell>
        </row>
        <row r="7">
          <cell r="B7" t="str">
            <v>Siegel</v>
          </cell>
        </row>
        <row r="8">
          <cell r="B8" t="str">
            <v>Gulino</v>
          </cell>
        </row>
        <row r="9">
          <cell r="B9" t="str">
            <v>Avant</v>
          </cell>
        </row>
        <row r="10">
          <cell r="B10" t="str">
            <v>Lenth</v>
          </cell>
        </row>
        <row r="11">
          <cell r="B11" t="str">
            <v>Levy</v>
          </cell>
        </row>
        <row r="12">
          <cell r="B12" t="str">
            <v>Porter</v>
          </cell>
        </row>
        <row r="13">
          <cell r="B13" t="str">
            <v>Esser</v>
          </cell>
        </row>
        <row r="14">
          <cell r="B14" t="str">
            <v>Kaplan</v>
          </cell>
        </row>
        <row r="15">
          <cell r="B15" t="str">
            <v>Calderwood</v>
          </cell>
        </row>
        <row r="16">
          <cell r="B16" t="str">
            <v>Postley</v>
          </cell>
        </row>
        <row r="17">
          <cell r="B17" t="str">
            <v>Lerschea</v>
          </cell>
        </row>
        <row r="18">
          <cell r="B18" t="str">
            <v>Ridenour</v>
          </cell>
        </row>
        <row r="19">
          <cell r="B19" t="str">
            <v>Kimak</v>
          </cell>
        </row>
        <row r="20">
          <cell r="B20" t="str">
            <v>McDermott</v>
          </cell>
        </row>
        <row r="21">
          <cell r="B21" t="str">
            <v>Spigner</v>
          </cell>
        </row>
        <row r="22">
          <cell r="B22" t="str">
            <v>Thompson</v>
          </cell>
        </row>
        <row r="23">
          <cell r="B23" t="str">
            <v>Cross</v>
          </cell>
        </row>
        <row r="24">
          <cell r="B24" t="str">
            <v>Jordan</v>
          </cell>
        </row>
        <row r="25">
          <cell r="B25" t="str">
            <v>Mills</v>
          </cell>
        </row>
        <row r="26">
          <cell r="B26" t="str">
            <v>Graham</v>
          </cell>
        </row>
        <row r="27">
          <cell r="B27" t="str">
            <v>Tuohey</v>
          </cell>
        </row>
        <row r="28">
          <cell r="B28" t="str">
            <v>Gobbi</v>
          </cell>
        </row>
        <row r="29">
          <cell r="B29" t="str">
            <v>Cammarata</v>
          </cell>
        </row>
        <row r="30">
          <cell r="B30" t="str">
            <v>Mudd</v>
          </cell>
        </row>
        <row r="31">
          <cell r="B31" t="str">
            <v>Ripley</v>
          </cell>
        </row>
        <row r="32">
          <cell r="B32" t="str">
            <v>Kieckhafer</v>
          </cell>
        </row>
        <row r="33">
          <cell r="B33" t="str">
            <v>Jacobson</v>
          </cell>
        </row>
        <row r="34">
          <cell r="B34" t="str">
            <v>Milman</v>
          </cell>
        </row>
        <row r="35">
          <cell r="B35" t="str">
            <v>Eisenstat</v>
          </cell>
        </row>
        <row r="36">
          <cell r="B36" t="str">
            <v>Wachsmuth</v>
          </cell>
        </row>
        <row r="37">
          <cell r="B37" t="str">
            <v>Fitzgerald</v>
          </cell>
        </row>
        <row r="38">
          <cell r="B38" t="str">
            <v>Anthony</v>
          </cell>
        </row>
        <row r="39">
          <cell r="B39" t="str">
            <v>Manke</v>
          </cell>
        </row>
        <row r="40">
          <cell r="B40" t="str">
            <v>Payne</v>
          </cell>
        </row>
        <row r="41">
          <cell r="B41" t="str">
            <v>Lee</v>
          </cell>
        </row>
        <row r="42">
          <cell r="B42" t="str">
            <v>Riorden</v>
          </cell>
        </row>
        <row r="43">
          <cell r="B43" t="str">
            <v>Zablocki</v>
          </cell>
        </row>
        <row r="44">
          <cell r="B44" t="str">
            <v>Hutton</v>
          </cell>
        </row>
        <row r="45">
          <cell r="B45" t="str">
            <v>McGovern</v>
          </cell>
        </row>
        <row r="46">
          <cell r="B46" t="str">
            <v>Holtz</v>
          </cell>
        </row>
        <row r="47">
          <cell r="B47" t="str">
            <v>Mullan</v>
          </cell>
        </row>
        <row r="48">
          <cell r="B48" t="str">
            <v>Branson</v>
          </cell>
        </row>
        <row r="49">
          <cell r="B49" t="str">
            <v>Hogan</v>
          </cell>
        </row>
        <row r="50">
          <cell r="B50" t="str">
            <v>Winston</v>
          </cell>
        </row>
        <row r="51">
          <cell r="B51" t="str">
            <v>Dickey</v>
          </cell>
        </row>
        <row r="52">
          <cell r="B52" t="str">
            <v>Klotz</v>
          </cell>
        </row>
        <row r="53">
          <cell r="B53" t="str">
            <v>Behrent</v>
          </cell>
        </row>
        <row r="54">
          <cell r="B54" t="str">
            <v>Franciose</v>
          </cell>
        </row>
        <row r="55">
          <cell r="B55" t="str">
            <v>Meredith</v>
          </cell>
        </row>
        <row r="56">
          <cell r="B56" t="str">
            <v>Rounds</v>
          </cell>
        </row>
        <row r="57">
          <cell r="B57" t="str">
            <v>Guyton</v>
          </cell>
        </row>
        <row r="58">
          <cell r="B58" t="str">
            <v>Crozier</v>
          </cell>
        </row>
        <row r="59">
          <cell r="B59" t="str">
            <v>Best</v>
          </cell>
        </row>
        <row r="60">
          <cell r="B60" t="str">
            <v>Yee</v>
          </cell>
        </row>
        <row r="61">
          <cell r="B61" t="str">
            <v>Provost</v>
          </cell>
        </row>
        <row r="62">
          <cell r="B62" t="str">
            <v>Frank</v>
          </cell>
        </row>
        <row r="63">
          <cell r="B63" t="str">
            <v>Kragh</v>
          </cell>
        </row>
        <row r="64">
          <cell r="B64" t="str">
            <v>Olson</v>
          </cell>
        </row>
        <row r="65">
          <cell r="B65" t="str">
            <v>Freeman</v>
          </cell>
        </row>
        <row r="66">
          <cell r="B66" t="str">
            <v>Curry</v>
          </cell>
        </row>
        <row r="67">
          <cell r="B67" t="str">
            <v>Montgomery</v>
          </cell>
        </row>
        <row r="68">
          <cell r="B68" t="str">
            <v>SMITH</v>
          </cell>
        </row>
        <row r="69">
          <cell r="B69" t="str">
            <v>Kay</v>
          </cell>
        </row>
        <row r="70">
          <cell r="B70" t="str">
            <v>Bermann</v>
          </cell>
        </row>
        <row r="71">
          <cell r="B71" t="str">
            <v>Koebel</v>
          </cell>
        </row>
        <row r="72">
          <cell r="B72" t="str">
            <v>Green</v>
          </cell>
        </row>
        <row r="73">
          <cell r="B73" t="str">
            <v>Hossfeld</v>
          </cell>
        </row>
        <row r="74">
          <cell r="B74" t="str">
            <v>Mcgovern</v>
          </cell>
        </row>
        <row r="75">
          <cell r="B75" t="str">
            <v>Levine</v>
          </cell>
        </row>
        <row r="76">
          <cell r="B76" t="str">
            <v>Abraham</v>
          </cell>
        </row>
        <row r="77">
          <cell r="B77" t="str">
            <v>Jones</v>
          </cell>
        </row>
        <row r="78">
          <cell r="B78" t="str">
            <v>Satterhwaite</v>
          </cell>
        </row>
        <row r="79">
          <cell r="B79" t="str">
            <v>Gold</v>
          </cell>
        </row>
        <row r="80">
          <cell r="B80" t="str">
            <v>Jakubowski</v>
          </cell>
        </row>
        <row r="81">
          <cell r="B81" t="str">
            <v>Rook</v>
          </cell>
        </row>
        <row r="82">
          <cell r="B82" t="str">
            <v>Gilmer</v>
          </cell>
        </row>
        <row r="83">
          <cell r="B83" t="str">
            <v>Golden</v>
          </cell>
        </row>
        <row r="84">
          <cell r="B84" t="str">
            <v>Peszek</v>
          </cell>
        </row>
        <row r="85">
          <cell r="B85" t="str">
            <v>Rehm</v>
          </cell>
        </row>
        <row r="86">
          <cell r="B86" t="str">
            <v>Alberty</v>
          </cell>
        </row>
        <row r="87">
          <cell r="B87" t="str">
            <v>Tomsyck</v>
          </cell>
        </row>
        <row r="88">
          <cell r="B88" t="str">
            <v>Hughes</v>
          </cell>
        </row>
        <row r="89">
          <cell r="B89" t="str">
            <v>Zazzetti</v>
          </cell>
        </row>
        <row r="90">
          <cell r="B90" t="str">
            <v>Wimberg</v>
          </cell>
        </row>
        <row r="91">
          <cell r="B91" t="str">
            <v>Denefe</v>
          </cell>
        </row>
        <row r="92">
          <cell r="B92" t="str">
            <v>Zachariah</v>
          </cell>
        </row>
        <row r="93">
          <cell r="B93" t="str">
            <v>Cliff</v>
          </cell>
        </row>
        <row r="94">
          <cell r="B94" t="str">
            <v>Drake</v>
          </cell>
        </row>
        <row r="95">
          <cell r="B95" t="str">
            <v>Chen</v>
          </cell>
        </row>
        <row r="96">
          <cell r="B96" t="str">
            <v>Beranek</v>
          </cell>
        </row>
        <row r="97">
          <cell r="B97" t="str">
            <v>Ham</v>
          </cell>
        </row>
        <row r="98">
          <cell r="B98" t="str">
            <v>Murach</v>
          </cell>
        </row>
        <row r="99">
          <cell r="B99" t="str">
            <v>Thomas</v>
          </cell>
        </row>
        <row r="100">
          <cell r="B100" t="str">
            <v>Hutchinson</v>
          </cell>
        </row>
        <row r="101">
          <cell r="B101" t="str">
            <v>Guest</v>
          </cell>
        </row>
        <row r="102">
          <cell r="B102" t="str">
            <v>Lach</v>
          </cell>
        </row>
        <row r="103">
          <cell r="B103" t="str">
            <v>Nelson</v>
          </cell>
        </row>
        <row r="104">
          <cell r="B104" t="str">
            <v>Pasquerelli</v>
          </cell>
        </row>
        <row r="105">
          <cell r="B105" t="str">
            <v>Schrank</v>
          </cell>
        </row>
        <row r="106">
          <cell r="B106" t="str">
            <v>Gradstein</v>
          </cell>
        </row>
        <row r="107">
          <cell r="B107" t="str">
            <v>Zahtz</v>
          </cell>
        </row>
        <row r="108">
          <cell r="B108" t="str">
            <v>Stewart</v>
          </cell>
        </row>
        <row r="109">
          <cell r="B109" t="str">
            <v>Lee</v>
          </cell>
        </row>
        <row r="110">
          <cell r="B110" t="str">
            <v>McDonald</v>
          </cell>
        </row>
        <row r="111">
          <cell r="B111" t="str">
            <v>Ceragioli</v>
          </cell>
        </row>
        <row r="112">
          <cell r="B112" t="str">
            <v>Jones</v>
          </cell>
        </row>
        <row r="113">
          <cell r="B113" t="str">
            <v>Solaski</v>
          </cell>
        </row>
        <row r="114">
          <cell r="B114" t="str">
            <v>Collerd</v>
          </cell>
        </row>
        <row r="115">
          <cell r="B115" t="str">
            <v>Peyton</v>
          </cell>
        </row>
        <row r="116">
          <cell r="B116" t="str">
            <v>Wolfe</v>
          </cell>
        </row>
        <row r="117">
          <cell r="B117" t="str">
            <v>Black</v>
          </cell>
        </row>
        <row r="118">
          <cell r="B118" t="str">
            <v>jackson</v>
          </cell>
        </row>
        <row r="119">
          <cell r="B119" t="str">
            <v>Martin</v>
          </cell>
        </row>
        <row r="120">
          <cell r="B120" t="str">
            <v>Strains</v>
          </cell>
        </row>
        <row r="121">
          <cell r="B121" t="str">
            <v>Caticchio</v>
          </cell>
        </row>
        <row r="122">
          <cell r="B122" t="str">
            <v>Mckinley</v>
          </cell>
        </row>
        <row r="123">
          <cell r="B123" t="str">
            <v>Fung</v>
          </cell>
        </row>
        <row r="124">
          <cell r="B124" t="str">
            <v>Fredrickson</v>
          </cell>
        </row>
        <row r="125">
          <cell r="B125" t="str">
            <v>James</v>
          </cell>
        </row>
        <row r="126">
          <cell r="B126" t="str">
            <v>Lebovits</v>
          </cell>
        </row>
        <row r="127">
          <cell r="B127" t="str">
            <v>Greenberg</v>
          </cell>
        </row>
        <row r="128">
          <cell r="B128" t="str">
            <v>Ikeda</v>
          </cell>
        </row>
        <row r="129">
          <cell r="B129" t="str">
            <v>Chandler</v>
          </cell>
        </row>
        <row r="130">
          <cell r="B130" t="str">
            <v>Danino</v>
          </cell>
        </row>
        <row r="131">
          <cell r="B131" t="str">
            <v>Tisdale</v>
          </cell>
        </row>
        <row r="132">
          <cell r="B132" t="str">
            <v>Scott</v>
          </cell>
        </row>
        <row r="133">
          <cell r="B133" t="str">
            <v>Feder</v>
          </cell>
        </row>
        <row r="134">
          <cell r="B134" t="str">
            <v>Billen</v>
          </cell>
        </row>
        <row r="135">
          <cell r="B135" t="str">
            <v>Winer</v>
          </cell>
        </row>
        <row r="136">
          <cell r="B136" t="str">
            <v>Piccony</v>
          </cell>
        </row>
        <row r="137">
          <cell r="B137" t="str">
            <v>Washow</v>
          </cell>
        </row>
        <row r="138">
          <cell r="B138" t="str">
            <v>Mcferren</v>
          </cell>
        </row>
        <row r="139">
          <cell r="B139" t="str">
            <v>Cooper</v>
          </cell>
        </row>
        <row r="140">
          <cell r="B140" t="str">
            <v>Scott</v>
          </cell>
        </row>
        <row r="141">
          <cell r="B141" t="str">
            <v>Rodriguez</v>
          </cell>
        </row>
        <row r="142">
          <cell r="B142" t="str">
            <v>Coomer</v>
          </cell>
        </row>
        <row r="143">
          <cell r="B143" t="str">
            <v>Biser</v>
          </cell>
        </row>
        <row r="144">
          <cell r="B144" t="str">
            <v>Dallas</v>
          </cell>
        </row>
        <row r="145">
          <cell r="B145" t="str">
            <v>Walker</v>
          </cell>
        </row>
        <row r="146">
          <cell r="B146" t="str">
            <v>Palmer</v>
          </cell>
        </row>
        <row r="147">
          <cell r="B147" t="str">
            <v>Maddern</v>
          </cell>
        </row>
        <row r="148">
          <cell r="B148" t="str">
            <v>Zildzic</v>
          </cell>
        </row>
        <row r="149">
          <cell r="B149" t="str">
            <v>Catherine</v>
          </cell>
        </row>
        <row r="150">
          <cell r="B150" t="str">
            <v>Houser</v>
          </cell>
        </row>
        <row r="151">
          <cell r="B151" t="str">
            <v>Hussain</v>
          </cell>
        </row>
        <row r="152">
          <cell r="B152" t="str">
            <v>Kent</v>
          </cell>
        </row>
        <row r="153">
          <cell r="B153" t="str">
            <v>Clarke</v>
          </cell>
        </row>
        <row r="154">
          <cell r="B154" t="str">
            <v>Rontal</v>
          </cell>
        </row>
        <row r="155">
          <cell r="B155" t="str">
            <v>Roos</v>
          </cell>
        </row>
        <row r="156">
          <cell r="B156" t="str">
            <v>Gaddam</v>
          </cell>
        </row>
        <row r="157">
          <cell r="B157" t="str">
            <v>Burvikovs</v>
          </cell>
        </row>
        <row r="158">
          <cell r="B158" t="str">
            <v>Habib</v>
          </cell>
        </row>
        <row r="159">
          <cell r="B159" t="str">
            <v>Golich</v>
          </cell>
        </row>
        <row r="160">
          <cell r="B160" t="str">
            <v>Pickup</v>
          </cell>
        </row>
        <row r="161">
          <cell r="B161" t="str">
            <v>Ross</v>
          </cell>
        </row>
        <row r="162">
          <cell r="B162" t="str">
            <v>Mcauliffe</v>
          </cell>
        </row>
        <row r="163">
          <cell r="B163" t="str">
            <v>Toriumi</v>
          </cell>
        </row>
        <row r="164">
          <cell r="B164" t="str">
            <v>Prisching</v>
          </cell>
        </row>
        <row r="165">
          <cell r="B165" t="str">
            <v>West</v>
          </cell>
        </row>
        <row r="166">
          <cell r="B166" t="str">
            <v>LEMMER</v>
          </cell>
        </row>
        <row r="167">
          <cell r="B167" t="str">
            <v>Andrew</v>
          </cell>
        </row>
        <row r="168">
          <cell r="B168" t="str">
            <v>Newton</v>
          </cell>
        </row>
        <row r="169">
          <cell r="B169" t="str">
            <v>Kamatala</v>
          </cell>
        </row>
        <row r="170">
          <cell r="B170" t="str">
            <v>Pitts</v>
          </cell>
        </row>
        <row r="171">
          <cell r="B171" t="str">
            <v>Martinez</v>
          </cell>
        </row>
        <row r="172">
          <cell r="B172" t="str">
            <v>Spencer</v>
          </cell>
        </row>
        <row r="173">
          <cell r="B173" t="str">
            <v>Koclanis</v>
          </cell>
        </row>
        <row r="174">
          <cell r="B174" t="str">
            <v>Connors</v>
          </cell>
        </row>
        <row r="175">
          <cell r="B175" t="str">
            <v>BETHEL</v>
          </cell>
        </row>
        <row r="176">
          <cell r="B176" t="str">
            <v>Kelly</v>
          </cell>
        </row>
        <row r="177">
          <cell r="B177" t="str">
            <v>Howard</v>
          </cell>
        </row>
        <row r="178">
          <cell r="B178" t="str">
            <v>Heim</v>
          </cell>
        </row>
        <row r="179">
          <cell r="B179" t="str">
            <v>Miller</v>
          </cell>
        </row>
        <row r="180">
          <cell r="B180" t="str">
            <v>Walton</v>
          </cell>
        </row>
        <row r="181">
          <cell r="B181" t="str">
            <v>Oneill</v>
          </cell>
        </row>
        <row r="182">
          <cell r="B182" t="str">
            <v>Dublin</v>
          </cell>
        </row>
        <row r="183">
          <cell r="B183" t="str">
            <v>Johnson</v>
          </cell>
        </row>
        <row r="184">
          <cell r="B184" t="str">
            <v>Rosenberg</v>
          </cell>
        </row>
        <row r="185">
          <cell r="B185" t="str">
            <v>Eichner</v>
          </cell>
        </row>
        <row r="186">
          <cell r="B186" t="str">
            <v>Lorch</v>
          </cell>
        </row>
        <row r="187">
          <cell r="B187" t="str">
            <v>Helm</v>
          </cell>
        </row>
        <row r="188">
          <cell r="B188" t="str">
            <v>Schaeflein</v>
          </cell>
        </row>
        <row r="189">
          <cell r="B189" t="str">
            <v>Johnson</v>
          </cell>
        </row>
        <row r="190">
          <cell r="B190" t="str">
            <v>Dipaolo</v>
          </cell>
        </row>
        <row r="191">
          <cell r="B191" t="str">
            <v>Walnock</v>
          </cell>
        </row>
        <row r="192">
          <cell r="B192" t="str">
            <v>Charles-Lewis</v>
          </cell>
        </row>
        <row r="193">
          <cell r="B193" t="str">
            <v>Storm</v>
          </cell>
        </row>
        <row r="194">
          <cell r="B194" t="str">
            <v>Gilbert</v>
          </cell>
        </row>
        <row r="195">
          <cell r="B195" t="str">
            <v>FLISS</v>
          </cell>
        </row>
        <row r="196">
          <cell r="B196" t="str">
            <v>Smith</v>
          </cell>
        </row>
        <row r="197">
          <cell r="B197" t="str">
            <v>Greenfield</v>
          </cell>
        </row>
        <row r="198">
          <cell r="B198" t="str">
            <v>Hoskins</v>
          </cell>
        </row>
        <row r="199">
          <cell r="B199" t="str">
            <v>Kodama</v>
          </cell>
        </row>
        <row r="200">
          <cell r="B200" t="str">
            <v>Poulin</v>
          </cell>
        </row>
        <row r="201">
          <cell r="B201" t="str">
            <v>Butler</v>
          </cell>
        </row>
        <row r="202">
          <cell r="B202" t="str">
            <v>Meola</v>
          </cell>
        </row>
        <row r="203">
          <cell r="B203" t="str">
            <v>Clarke</v>
          </cell>
        </row>
        <row r="204">
          <cell r="B204" t="str">
            <v>Imbrogno</v>
          </cell>
        </row>
        <row r="205">
          <cell r="B205" t="str">
            <v>Dickerson</v>
          </cell>
        </row>
        <row r="206">
          <cell r="B206" t="str">
            <v>Brennan</v>
          </cell>
        </row>
        <row r="207">
          <cell r="B207" t="str">
            <v>Arnish</v>
          </cell>
        </row>
        <row r="208">
          <cell r="B208" t="str">
            <v>Mccowan</v>
          </cell>
        </row>
        <row r="209">
          <cell r="B209" t="str">
            <v>MCDERMOTT</v>
          </cell>
        </row>
        <row r="210">
          <cell r="B210" t="str">
            <v>Boulos</v>
          </cell>
        </row>
        <row r="211">
          <cell r="B211" t="str">
            <v>KABBES</v>
          </cell>
        </row>
        <row r="212">
          <cell r="B212" t="str">
            <v>Johnson</v>
          </cell>
        </row>
        <row r="213">
          <cell r="B213" t="str">
            <v>Chen</v>
          </cell>
        </row>
        <row r="214">
          <cell r="B214" t="str">
            <v>Pasowicz</v>
          </cell>
        </row>
        <row r="215">
          <cell r="B215" t="str">
            <v>Lim</v>
          </cell>
        </row>
        <row r="216">
          <cell r="B216" t="str">
            <v>Riseman</v>
          </cell>
        </row>
        <row r="217">
          <cell r="B217" t="str">
            <v>WIESNER</v>
          </cell>
        </row>
        <row r="218">
          <cell r="B218" t="str">
            <v>Heffernan</v>
          </cell>
        </row>
        <row r="219">
          <cell r="B219" t="str">
            <v>Fitzhenry</v>
          </cell>
        </row>
        <row r="220">
          <cell r="B220" t="str">
            <v>Stallings</v>
          </cell>
        </row>
        <row r="221">
          <cell r="B221" t="str">
            <v>SWORDY</v>
          </cell>
        </row>
        <row r="222">
          <cell r="B222" t="str">
            <v>Roth</v>
          </cell>
        </row>
        <row r="223">
          <cell r="B223" t="str">
            <v>Zawadzki</v>
          </cell>
        </row>
        <row r="224">
          <cell r="B224" t="str">
            <v>Matsumoto</v>
          </cell>
        </row>
        <row r="225">
          <cell r="B225" t="str">
            <v>Cheers</v>
          </cell>
        </row>
        <row r="226">
          <cell r="B226" t="str">
            <v>STARK</v>
          </cell>
        </row>
        <row r="227">
          <cell r="B227" t="str">
            <v>Ward</v>
          </cell>
        </row>
        <row r="228">
          <cell r="B228" t="str">
            <v>Scarpelli</v>
          </cell>
        </row>
        <row r="229">
          <cell r="B229" t="str">
            <v>Francis</v>
          </cell>
        </row>
        <row r="230">
          <cell r="B230" t="str">
            <v>JOHNSON</v>
          </cell>
        </row>
        <row r="231">
          <cell r="B231" t="str">
            <v>Dabney</v>
          </cell>
        </row>
        <row r="232">
          <cell r="B232" t="str">
            <v>AVANT</v>
          </cell>
        </row>
        <row r="233">
          <cell r="B233" t="str">
            <v>Smith</v>
          </cell>
        </row>
        <row r="234">
          <cell r="B234" t="str">
            <v>Pawlak</v>
          </cell>
        </row>
        <row r="235">
          <cell r="B235" t="str">
            <v>Treece</v>
          </cell>
        </row>
        <row r="236">
          <cell r="B236" t="str">
            <v>MORRIS</v>
          </cell>
        </row>
        <row r="237">
          <cell r="B237" t="str">
            <v>RATHOD</v>
          </cell>
        </row>
        <row r="238">
          <cell r="B238" t="str">
            <v>ROGERS</v>
          </cell>
        </row>
        <row r="239">
          <cell r="B239" t="str">
            <v>Cho</v>
          </cell>
        </row>
        <row r="240">
          <cell r="B240" t="str">
            <v>Tabben</v>
          </cell>
        </row>
        <row r="241">
          <cell r="B241" t="str">
            <v>Lutzow</v>
          </cell>
        </row>
        <row r="242">
          <cell r="B242" t="str">
            <v>DALLAL</v>
          </cell>
        </row>
        <row r="243">
          <cell r="B243" t="str">
            <v>Shaw</v>
          </cell>
        </row>
        <row r="244">
          <cell r="B244" t="str">
            <v>GEDDES</v>
          </cell>
        </row>
        <row r="245">
          <cell r="B245" t="str">
            <v>CUNNINGHAM</v>
          </cell>
        </row>
        <row r="246">
          <cell r="B246" t="str">
            <v>BRETZLAFF</v>
          </cell>
        </row>
        <row r="247">
          <cell r="B247" t="str">
            <v>RHONE</v>
          </cell>
        </row>
        <row r="248">
          <cell r="B248" t="str">
            <v>VALLELONGA</v>
          </cell>
        </row>
        <row r="249">
          <cell r="B249" t="str">
            <v>KAMP</v>
          </cell>
        </row>
        <row r="250">
          <cell r="B250" t="str">
            <v>CHANG</v>
          </cell>
        </row>
        <row r="251">
          <cell r="B251" t="str">
            <v>MASON</v>
          </cell>
        </row>
        <row r="252">
          <cell r="B252" t="str">
            <v>REIFF</v>
          </cell>
        </row>
        <row r="253">
          <cell r="B253" t="str">
            <v>STREICKER</v>
          </cell>
        </row>
        <row r="254">
          <cell r="B254" t="str">
            <v>KAGEL</v>
          </cell>
        </row>
        <row r="255">
          <cell r="B255" t="str">
            <v>YOON</v>
          </cell>
        </row>
        <row r="256">
          <cell r="B256" t="str">
            <v>BRANCATO</v>
          </cell>
        </row>
        <row r="257">
          <cell r="B257" t="str">
            <v>LOCKNAR</v>
          </cell>
        </row>
        <row r="258">
          <cell r="B258" t="str">
            <v>KATZMAN</v>
          </cell>
        </row>
        <row r="259">
          <cell r="B259" t="str">
            <v>BAUER-WARD</v>
          </cell>
        </row>
        <row r="260">
          <cell r="B260" t="str">
            <v>HOSKINS</v>
          </cell>
        </row>
        <row r="261">
          <cell r="B261" t="str">
            <v>OROURKE</v>
          </cell>
        </row>
        <row r="262">
          <cell r="B262" t="str">
            <v>KNOWLES</v>
          </cell>
        </row>
        <row r="263">
          <cell r="B263" t="str">
            <v>FRACEK</v>
          </cell>
        </row>
        <row r="264">
          <cell r="B264" t="str">
            <v>DEE</v>
          </cell>
        </row>
        <row r="265">
          <cell r="B265" t="str">
            <v>TRESE</v>
          </cell>
        </row>
        <row r="266">
          <cell r="B266" t="str">
            <v>POWERS</v>
          </cell>
        </row>
        <row r="267">
          <cell r="B267" t="str">
            <v>KRAMER</v>
          </cell>
        </row>
        <row r="268">
          <cell r="B268" t="str">
            <v>LYNCH</v>
          </cell>
        </row>
        <row r="269">
          <cell r="B269" t="str">
            <v>REWERS</v>
          </cell>
        </row>
        <row r="270">
          <cell r="B270" t="str">
            <v>JACKSON</v>
          </cell>
        </row>
        <row r="271">
          <cell r="B271" t="str">
            <v>BOLGER</v>
          </cell>
        </row>
        <row r="272">
          <cell r="B272" t="str">
            <v>KENNEDY</v>
          </cell>
        </row>
        <row r="273">
          <cell r="B273" t="str">
            <v>BLAKE</v>
          </cell>
        </row>
        <row r="274">
          <cell r="B274" t="str">
            <v>DUNHAM</v>
          </cell>
        </row>
        <row r="275">
          <cell r="B275" t="str">
            <v>STEIN</v>
          </cell>
        </row>
        <row r="276">
          <cell r="B276" t="str">
            <v>ALI</v>
          </cell>
        </row>
        <row r="277">
          <cell r="B277" t="str">
            <v>LEWIS</v>
          </cell>
        </row>
        <row r="278">
          <cell r="B278" t="str">
            <v>LOWE</v>
          </cell>
        </row>
        <row r="279">
          <cell r="B279" t="str">
            <v>BICKNESE</v>
          </cell>
        </row>
        <row r="280">
          <cell r="B280" t="str">
            <v>PERLMAN</v>
          </cell>
        </row>
        <row r="281">
          <cell r="B281" t="str">
            <v>KIERZYK</v>
          </cell>
        </row>
        <row r="282">
          <cell r="B282" t="str">
            <v>LOOMBA</v>
          </cell>
        </row>
        <row r="283">
          <cell r="B283" t="str">
            <v>POWERS</v>
          </cell>
        </row>
        <row r="284">
          <cell r="B284" t="str">
            <v>MCGRATH</v>
          </cell>
        </row>
        <row r="285">
          <cell r="B285" t="str">
            <v>FOUCHIA</v>
          </cell>
        </row>
        <row r="286">
          <cell r="B286" t="str">
            <v>PHILOBOS</v>
          </cell>
        </row>
        <row r="287">
          <cell r="B287" t="str">
            <v>PEREZ</v>
          </cell>
        </row>
        <row r="288">
          <cell r="B288" t="str">
            <v>PIERCE</v>
          </cell>
        </row>
        <row r="289">
          <cell r="B289" t="str">
            <v>CLARK</v>
          </cell>
        </row>
        <row r="290">
          <cell r="B290" t="str">
            <v>JACKSON</v>
          </cell>
        </row>
        <row r="291">
          <cell r="B291" t="str">
            <v>SWIENTON</v>
          </cell>
        </row>
        <row r="292">
          <cell r="B292" t="str">
            <v>MANSOUR</v>
          </cell>
        </row>
        <row r="293">
          <cell r="B293" t="str">
            <v>MEHROTRA</v>
          </cell>
        </row>
        <row r="294">
          <cell r="B294" t="str">
            <v>PETERSEN</v>
          </cell>
        </row>
        <row r="295">
          <cell r="B295" t="str">
            <v>MORTON</v>
          </cell>
        </row>
        <row r="296">
          <cell r="B296" t="str">
            <v>SPANOS</v>
          </cell>
        </row>
        <row r="297">
          <cell r="B297" t="str">
            <v>KRAMER</v>
          </cell>
        </row>
        <row r="298">
          <cell r="B298" t="str">
            <v>ARMOUR</v>
          </cell>
        </row>
        <row r="299">
          <cell r="B299" t="str">
            <v>BITTNER</v>
          </cell>
        </row>
        <row r="300">
          <cell r="B300" t="str">
            <v>GIORNALISTA</v>
          </cell>
        </row>
        <row r="301">
          <cell r="B301" t="str">
            <v>OLEJNICZAK</v>
          </cell>
        </row>
        <row r="302">
          <cell r="B302" t="str">
            <v>COINE</v>
          </cell>
        </row>
        <row r="303">
          <cell r="B303" t="str">
            <v>FIORELLA</v>
          </cell>
        </row>
        <row r="304">
          <cell r="B304" t="str">
            <v>POWELL</v>
          </cell>
        </row>
        <row r="305">
          <cell r="B305" t="str">
            <v>KASE</v>
          </cell>
        </row>
        <row r="306">
          <cell r="B306" t="str">
            <v>SYMONS</v>
          </cell>
        </row>
        <row r="307">
          <cell r="B307" t="str">
            <v>CELL</v>
          </cell>
        </row>
        <row r="308">
          <cell r="B308" t="str">
            <v>CASTAGN</v>
          </cell>
        </row>
        <row r="309">
          <cell r="B309" t="str">
            <v>SCHRODER</v>
          </cell>
        </row>
        <row r="310">
          <cell r="B310" t="str">
            <v>MITSUNAGA</v>
          </cell>
        </row>
        <row r="311">
          <cell r="B311" t="str">
            <v>FEDER</v>
          </cell>
        </row>
        <row r="312">
          <cell r="B312" t="str">
            <v>BELLEN</v>
          </cell>
        </row>
        <row r="313">
          <cell r="B313" t="str">
            <v>GASPARICH</v>
          </cell>
        </row>
        <row r="314">
          <cell r="B314" t="str">
            <v>JEWETT</v>
          </cell>
        </row>
        <row r="315">
          <cell r="B315" t="str">
            <v>BAUMAN</v>
          </cell>
        </row>
        <row r="316">
          <cell r="B316" t="str">
            <v>MAHONEY</v>
          </cell>
        </row>
        <row r="317">
          <cell r="B317" t="str">
            <v>SMITH</v>
          </cell>
        </row>
        <row r="318">
          <cell r="B318" t="str">
            <v>MCELWAIN</v>
          </cell>
        </row>
        <row r="319">
          <cell r="B319" t="str">
            <v>HERNANDEZ</v>
          </cell>
        </row>
        <row r="320">
          <cell r="B320" t="str">
            <v>HIGGINS</v>
          </cell>
        </row>
        <row r="321">
          <cell r="B321" t="str">
            <v>MARQUARDT</v>
          </cell>
        </row>
        <row r="322">
          <cell r="B322" t="str">
            <v>KOTHARI</v>
          </cell>
        </row>
        <row r="323">
          <cell r="B323" t="str">
            <v>ABRAMS</v>
          </cell>
        </row>
        <row r="324">
          <cell r="B324" t="str">
            <v>NELSON</v>
          </cell>
        </row>
        <row r="325">
          <cell r="B325" t="str">
            <v>ROBINSON</v>
          </cell>
        </row>
        <row r="326">
          <cell r="B326" t="str">
            <v>HEALD</v>
          </cell>
        </row>
        <row r="327">
          <cell r="B327" t="str">
            <v>KRISHMAN</v>
          </cell>
        </row>
        <row r="328">
          <cell r="B328" t="str">
            <v>LECHWAR</v>
          </cell>
        </row>
        <row r="329">
          <cell r="B329" t="str">
            <v>WESTPHAL</v>
          </cell>
        </row>
        <row r="330">
          <cell r="B330" t="str">
            <v>ANDERSON</v>
          </cell>
        </row>
        <row r="331">
          <cell r="B331" t="str">
            <v>DIENHART</v>
          </cell>
        </row>
        <row r="332">
          <cell r="B332" t="str">
            <v>HAAK</v>
          </cell>
        </row>
        <row r="333">
          <cell r="B333" t="str">
            <v>NOLL</v>
          </cell>
        </row>
        <row r="334">
          <cell r="B334" t="str">
            <v>LEFKOWITZ</v>
          </cell>
        </row>
        <row r="335">
          <cell r="B335" t="str">
            <v>STAUDT</v>
          </cell>
        </row>
        <row r="336">
          <cell r="B336" t="str">
            <v>SKVALRA</v>
          </cell>
        </row>
        <row r="337">
          <cell r="B337" t="str">
            <v>DOOLEY</v>
          </cell>
        </row>
        <row r="338">
          <cell r="B338" t="str">
            <v>BURGER</v>
          </cell>
        </row>
        <row r="339">
          <cell r="B339" t="str">
            <v>ROBINSON</v>
          </cell>
        </row>
        <row r="340">
          <cell r="B340" t="str">
            <v>HILL</v>
          </cell>
        </row>
        <row r="341">
          <cell r="B341" t="str">
            <v>SHERMAN</v>
          </cell>
        </row>
        <row r="342">
          <cell r="B342" t="str">
            <v>FECAROTTA</v>
          </cell>
        </row>
        <row r="343">
          <cell r="B343" t="str">
            <v>RUZICKA</v>
          </cell>
        </row>
        <row r="344">
          <cell r="B344" t="str">
            <v>ADAMS</v>
          </cell>
        </row>
        <row r="345">
          <cell r="B345" t="str">
            <v>SCHWEPPE</v>
          </cell>
        </row>
        <row r="346">
          <cell r="B346" t="str">
            <v>KARLOVITZ</v>
          </cell>
        </row>
        <row r="347">
          <cell r="B347" t="str">
            <v>DELBECQ</v>
          </cell>
        </row>
        <row r="348">
          <cell r="B348" t="str">
            <v>ABRAHAMSON</v>
          </cell>
        </row>
        <row r="349">
          <cell r="B349" t="str">
            <v>DAPISA</v>
          </cell>
        </row>
        <row r="350">
          <cell r="B350" t="str">
            <v>THUNHOLM</v>
          </cell>
        </row>
        <row r="351">
          <cell r="B351" t="str">
            <v>SHANNON</v>
          </cell>
        </row>
        <row r="352">
          <cell r="B352" t="str">
            <v>BROOKS</v>
          </cell>
        </row>
        <row r="353">
          <cell r="B353" t="str">
            <v>FEDER</v>
          </cell>
        </row>
        <row r="354">
          <cell r="B354" t="str">
            <v>GROOM</v>
          </cell>
        </row>
        <row r="355">
          <cell r="B355" t="str">
            <v>HAGLUND</v>
          </cell>
        </row>
        <row r="356">
          <cell r="B356" t="str">
            <v>GREENFIELD</v>
          </cell>
        </row>
        <row r="357">
          <cell r="B357" t="str">
            <v>TUCHNER</v>
          </cell>
        </row>
        <row r="358">
          <cell r="B358" t="str">
            <v>DIMAS</v>
          </cell>
        </row>
        <row r="359">
          <cell r="B359" t="str">
            <v>FRONTIER</v>
          </cell>
        </row>
        <row r="360">
          <cell r="B360" t="str">
            <v>CARPENTER</v>
          </cell>
        </row>
        <row r="361">
          <cell r="B361" t="str">
            <v>KOIS</v>
          </cell>
        </row>
        <row r="362">
          <cell r="B362" t="str">
            <v>FOULSTON</v>
          </cell>
        </row>
        <row r="363">
          <cell r="B363" t="str">
            <v>MOHAMED</v>
          </cell>
        </row>
        <row r="364">
          <cell r="B364" t="str">
            <v>SCHRAMKA</v>
          </cell>
        </row>
        <row r="365">
          <cell r="B365" t="str">
            <v>RODGERS</v>
          </cell>
        </row>
        <row r="366">
          <cell r="B366" t="str">
            <v>MOORE</v>
          </cell>
        </row>
        <row r="367">
          <cell r="B367" t="str">
            <v>SZYMCZAK</v>
          </cell>
        </row>
        <row r="368">
          <cell r="B368" t="str">
            <v>RAUH</v>
          </cell>
        </row>
        <row r="369">
          <cell r="B369" t="str">
            <v>MCLAREN</v>
          </cell>
        </row>
        <row r="370">
          <cell r="B370" t="str">
            <v>SPRINGER</v>
          </cell>
        </row>
        <row r="371">
          <cell r="B371" t="str">
            <v>FARRIES</v>
          </cell>
        </row>
        <row r="372">
          <cell r="B372" t="str">
            <v>WEISENBURGER</v>
          </cell>
        </row>
        <row r="373">
          <cell r="B373" t="str">
            <v>BUSH</v>
          </cell>
        </row>
        <row r="374">
          <cell r="B374" t="str">
            <v>KIM</v>
          </cell>
        </row>
        <row r="375">
          <cell r="B375" t="str">
            <v>SCHUH</v>
          </cell>
        </row>
        <row r="376">
          <cell r="B376" t="str">
            <v>CUSHING</v>
          </cell>
        </row>
        <row r="377">
          <cell r="B377" t="str">
            <v>SEYFARTH</v>
          </cell>
        </row>
        <row r="378">
          <cell r="B378" t="str">
            <v>CANZANO</v>
          </cell>
        </row>
        <row r="379">
          <cell r="B379" t="str">
            <v>ERDTMANN</v>
          </cell>
        </row>
        <row r="380">
          <cell r="B380" t="str">
            <v>BORVANSKY</v>
          </cell>
        </row>
        <row r="381">
          <cell r="B381" t="str">
            <v>EILHAUER</v>
          </cell>
        </row>
        <row r="382">
          <cell r="B382" t="str">
            <v>KOROSA</v>
          </cell>
        </row>
        <row r="383">
          <cell r="B383" t="str">
            <v>MACEDA</v>
          </cell>
        </row>
        <row r="384">
          <cell r="B384" t="str">
            <v>ATENZIA</v>
          </cell>
        </row>
        <row r="385">
          <cell r="B385" t="str">
            <v>KNIGHT</v>
          </cell>
        </row>
        <row r="386">
          <cell r="B386" t="str">
            <v>BANSELAAR</v>
          </cell>
        </row>
        <row r="387">
          <cell r="B387" t="str">
            <v>TYRRELL</v>
          </cell>
        </row>
        <row r="388">
          <cell r="B388" t="str">
            <v>REINER</v>
          </cell>
        </row>
        <row r="389">
          <cell r="B389" t="str">
            <v>OBRIEN</v>
          </cell>
        </row>
        <row r="390">
          <cell r="B390" t="str">
            <v>CARILLO</v>
          </cell>
        </row>
        <row r="391">
          <cell r="B391" t="str">
            <v>JACKSON</v>
          </cell>
        </row>
        <row r="392">
          <cell r="B392" t="str">
            <v>THOMAS</v>
          </cell>
        </row>
        <row r="393">
          <cell r="B393" t="str">
            <v>SPIRIOS</v>
          </cell>
        </row>
        <row r="394">
          <cell r="B394" t="str">
            <v>FISCHER</v>
          </cell>
        </row>
        <row r="395">
          <cell r="B395" t="str">
            <v>KUTSCHA</v>
          </cell>
        </row>
        <row r="396">
          <cell r="B396" t="str">
            <v>LESBINES</v>
          </cell>
        </row>
        <row r="397">
          <cell r="B397" t="str">
            <v>BERNAL</v>
          </cell>
        </row>
        <row r="398">
          <cell r="B398" t="str">
            <v>GOODGAME</v>
          </cell>
        </row>
        <row r="399">
          <cell r="B399" t="str">
            <v>GILBERT</v>
          </cell>
        </row>
        <row r="400">
          <cell r="B400" t="str">
            <v>KURTZ</v>
          </cell>
        </row>
        <row r="401">
          <cell r="B401" t="str">
            <v>AARON</v>
          </cell>
        </row>
        <row r="402">
          <cell r="B402" t="str">
            <v>SIMPSON</v>
          </cell>
        </row>
        <row r="403">
          <cell r="B403" t="str">
            <v>SINON</v>
          </cell>
        </row>
        <row r="404">
          <cell r="B404" t="str">
            <v>KECMAN</v>
          </cell>
        </row>
        <row r="405">
          <cell r="B405" t="str">
            <v>MAJERNIK</v>
          </cell>
        </row>
        <row r="406">
          <cell r="B406" t="str">
            <v>DRURY</v>
          </cell>
        </row>
        <row r="407">
          <cell r="B407" t="str">
            <v>BLOCK</v>
          </cell>
        </row>
        <row r="408">
          <cell r="B408" t="str">
            <v>MCGRATH</v>
          </cell>
        </row>
        <row r="409">
          <cell r="B409" t="str">
            <v>GRAY JAIN</v>
          </cell>
        </row>
        <row r="410">
          <cell r="B410" t="str">
            <v>CLINE</v>
          </cell>
        </row>
        <row r="411">
          <cell r="B411" t="str">
            <v>WYTMAR</v>
          </cell>
        </row>
        <row r="412">
          <cell r="B412" t="str">
            <v>SLAVATICKI</v>
          </cell>
        </row>
        <row r="413">
          <cell r="B413" t="str">
            <v>HANSMANN</v>
          </cell>
        </row>
        <row r="414">
          <cell r="B414" t="str">
            <v>KAPP</v>
          </cell>
        </row>
        <row r="415">
          <cell r="B415" t="str">
            <v>SIMMON</v>
          </cell>
        </row>
        <row r="416">
          <cell r="B416" t="str">
            <v>LONERGAN</v>
          </cell>
        </row>
        <row r="417">
          <cell r="B417" t="str">
            <v>PICKUP</v>
          </cell>
        </row>
        <row r="418">
          <cell r="B418" t="str">
            <v>BARBER</v>
          </cell>
        </row>
        <row r="419">
          <cell r="B419" t="str">
            <v>KHAN</v>
          </cell>
        </row>
        <row r="420">
          <cell r="B420" t="str">
            <v>VLCEK</v>
          </cell>
        </row>
        <row r="421">
          <cell r="B421" t="str">
            <v>DUCHARME</v>
          </cell>
        </row>
        <row r="422">
          <cell r="B422" t="str">
            <v>FITZPATRICK</v>
          </cell>
        </row>
        <row r="423">
          <cell r="B423" t="str">
            <v>PAHOLAK</v>
          </cell>
        </row>
        <row r="424">
          <cell r="B424" t="str">
            <v>BURLINGAME</v>
          </cell>
        </row>
        <row r="425">
          <cell r="B425" t="str">
            <v>MADDEN</v>
          </cell>
        </row>
        <row r="426">
          <cell r="B426" t="str">
            <v>PARLIER</v>
          </cell>
        </row>
        <row r="427">
          <cell r="B427" t="str">
            <v>THOMAS</v>
          </cell>
        </row>
        <row r="428">
          <cell r="B428" t="str">
            <v>GROB</v>
          </cell>
        </row>
        <row r="429">
          <cell r="B429" t="str">
            <v>MCGOVERN</v>
          </cell>
        </row>
        <row r="430">
          <cell r="B430" t="str">
            <v>SHAKER</v>
          </cell>
        </row>
        <row r="431">
          <cell r="B431" t="str">
            <v>MRAZ</v>
          </cell>
        </row>
        <row r="432">
          <cell r="B432" t="str">
            <v>ABBOTT</v>
          </cell>
        </row>
        <row r="433">
          <cell r="B433" t="str">
            <v>KRISSINGER</v>
          </cell>
        </row>
        <row r="434">
          <cell r="B434" t="str">
            <v>MARSHALL</v>
          </cell>
        </row>
        <row r="435">
          <cell r="B435" t="str">
            <v>FARJARDO</v>
          </cell>
        </row>
        <row r="436">
          <cell r="B436" t="str">
            <v>BENSON</v>
          </cell>
        </row>
        <row r="437">
          <cell r="B437" t="str">
            <v>KAMINSKY</v>
          </cell>
        </row>
        <row r="438">
          <cell r="B438" t="str">
            <v>HOLZE</v>
          </cell>
        </row>
        <row r="439">
          <cell r="B439" t="str">
            <v>LANDERS</v>
          </cell>
        </row>
        <row r="440">
          <cell r="B440" t="str">
            <v>KOLODZIEJ</v>
          </cell>
        </row>
        <row r="441">
          <cell r="B441" t="str">
            <v>MILLER</v>
          </cell>
        </row>
        <row r="442">
          <cell r="B442" t="str">
            <v>LAZAR</v>
          </cell>
        </row>
        <row r="443">
          <cell r="B443" t="str">
            <v>BARTHOLOW</v>
          </cell>
        </row>
        <row r="444">
          <cell r="B444" t="str">
            <v>FILPI</v>
          </cell>
        </row>
        <row r="445">
          <cell r="B445" t="str">
            <v>GREEN</v>
          </cell>
        </row>
        <row r="446">
          <cell r="B446" t="str">
            <v>ZAPPALA</v>
          </cell>
        </row>
        <row r="447">
          <cell r="B447" t="str">
            <v>GROHNE</v>
          </cell>
        </row>
        <row r="448">
          <cell r="B448" t="str">
            <v>PHILLIPS</v>
          </cell>
        </row>
        <row r="449">
          <cell r="B449" t="str">
            <v>WILENSKY</v>
          </cell>
        </row>
        <row r="450">
          <cell r="B450" t="str">
            <v>ANTONOGLU</v>
          </cell>
        </row>
        <row r="451">
          <cell r="B451" t="str">
            <v>MCHUGH</v>
          </cell>
        </row>
        <row r="452">
          <cell r="B452" t="str">
            <v>STUBBLEFIELD</v>
          </cell>
        </row>
        <row r="453">
          <cell r="B453" t="str">
            <v>PARKER</v>
          </cell>
        </row>
        <row r="454">
          <cell r="B454" t="str">
            <v>Morris</v>
          </cell>
        </row>
        <row r="455">
          <cell r="B455" t="str">
            <v>EVANS</v>
          </cell>
        </row>
        <row r="456">
          <cell r="B456" t="str">
            <v>WILSON</v>
          </cell>
        </row>
        <row r="457">
          <cell r="B457" t="str">
            <v>FITZPATRICK</v>
          </cell>
        </row>
        <row r="458">
          <cell r="B458" t="str">
            <v>WATSON</v>
          </cell>
        </row>
        <row r="459">
          <cell r="B459" t="str">
            <v>BENJAMIN</v>
          </cell>
        </row>
        <row r="460">
          <cell r="B460" t="str">
            <v>SCHALKE</v>
          </cell>
        </row>
        <row r="461">
          <cell r="B461" t="str">
            <v>SPOERI</v>
          </cell>
        </row>
        <row r="462">
          <cell r="B462" t="str">
            <v>WILKIN</v>
          </cell>
        </row>
        <row r="463">
          <cell r="B463" t="str">
            <v>KING</v>
          </cell>
        </row>
        <row r="464">
          <cell r="B464" t="str">
            <v>SHAH</v>
          </cell>
        </row>
        <row r="465">
          <cell r="B465" t="str">
            <v>O'BRIEN</v>
          </cell>
        </row>
        <row r="466">
          <cell r="B466" t="str">
            <v>BRUMLIK</v>
          </cell>
        </row>
        <row r="467">
          <cell r="B467" t="str">
            <v>SKIDMORE</v>
          </cell>
        </row>
        <row r="468">
          <cell r="B468" t="str">
            <v>KYLES-BOND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K2">
            <v>240</v>
          </cell>
          <cell r="L2">
            <v>320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red Energy"/>
      <sheetName val="Energy360"/>
      <sheetName val="Astro"/>
      <sheetName val="NHS"/>
      <sheetName val="SmartSealed"/>
      <sheetName val="Intel Energy"/>
      <sheetName val="USA-Addison"/>
      <sheetName val="ARC Insulation"/>
      <sheetName val="D&amp;H"/>
      <sheetName val="AES"/>
      <sheetName val="Production Costs"/>
      <sheetName val="Energy Savings"/>
      <sheetName val="Activities"/>
      <sheetName val="KPI"/>
      <sheetName val="Production Trends"/>
      <sheetName val="Cost Trends"/>
      <sheetName val="Energy Trends"/>
      <sheetName val="Contractors"/>
      <sheetName val="Accrual Worksheet"/>
      <sheetName val="Marketing Data"/>
      <sheetName val="Schedule Query"/>
      <sheetName val="Survey Summary"/>
      <sheetName val="Audit Survey Results"/>
      <sheetName val="Contractor Survey Results"/>
      <sheetName val="Fiscal Periods"/>
      <sheetName val="DW Audit Data"/>
      <sheetName val="DW Scenario Data"/>
      <sheetName val="DW InstalledMeasures Data"/>
      <sheetName val="DW ProgramMg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C7">
            <v>95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B1" t="str">
            <v>SITEID</v>
          </cell>
        </row>
        <row r="2">
          <cell r="B2" t="str">
            <v>S00000002429</v>
          </cell>
          <cell r="D2" t="str">
            <v>AUDIT</v>
          </cell>
          <cell r="E2">
            <v>41061</v>
          </cell>
          <cell r="F2" t="str">
            <v>JUN</v>
          </cell>
          <cell r="G2">
            <v>41046.631666666668</v>
          </cell>
          <cell r="H2" t="str">
            <v>MAY</v>
          </cell>
        </row>
        <row r="3">
          <cell r="B3" t="str">
            <v>S00000002373</v>
          </cell>
        </row>
        <row r="4">
          <cell r="B4" t="str">
            <v>S00000002504</v>
          </cell>
        </row>
        <row r="5">
          <cell r="B5" t="str">
            <v>S00000002360</v>
          </cell>
        </row>
        <row r="6">
          <cell r="B6" t="str">
            <v>S00000002323</v>
          </cell>
        </row>
        <row r="7">
          <cell r="B7" t="str">
            <v>S00000002329</v>
          </cell>
        </row>
        <row r="8">
          <cell r="B8" t="str">
            <v>S00000001590</v>
          </cell>
        </row>
        <row r="9">
          <cell r="B9" t="str">
            <v>S00000002327</v>
          </cell>
        </row>
        <row r="10">
          <cell r="B10" t="str">
            <v>S00000002302</v>
          </cell>
        </row>
        <row r="11">
          <cell r="B11" t="str">
            <v>S00000002337</v>
          </cell>
        </row>
        <row r="12">
          <cell r="B12" t="str">
            <v>S00000002399</v>
          </cell>
        </row>
        <row r="13">
          <cell r="B13" t="str">
            <v>S00000002357</v>
          </cell>
        </row>
        <row r="14">
          <cell r="B14" t="str">
            <v>S00000002345</v>
          </cell>
        </row>
        <row r="15">
          <cell r="B15" t="str">
            <v>S00000002343</v>
          </cell>
        </row>
        <row r="16">
          <cell r="B16" t="str">
            <v>S00000002425</v>
          </cell>
        </row>
        <row r="17">
          <cell r="B17" t="str">
            <v>S00000002008</v>
          </cell>
        </row>
        <row r="18">
          <cell r="B18" t="str">
            <v>S00000002462</v>
          </cell>
        </row>
        <row r="19">
          <cell r="B19" t="str">
            <v>S00000002349</v>
          </cell>
        </row>
        <row r="20">
          <cell r="B20" t="str">
            <v>S00000002124</v>
          </cell>
        </row>
        <row r="21">
          <cell r="B21" t="str">
            <v>S00000002468</v>
          </cell>
        </row>
        <row r="22">
          <cell r="B22" t="str">
            <v>S00000002394</v>
          </cell>
        </row>
        <row r="23">
          <cell r="B23" t="str">
            <v>S00000002363</v>
          </cell>
        </row>
        <row r="24">
          <cell r="B24" t="str">
            <v>S00000002566</v>
          </cell>
        </row>
        <row r="25">
          <cell r="B25" t="str">
            <v>S00000002331</v>
          </cell>
        </row>
        <row r="26">
          <cell r="B26" t="str">
            <v>S00000002484</v>
          </cell>
        </row>
        <row r="27">
          <cell r="B27" t="str">
            <v>S00000002383</v>
          </cell>
        </row>
        <row r="28">
          <cell r="B28" t="str">
            <v>S00000002417</v>
          </cell>
        </row>
        <row r="29">
          <cell r="B29" t="str">
            <v>S00000002365</v>
          </cell>
        </row>
        <row r="30">
          <cell r="B30" t="str">
            <v>S00000002361</v>
          </cell>
        </row>
        <row r="31">
          <cell r="B31" t="str">
            <v>S00000002335</v>
          </cell>
        </row>
        <row r="32">
          <cell r="B32" t="str">
            <v>S00000002272</v>
          </cell>
        </row>
        <row r="33">
          <cell r="B33" t="str">
            <v>S00000002366</v>
          </cell>
        </row>
        <row r="34">
          <cell r="B34" t="str">
            <v>S00000002564</v>
          </cell>
        </row>
        <row r="35">
          <cell r="B35" t="str">
            <v>S00000002546</v>
          </cell>
        </row>
        <row r="36">
          <cell r="B36" t="str">
            <v>S00000002516</v>
          </cell>
        </row>
        <row r="37">
          <cell r="B37" t="str">
            <v>S00000002458</v>
          </cell>
        </row>
        <row r="38">
          <cell r="B38" t="str">
            <v>S00000002438</v>
          </cell>
        </row>
        <row r="39">
          <cell r="B39" t="str">
            <v>S00000002431</v>
          </cell>
        </row>
        <row r="40">
          <cell r="B40" t="str">
            <v>S00000002569</v>
          </cell>
        </row>
        <row r="41">
          <cell r="B41" t="str">
            <v>S00000002278</v>
          </cell>
        </row>
        <row r="42">
          <cell r="B42" t="str">
            <v>S00000001909</v>
          </cell>
        </row>
        <row r="43">
          <cell r="B43" t="str">
            <v>S00000002439</v>
          </cell>
        </row>
        <row r="44">
          <cell r="B44" t="str">
            <v>S00000002374</v>
          </cell>
        </row>
        <row r="45">
          <cell r="B45" t="str">
            <v>S00000002210</v>
          </cell>
        </row>
        <row r="46">
          <cell r="B46" t="str">
            <v>S00000002370</v>
          </cell>
        </row>
        <row r="47">
          <cell r="B47" t="str">
            <v>S00000002428</v>
          </cell>
        </row>
        <row r="48">
          <cell r="B48" t="str">
            <v>S00000001954</v>
          </cell>
        </row>
        <row r="49">
          <cell r="B49" t="str">
            <v>S00000002175</v>
          </cell>
        </row>
        <row r="50">
          <cell r="B50" t="str">
            <v>S00000002226</v>
          </cell>
        </row>
        <row r="51">
          <cell r="B51" t="str">
            <v>S00000002356</v>
          </cell>
        </row>
        <row r="52">
          <cell r="B52" t="str">
            <v>S00000002372</v>
          </cell>
        </row>
        <row r="53">
          <cell r="B53" t="str">
            <v>S00000002384</v>
          </cell>
        </row>
        <row r="54">
          <cell r="B54" t="str">
            <v>S00000002422</v>
          </cell>
        </row>
        <row r="55">
          <cell r="B55" t="str">
            <v>S00000002446</v>
          </cell>
        </row>
        <row r="56">
          <cell r="B56" t="str">
            <v>S00000002501</v>
          </cell>
        </row>
        <row r="57">
          <cell r="B57" t="str">
            <v>S00000002536</v>
          </cell>
        </row>
        <row r="58">
          <cell r="B58" t="str">
            <v>S00000002552</v>
          </cell>
        </row>
        <row r="59">
          <cell r="B59" t="str">
            <v>S00000002423</v>
          </cell>
        </row>
        <row r="60">
          <cell r="B60" t="str">
            <v>S00000002433</v>
          </cell>
        </row>
        <row r="61">
          <cell r="B61" t="str">
            <v>S00000002407</v>
          </cell>
        </row>
        <row r="62">
          <cell r="B62" t="str">
            <v>S00000002503</v>
          </cell>
        </row>
        <row r="63">
          <cell r="B63" t="str">
            <v>S00000002221</v>
          </cell>
        </row>
        <row r="64">
          <cell r="B64" t="str">
            <v>S00000002284</v>
          </cell>
        </row>
        <row r="65">
          <cell r="B65" t="str">
            <v>S00000002473</v>
          </cell>
        </row>
        <row r="66">
          <cell r="B66" t="str">
            <v>S00000002555</v>
          </cell>
        </row>
        <row r="67">
          <cell r="B67" t="str">
            <v>S00000002561</v>
          </cell>
        </row>
        <row r="68">
          <cell r="B68" t="str">
            <v>S00000002571</v>
          </cell>
        </row>
        <row r="69">
          <cell r="B69" t="str">
            <v>S00000002440</v>
          </cell>
        </row>
        <row r="70">
          <cell r="B70" t="str">
            <v>S00000002500</v>
          </cell>
        </row>
        <row r="71">
          <cell r="B71" t="str">
            <v>S00000002387</v>
          </cell>
        </row>
        <row r="72">
          <cell r="B72" t="str">
            <v>S00000002197</v>
          </cell>
        </row>
        <row r="73">
          <cell r="B73" t="str">
            <v>S00000002267</v>
          </cell>
        </row>
        <row r="74">
          <cell r="B74" t="str">
            <v>S00000002322</v>
          </cell>
        </row>
        <row r="75">
          <cell r="B75" t="str">
            <v>S00000002378</v>
          </cell>
        </row>
        <row r="76">
          <cell r="B76" t="str">
            <v>S00000002167</v>
          </cell>
        </row>
        <row r="77">
          <cell r="B77" t="str">
            <v>S00000002507</v>
          </cell>
        </row>
        <row r="78">
          <cell r="B78" t="str">
            <v>S00000002520</v>
          </cell>
        </row>
        <row r="79">
          <cell r="B79" t="str">
            <v>S00000002532</v>
          </cell>
        </row>
        <row r="80">
          <cell r="B80" t="str">
            <v>S00000001522</v>
          </cell>
        </row>
        <row r="81">
          <cell r="B81" t="str">
            <v>S00000001522</v>
          </cell>
        </row>
        <row r="82">
          <cell r="B82" t="str">
            <v>S00000002411</v>
          </cell>
        </row>
        <row r="83">
          <cell r="B83" t="str">
            <v>S00000002332</v>
          </cell>
        </row>
        <row r="84">
          <cell r="B84" t="str">
            <v>S00000002356</v>
          </cell>
        </row>
        <row r="85">
          <cell r="B85" t="str">
            <v>S00000002367</v>
          </cell>
        </row>
        <row r="86">
          <cell r="B86" t="str">
            <v>S00000002377</v>
          </cell>
        </row>
        <row r="87">
          <cell r="B87" t="str">
            <v>S00000002307</v>
          </cell>
        </row>
        <row r="88">
          <cell r="B88" t="str">
            <v>S00000002579</v>
          </cell>
        </row>
        <row r="89">
          <cell r="B89" t="str">
            <v>S00000002581</v>
          </cell>
        </row>
        <row r="90">
          <cell r="B90" t="str">
            <v>S00000002427</v>
          </cell>
        </row>
        <row r="91">
          <cell r="B91" t="str">
            <v>S00000002459</v>
          </cell>
        </row>
        <row r="92">
          <cell r="B92" t="str">
            <v>S00000002467</v>
          </cell>
        </row>
        <row r="93">
          <cell r="B93" t="str">
            <v>S00000002498</v>
          </cell>
        </row>
        <row r="94">
          <cell r="B94" t="str">
            <v>S00000002405</v>
          </cell>
        </row>
        <row r="95">
          <cell r="B95" t="str">
            <v>S00000001839</v>
          </cell>
        </row>
        <row r="96">
          <cell r="B96" t="str">
            <v>S00000002150</v>
          </cell>
        </row>
        <row r="97">
          <cell r="B97" t="str">
            <v>S00000002376</v>
          </cell>
        </row>
        <row r="98">
          <cell r="B98" t="str">
            <v>S00000002381</v>
          </cell>
        </row>
        <row r="99">
          <cell r="B99" t="str">
            <v>S00000002386</v>
          </cell>
        </row>
        <row r="100">
          <cell r="B100" t="str">
            <v>S00000002515</v>
          </cell>
        </row>
        <row r="101">
          <cell r="B101" t="str">
            <v>S00000002584</v>
          </cell>
        </row>
        <row r="102">
          <cell r="B102" t="str">
            <v>S00000002477</v>
          </cell>
        </row>
        <row r="103">
          <cell r="B103" t="str">
            <v>S00000002505</v>
          </cell>
        </row>
        <row r="104">
          <cell r="B104" t="str">
            <v>S00000002526</v>
          </cell>
        </row>
        <row r="105">
          <cell r="B105" t="str">
            <v>S00000002401</v>
          </cell>
        </row>
        <row r="106">
          <cell r="B106" t="str">
            <v>S00000002127</v>
          </cell>
        </row>
        <row r="107">
          <cell r="B107" t="str">
            <v>S00000002333</v>
          </cell>
        </row>
        <row r="108">
          <cell r="B108" t="str">
            <v>S00000002336</v>
          </cell>
        </row>
        <row r="109">
          <cell r="B109" t="str">
            <v>S00000002527</v>
          </cell>
        </row>
        <row r="110">
          <cell r="B110" t="str">
            <v>S00000002442</v>
          </cell>
        </row>
        <row r="111">
          <cell r="B111" t="str">
            <v>S00000002453</v>
          </cell>
        </row>
        <row r="112">
          <cell r="B112" t="str">
            <v>S00000002489</v>
          </cell>
        </row>
        <row r="113">
          <cell r="B113" t="str">
            <v>S00000002286</v>
          </cell>
        </row>
        <row r="114">
          <cell r="B114" t="str">
            <v>S00000002519</v>
          </cell>
        </row>
        <row r="115">
          <cell r="B115" t="str">
            <v>S00000002255</v>
          </cell>
        </row>
        <row r="116">
          <cell r="B116" t="str">
            <v>S00000002496</v>
          </cell>
        </row>
        <row r="117">
          <cell r="B117" t="str">
            <v>S00000002559</v>
          </cell>
        </row>
        <row r="118">
          <cell r="B118" t="str">
            <v>S00000002565</v>
          </cell>
        </row>
        <row r="119">
          <cell r="B119" t="str">
            <v>S00000002451</v>
          </cell>
        </row>
        <row r="120">
          <cell r="B120" t="str">
            <v>S00000002463</v>
          </cell>
        </row>
        <row r="121">
          <cell r="B121" t="str">
            <v>S00000002506</v>
          </cell>
        </row>
        <row r="122">
          <cell r="B122" t="str">
            <v>S00000002402</v>
          </cell>
        </row>
        <row r="123">
          <cell r="B123" t="str">
            <v>S00000002178</v>
          </cell>
        </row>
        <row r="124">
          <cell r="B124" t="str">
            <v>S00000002270</v>
          </cell>
        </row>
        <row r="125">
          <cell r="B125" t="str">
            <v>S00000002273</v>
          </cell>
        </row>
        <row r="126">
          <cell r="B126" t="str">
            <v>S00000002390</v>
          </cell>
        </row>
        <row r="127">
          <cell r="B127" t="str">
            <v>S00000002145</v>
          </cell>
        </row>
        <row r="128">
          <cell r="B128" t="str">
            <v>S00000002541</v>
          </cell>
        </row>
        <row r="129">
          <cell r="B129" t="str">
            <v>S00000002549</v>
          </cell>
        </row>
        <row r="130">
          <cell r="B130" t="str">
            <v>S00000002568</v>
          </cell>
        </row>
        <row r="131">
          <cell r="B131" t="str">
            <v>S00000002576</v>
          </cell>
        </row>
        <row r="132">
          <cell r="B132" t="str">
            <v>S00000002522</v>
          </cell>
        </row>
        <row r="133">
          <cell r="B133" t="str">
            <v>S00000002400</v>
          </cell>
        </row>
        <row r="134">
          <cell r="B134" t="str">
            <v>S00000002292</v>
          </cell>
        </row>
        <row r="135">
          <cell r="B135" t="str">
            <v>S00000002328</v>
          </cell>
        </row>
        <row r="136">
          <cell r="B136" t="str">
            <v>S00000002352</v>
          </cell>
        </row>
        <row r="137">
          <cell r="B137" t="str">
            <v>S00000002362</v>
          </cell>
        </row>
        <row r="138">
          <cell r="B138" t="str">
            <v>S00000002391</v>
          </cell>
        </row>
        <row r="139">
          <cell r="B139" t="str">
            <v>S00000002240</v>
          </cell>
        </row>
        <row r="140">
          <cell r="B140" t="str">
            <v>S00000002419</v>
          </cell>
        </row>
        <row r="141">
          <cell r="B141" t="str">
            <v>S00000002443</v>
          </cell>
        </row>
        <row r="142">
          <cell r="B142" t="str">
            <v>S00000002472</v>
          </cell>
        </row>
        <row r="143">
          <cell r="B143" t="str">
            <v>S00000002474</v>
          </cell>
        </row>
        <row r="144">
          <cell r="B144" t="str">
            <v>S00000002396</v>
          </cell>
        </row>
        <row r="145">
          <cell r="B145" t="str">
            <v>S00000002525</v>
          </cell>
        </row>
        <row r="146">
          <cell r="B146" t="str">
            <v>S00000002080</v>
          </cell>
        </row>
        <row r="147">
          <cell r="B147" t="str">
            <v>S00000002153</v>
          </cell>
        </row>
        <row r="148">
          <cell r="B148" t="str">
            <v>S00000002375</v>
          </cell>
        </row>
        <row r="149">
          <cell r="B149" t="str">
            <v>S00000002476</v>
          </cell>
        </row>
        <row r="150">
          <cell r="B150" t="str">
            <v>S00000002421</v>
          </cell>
        </row>
        <row r="151">
          <cell r="B151" t="str">
            <v>S00000002424</v>
          </cell>
        </row>
        <row r="152">
          <cell r="B152" t="str">
            <v>S00000002454</v>
          </cell>
        </row>
        <row r="153">
          <cell r="B153" t="str">
            <v>S00000002461</v>
          </cell>
        </row>
        <row r="154">
          <cell r="B154" t="str">
            <v>S00000002479</v>
          </cell>
        </row>
        <row r="155">
          <cell r="B155" t="str">
            <v>S00000002482</v>
          </cell>
        </row>
        <row r="156">
          <cell r="B156" t="str">
            <v>S00000002499</v>
          </cell>
        </row>
        <row r="157">
          <cell r="B157" t="str">
            <v>S00000002513</v>
          </cell>
        </row>
        <row r="158">
          <cell r="B158" t="str">
            <v>S00000002523</v>
          </cell>
        </row>
        <row r="159">
          <cell r="B159" t="str">
            <v>S00000002102</v>
          </cell>
        </row>
        <row r="160">
          <cell r="B160" t="str">
            <v>S00000002281</v>
          </cell>
        </row>
        <row r="161">
          <cell r="B161" t="str">
            <v>S00000002288</v>
          </cell>
        </row>
        <row r="162">
          <cell r="B162" t="str">
            <v>S00000002351</v>
          </cell>
        </row>
        <row r="163">
          <cell r="B163" t="str">
            <v>S00000002379</v>
          </cell>
        </row>
        <row r="164">
          <cell r="B164" t="str">
            <v>S00000002413</v>
          </cell>
        </row>
        <row r="165">
          <cell r="B165" t="str">
            <v>S00000002410</v>
          </cell>
        </row>
        <row r="166">
          <cell r="B166" t="str">
            <v>S00000002538</v>
          </cell>
        </row>
        <row r="167">
          <cell r="B167" t="str">
            <v>S00000002497</v>
          </cell>
        </row>
        <row r="168">
          <cell r="B168" t="str">
            <v>S00000002406</v>
          </cell>
        </row>
        <row r="169">
          <cell r="B169" t="str">
            <v>S00000002450</v>
          </cell>
        </row>
        <row r="170">
          <cell r="B170" t="str">
            <v>S00000002492</v>
          </cell>
        </row>
        <row r="171">
          <cell r="B171" t="str">
            <v>S00000002398</v>
          </cell>
        </row>
        <row r="172">
          <cell r="B172" t="str">
            <v>S00000002514</v>
          </cell>
        </row>
        <row r="173">
          <cell r="B173" t="str">
            <v>S00000002247</v>
          </cell>
        </row>
        <row r="174">
          <cell r="B174" t="str">
            <v>S00000002460</v>
          </cell>
        </row>
        <row r="175">
          <cell r="B175" t="str">
            <v>S00000002480</v>
          </cell>
        </row>
        <row r="176">
          <cell r="B176" t="str">
            <v>S00000002556</v>
          </cell>
        </row>
        <row r="177">
          <cell r="B177" t="str">
            <v>S00000002554</v>
          </cell>
        </row>
        <row r="178">
          <cell r="B178" t="str">
            <v>S00000002457</v>
          </cell>
        </row>
        <row r="179">
          <cell r="B179" t="str">
            <v>S00000002545</v>
          </cell>
        </row>
        <row r="180">
          <cell r="B180" t="str">
            <v>S00000002426</v>
          </cell>
        </row>
        <row r="181">
          <cell r="B181" t="str">
            <v>S00000002415</v>
          </cell>
        </row>
        <row r="182">
          <cell r="B182" t="str">
            <v>S00000002248</v>
          </cell>
        </row>
        <row r="183">
          <cell r="B183" t="str">
            <v>S00000002319</v>
          </cell>
        </row>
        <row r="184">
          <cell r="B184" t="str">
            <v>S00000002347</v>
          </cell>
        </row>
        <row r="185">
          <cell r="B185" t="str">
            <v>S00000002355</v>
          </cell>
        </row>
        <row r="186">
          <cell r="B186" t="str">
            <v>S00000002355</v>
          </cell>
        </row>
        <row r="187">
          <cell r="B187" t="str">
            <v>S00000002456</v>
          </cell>
        </row>
        <row r="188">
          <cell r="B188" t="str">
            <v>S00000002562</v>
          </cell>
        </row>
        <row r="189">
          <cell r="B189" t="str">
            <v>S00000002529</v>
          </cell>
        </row>
        <row r="190">
          <cell r="B190" t="str">
            <v>S00000002557</v>
          </cell>
        </row>
        <row r="191">
          <cell r="B191" t="str">
            <v>S00000002567</v>
          </cell>
        </row>
        <row r="192">
          <cell r="B192" t="str">
            <v>S00000002432</v>
          </cell>
        </row>
        <row r="193">
          <cell r="B193" t="str">
            <v>S00000002575</v>
          </cell>
        </row>
        <row r="194">
          <cell r="B194" t="str">
            <v>S00000002464</v>
          </cell>
        </row>
        <row r="195">
          <cell r="B195" t="str">
            <v>S00000002116</v>
          </cell>
        </row>
        <row r="196">
          <cell r="B196" t="str">
            <v>S00000002481</v>
          </cell>
        </row>
        <row r="197">
          <cell r="B197" t="str">
            <v>S00000002485</v>
          </cell>
        </row>
        <row r="198">
          <cell r="B198" t="str">
            <v>S00000002409</v>
          </cell>
        </row>
        <row r="199">
          <cell r="B199" t="str">
            <v>S00000002186</v>
          </cell>
        </row>
        <row r="200">
          <cell r="B200" t="str">
            <v>S00000002535</v>
          </cell>
        </row>
        <row r="201">
          <cell r="B201" t="str">
            <v>S00000002490</v>
          </cell>
        </row>
        <row r="202">
          <cell r="B202" t="str">
            <v>S00000002487</v>
          </cell>
        </row>
        <row r="203">
          <cell r="B203" t="str">
            <v>S00000002452</v>
          </cell>
        </row>
        <row r="204">
          <cell r="B204" t="str">
            <v>S00000002445</v>
          </cell>
        </row>
        <row r="205">
          <cell r="B205" t="str">
            <v>S00000002430</v>
          </cell>
        </row>
        <row r="206">
          <cell r="B206" t="str">
            <v>S00000002539</v>
          </cell>
        </row>
        <row r="207">
          <cell r="B207" t="str">
            <v>S00000002544</v>
          </cell>
        </row>
        <row r="208">
          <cell r="B208" t="str">
            <v>S00000002254</v>
          </cell>
        </row>
        <row r="209">
          <cell r="B209" t="str">
            <v>S00000002508</v>
          </cell>
        </row>
        <row r="210">
          <cell r="B210" t="str">
            <v>S00000002494</v>
          </cell>
        </row>
        <row r="211">
          <cell r="B211" t="str">
            <v>S00000002380</v>
          </cell>
        </row>
        <row r="212">
          <cell r="B212" t="str">
            <v>S00000002577</v>
          </cell>
        </row>
        <row r="213">
          <cell r="B213" t="str">
            <v>S00000002509</v>
          </cell>
        </row>
        <row r="214">
          <cell r="B214" t="str">
            <v>S00000002553</v>
          </cell>
        </row>
        <row r="215">
          <cell r="B215" t="str">
            <v>S00000002041</v>
          </cell>
        </row>
        <row r="216">
          <cell r="B216" t="str">
            <v>S00000002543</v>
          </cell>
        </row>
        <row r="217">
          <cell r="B217" t="str">
            <v>S00000002540</v>
          </cell>
        </row>
        <row r="218">
          <cell r="B218" t="str">
            <v>S00000002583</v>
          </cell>
        </row>
        <row r="219">
          <cell r="B219" t="str">
            <v>S00000002530</v>
          </cell>
        </row>
        <row r="220">
          <cell r="B220" t="str">
            <v>S00000002570</v>
          </cell>
        </row>
        <row r="221">
          <cell r="B221" t="str">
            <v>S00000002531</v>
          </cell>
        </row>
        <row r="222">
          <cell r="B222" t="str">
            <v>S00000002586</v>
          </cell>
        </row>
        <row r="223">
          <cell r="B223" t="str">
            <v>S00000002548</v>
          </cell>
        </row>
        <row r="224">
          <cell r="B224" t="str">
            <v>S00000002465</v>
          </cell>
        </row>
        <row r="225">
          <cell r="B225" t="str">
            <v>S00000002449</v>
          </cell>
        </row>
        <row r="226">
          <cell r="B226" t="str">
            <v>S00000002550</v>
          </cell>
        </row>
        <row r="227">
          <cell r="B227" t="str">
            <v>S00000002435</v>
          </cell>
        </row>
        <row r="228">
          <cell r="B228" t="str">
            <v>S00000002528</v>
          </cell>
        </row>
        <row r="229">
          <cell r="B229" t="str">
            <v>S00000002542</v>
          </cell>
        </row>
        <row r="230">
          <cell r="B230" t="str">
            <v>S00000002533</v>
          </cell>
        </row>
        <row r="231">
          <cell r="B231" t="str">
            <v>S00000002534</v>
          </cell>
        </row>
        <row r="232">
          <cell r="B232" t="str">
            <v>S00000002560</v>
          </cell>
        </row>
        <row r="233">
          <cell r="B233" t="str">
            <v>S00000002573</v>
          </cell>
        </row>
        <row r="234">
          <cell r="B234" t="str">
            <v>S00000002537</v>
          </cell>
        </row>
        <row r="235">
          <cell r="B235" t="str">
            <v>S00000002585</v>
          </cell>
        </row>
        <row r="236">
          <cell r="B236" t="str">
            <v>S00000002436</v>
          </cell>
        </row>
        <row r="237">
          <cell r="B237" t="str">
            <v>S00000002547</v>
          </cell>
        </row>
        <row r="238">
          <cell r="B238" t="str">
            <v>S00000002582</v>
          </cell>
        </row>
        <row r="239">
          <cell r="B239" t="str">
            <v>S00000002483</v>
          </cell>
        </row>
        <row r="240">
          <cell r="B240" t="str">
            <v>S00000002364</v>
          </cell>
        </row>
        <row r="241">
          <cell r="B241" t="str">
            <v>S00000002572</v>
          </cell>
        </row>
        <row r="242">
          <cell r="B242" t="str">
            <v>S00000002418</v>
          </cell>
        </row>
        <row r="243">
          <cell r="B243" t="str">
            <v>S00000002475</v>
          </cell>
        </row>
        <row r="244">
          <cell r="B244" t="str">
            <v>S00000002488</v>
          </cell>
        </row>
        <row r="245">
          <cell r="B245" t="str">
            <v>S00000002495</v>
          </cell>
        </row>
        <row r="246">
          <cell r="B246" t="str">
            <v>S00000002495</v>
          </cell>
        </row>
        <row r="247">
          <cell r="B247" t="str">
            <v>S00000002420</v>
          </cell>
        </row>
        <row r="248">
          <cell r="B248" t="str">
            <v>S00000002341</v>
          </cell>
        </row>
        <row r="249">
          <cell r="B249" t="str">
            <v>S00000002524</v>
          </cell>
        </row>
        <row r="250">
          <cell r="B250" t="str">
            <v>S00000002521</v>
          </cell>
        </row>
        <row r="251">
          <cell r="B251" t="str">
            <v>S00000002558</v>
          </cell>
        </row>
      </sheetData>
      <sheetData sheetId="21"/>
      <sheetData sheetId="22">
        <row r="1">
          <cell r="A1" t="str">
            <v>Respondent #</v>
          </cell>
        </row>
        <row r="2">
          <cell r="A2">
            <v>208</v>
          </cell>
          <cell r="B2">
            <v>41069</v>
          </cell>
          <cell r="C2" t="str">
            <v>JUN</v>
          </cell>
          <cell r="F2">
            <v>5</v>
          </cell>
        </row>
        <row r="3">
          <cell r="A3">
            <v>209</v>
          </cell>
        </row>
        <row r="4">
          <cell r="A4">
            <v>210</v>
          </cell>
        </row>
        <row r="5">
          <cell r="A5">
            <v>211</v>
          </cell>
        </row>
        <row r="6">
          <cell r="A6">
            <v>212</v>
          </cell>
        </row>
        <row r="7">
          <cell r="A7">
            <v>213</v>
          </cell>
        </row>
        <row r="8">
          <cell r="A8">
            <v>214</v>
          </cell>
        </row>
        <row r="9">
          <cell r="A9">
            <v>215</v>
          </cell>
        </row>
        <row r="10">
          <cell r="A10">
            <v>216</v>
          </cell>
        </row>
        <row r="11">
          <cell r="A11">
            <v>217</v>
          </cell>
        </row>
        <row r="12">
          <cell r="A12">
            <v>218</v>
          </cell>
        </row>
        <row r="13">
          <cell r="A13">
            <v>219</v>
          </cell>
        </row>
        <row r="14">
          <cell r="A14">
            <v>220</v>
          </cell>
        </row>
        <row r="15">
          <cell r="A15">
            <v>221</v>
          </cell>
        </row>
        <row r="16">
          <cell r="A16">
            <v>222</v>
          </cell>
        </row>
        <row r="17">
          <cell r="A17">
            <v>223</v>
          </cell>
        </row>
        <row r="18">
          <cell r="A18">
            <v>224</v>
          </cell>
        </row>
        <row r="19">
          <cell r="A19">
            <v>225</v>
          </cell>
        </row>
        <row r="20">
          <cell r="A20">
            <v>226</v>
          </cell>
        </row>
        <row r="21">
          <cell r="A21">
            <v>227</v>
          </cell>
        </row>
        <row r="22">
          <cell r="A22">
            <v>228</v>
          </cell>
        </row>
        <row r="23">
          <cell r="A23">
            <v>0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>
            <v>0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>
            <v>0</v>
          </cell>
        </row>
        <row r="30">
          <cell r="A30">
            <v>0</v>
          </cell>
        </row>
        <row r="31">
          <cell r="A31">
            <v>0</v>
          </cell>
        </row>
        <row r="32">
          <cell r="A32">
            <v>0</v>
          </cell>
        </row>
        <row r="33">
          <cell r="A33">
            <v>0</v>
          </cell>
        </row>
        <row r="34">
          <cell r="A34">
            <v>0</v>
          </cell>
        </row>
        <row r="35">
          <cell r="A35">
            <v>0</v>
          </cell>
        </row>
        <row r="36">
          <cell r="A36">
            <v>0</v>
          </cell>
        </row>
        <row r="37">
          <cell r="A37">
            <v>0</v>
          </cell>
        </row>
        <row r="38">
          <cell r="A38">
            <v>0</v>
          </cell>
        </row>
        <row r="39">
          <cell r="A39">
            <v>0</v>
          </cell>
        </row>
        <row r="40">
          <cell r="A40">
            <v>0</v>
          </cell>
        </row>
        <row r="41">
          <cell r="A41">
            <v>0</v>
          </cell>
        </row>
        <row r="42">
          <cell r="A42">
            <v>0</v>
          </cell>
        </row>
        <row r="43">
          <cell r="A43">
            <v>0</v>
          </cell>
        </row>
        <row r="44">
          <cell r="A44">
            <v>0</v>
          </cell>
        </row>
        <row r="45">
          <cell r="A45">
            <v>0</v>
          </cell>
        </row>
        <row r="46">
          <cell r="A46">
            <v>0</v>
          </cell>
        </row>
        <row r="47">
          <cell r="A47">
            <v>0</v>
          </cell>
        </row>
        <row r="48">
          <cell r="A48">
            <v>0</v>
          </cell>
        </row>
        <row r="49">
          <cell r="A49">
            <v>0</v>
          </cell>
        </row>
        <row r="50">
          <cell r="A50">
            <v>0</v>
          </cell>
        </row>
        <row r="51">
          <cell r="A51">
            <v>0</v>
          </cell>
        </row>
        <row r="52">
          <cell r="A52">
            <v>0</v>
          </cell>
        </row>
        <row r="53">
          <cell r="A53">
            <v>0</v>
          </cell>
        </row>
        <row r="54">
          <cell r="A54">
            <v>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  <row r="62">
          <cell r="A62">
            <v>0</v>
          </cell>
        </row>
        <row r="63">
          <cell r="A63">
            <v>0</v>
          </cell>
        </row>
        <row r="64">
          <cell r="A64">
            <v>0</v>
          </cell>
        </row>
        <row r="65">
          <cell r="A65">
            <v>0</v>
          </cell>
        </row>
        <row r="66">
          <cell r="A66">
            <v>0</v>
          </cell>
        </row>
        <row r="67">
          <cell r="A67">
            <v>0</v>
          </cell>
        </row>
        <row r="68">
          <cell r="A68">
            <v>0</v>
          </cell>
        </row>
        <row r="69">
          <cell r="A69">
            <v>0</v>
          </cell>
        </row>
        <row r="70">
          <cell r="A70">
            <v>0</v>
          </cell>
        </row>
        <row r="71">
          <cell r="A71">
            <v>0</v>
          </cell>
        </row>
        <row r="72">
          <cell r="A72">
            <v>0</v>
          </cell>
        </row>
        <row r="73">
          <cell r="A73">
            <v>0</v>
          </cell>
        </row>
        <row r="74">
          <cell r="A74">
            <v>0</v>
          </cell>
        </row>
        <row r="75">
          <cell r="A75">
            <v>0</v>
          </cell>
        </row>
        <row r="76">
          <cell r="A76">
            <v>0</v>
          </cell>
        </row>
      </sheetData>
      <sheetData sheetId="23">
        <row r="1">
          <cell r="A1" t="str">
            <v>Respondent #</v>
          </cell>
        </row>
        <row r="2">
          <cell r="A2">
            <v>131</v>
          </cell>
          <cell r="B2">
            <v>41069</v>
          </cell>
          <cell r="C2" t="str">
            <v>JUN</v>
          </cell>
          <cell r="F2">
            <v>5</v>
          </cell>
        </row>
        <row r="3">
          <cell r="A3">
            <v>132</v>
          </cell>
        </row>
        <row r="4">
          <cell r="A4">
            <v>133</v>
          </cell>
        </row>
        <row r="5">
          <cell r="A5">
            <v>134</v>
          </cell>
        </row>
        <row r="6">
          <cell r="A6">
            <v>135</v>
          </cell>
        </row>
        <row r="7">
          <cell r="A7">
            <v>136</v>
          </cell>
        </row>
        <row r="8">
          <cell r="A8">
            <v>137</v>
          </cell>
        </row>
        <row r="9">
          <cell r="A9">
            <v>138</v>
          </cell>
        </row>
        <row r="10">
          <cell r="A10">
            <v>139</v>
          </cell>
        </row>
        <row r="11">
          <cell r="A11">
            <v>140</v>
          </cell>
        </row>
        <row r="12">
          <cell r="A12">
            <v>141</v>
          </cell>
        </row>
        <row r="13">
          <cell r="A13">
            <v>142</v>
          </cell>
        </row>
        <row r="14">
          <cell r="A14">
            <v>143</v>
          </cell>
        </row>
        <row r="15">
          <cell r="A15">
            <v>144</v>
          </cell>
        </row>
        <row r="16">
          <cell r="A16">
            <v>145</v>
          </cell>
        </row>
        <row r="17">
          <cell r="A17">
            <v>146</v>
          </cell>
        </row>
        <row r="18">
          <cell r="A18">
            <v>0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0</v>
          </cell>
        </row>
        <row r="22">
          <cell r="A22">
            <v>0</v>
          </cell>
        </row>
        <row r="23">
          <cell r="A23">
            <v>0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>
            <v>0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>
            <v>0</v>
          </cell>
        </row>
        <row r="30">
          <cell r="A30">
            <v>0</v>
          </cell>
        </row>
        <row r="31">
          <cell r="A31">
            <v>0</v>
          </cell>
        </row>
        <row r="32">
          <cell r="A32">
            <v>0</v>
          </cell>
        </row>
        <row r="33">
          <cell r="A33">
            <v>0</v>
          </cell>
        </row>
        <row r="34">
          <cell r="A34">
            <v>0</v>
          </cell>
        </row>
        <row r="35">
          <cell r="A35">
            <v>0</v>
          </cell>
        </row>
        <row r="36">
          <cell r="A36">
            <v>0</v>
          </cell>
        </row>
        <row r="37">
          <cell r="A37">
            <v>0</v>
          </cell>
        </row>
        <row r="38">
          <cell r="A38">
            <v>0</v>
          </cell>
        </row>
        <row r="39">
          <cell r="A39">
            <v>0</v>
          </cell>
        </row>
        <row r="40">
          <cell r="A40">
            <v>0</v>
          </cell>
        </row>
        <row r="41">
          <cell r="A41">
            <v>0</v>
          </cell>
        </row>
        <row r="42">
          <cell r="A42">
            <v>0</v>
          </cell>
        </row>
        <row r="43">
          <cell r="A43">
            <v>0</v>
          </cell>
        </row>
        <row r="44">
          <cell r="A44">
            <v>0</v>
          </cell>
        </row>
        <row r="45">
          <cell r="A45">
            <v>0</v>
          </cell>
        </row>
        <row r="46">
          <cell r="A46">
            <v>0</v>
          </cell>
        </row>
        <row r="47">
          <cell r="A47">
            <v>0</v>
          </cell>
        </row>
        <row r="48">
          <cell r="A48">
            <v>0</v>
          </cell>
        </row>
        <row r="49">
          <cell r="A49">
            <v>0</v>
          </cell>
        </row>
        <row r="50">
          <cell r="A50">
            <v>0</v>
          </cell>
        </row>
        <row r="51">
          <cell r="A51">
            <v>0</v>
          </cell>
        </row>
        <row r="52">
          <cell r="A52">
            <v>0</v>
          </cell>
        </row>
        <row r="53">
          <cell r="A53">
            <v>0</v>
          </cell>
        </row>
        <row r="54">
          <cell r="A54">
            <v>0</v>
          </cell>
        </row>
      </sheetData>
      <sheetData sheetId="24"/>
      <sheetData sheetId="25">
        <row r="1">
          <cell r="A1" t="str">
            <v>SiteID</v>
          </cell>
        </row>
        <row r="2">
          <cell r="A2" t="str">
            <v>S00000002566</v>
          </cell>
          <cell r="M2">
            <v>49</v>
          </cell>
          <cell r="N2" t="str">
            <v>Split</v>
          </cell>
          <cell r="P2">
            <v>47.75</v>
          </cell>
          <cell r="R2">
            <v>143.25</v>
          </cell>
          <cell r="T2" t="str">
            <v>Gas</v>
          </cell>
          <cell r="U2">
            <v>2</v>
          </cell>
          <cell r="W2">
            <v>41076</v>
          </cell>
          <cell r="AF2" t="str">
            <v>JUN</v>
          </cell>
        </row>
        <row r="3">
          <cell r="A3" t="str">
            <v>S00000002363</v>
          </cell>
        </row>
        <row r="4">
          <cell r="A4" t="str">
            <v>S00000002431</v>
          </cell>
        </row>
        <row r="5">
          <cell r="A5" t="str">
            <v>S00000002446</v>
          </cell>
        </row>
        <row r="6">
          <cell r="A6" t="str">
            <v>S00000002546</v>
          </cell>
        </row>
        <row r="7">
          <cell r="A7" t="str">
            <v>S00000002327</v>
          </cell>
        </row>
        <row r="8">
          <cell r="A8" t="str">
            <v>S00000002520</v>
          </cell>
        </row>
        <row r="9">
          <cell r="A9" t="str">
            <v>S00000002552</v>
          </cell>
        </row>
        <row r="10">
          <cell r="A10" t="str">
            <v>S00000002473</v>
          </cell>
        </row>
        <row r="11">
          <cell r="A11" t="str">
            <v>S00000002337</v>
          </cell>
        </row>
        <row r="12">
          <cell r="A12" t="str">
            <v>S00000002536</v>
          </cell>
        </row>
        <row r="13">
          <cell r="A13" t="str">
            <v>S00000002571</v>
          </cell>
        </row>
        <row r="14">
          <cell r="A14" t="str">
            <v>S00000002498</v>
          </cell>
        </row>
        <row r="15">
          <cell r="A15" t="str">
            <v>S00000002333</v>
          </cell>
        </row>
        <row r="16">
          <cell r="A16" t="str">
            <v>S00000002367</v>
          </cell>
        </row>
        <row r="17">
          <cell r="A17" t="str">
            <v>S00000002376</v>
          </cell>
        </row>
        <row r="18">
          <cell r="A18" t="str">
            <v>S00000002124</v>
          </cell>
        </row>
        <row r="19">
          <cell r="A19" t="str">
            <v>S00000002458</v>
          </cell>
        </row>
        <row r="20">
          <cell r="A20" t="str">
            <v>S00000002428</v>
          </cell>
        </row>
        <row r="21">
          <cell r="A21" t="str">
            <v>S00000002322</v>
          </cell>
        </row>
        <row r="22">
          <cell r="A22" t="str">
            <v>S00000002175</v>
          </cell>
        </row>
        <row r="23">
          <cell r="A23" t="str">
            <v>S00000002439</v>
          </cell>
        </row>
        <row r="24">
          <cell r="A24" t="str">
            <v>S00000002284</v>
          </cell>
        </row>
        <row r="25">
          <cell r="A25" t="str">
            <v>S00000002504</v>
          </cell>
        </row>
        <row r="26">
          <cell r="A26" t="str">
            <v>S00000002484</v>
          </cell>
        </row>
        <row r="27">
          <cell r="A27" t="str">
            <v>S00000001522</v>
          </cell>
        </row>
        <row r="28">
          <cell r="A28" t="str">
            <v>S00000002505</v>
          </cell>
        </row>
        <row r="29">
          <cell r="A29" t="str">
            <v>S00000002401</v>
          </cell>
        </row>
        <row r="30">
          <cell r="A30" t="str">
            <v>S00000002361</v>
          </cell>
        </row>
        <row r="31">
          <cell r="A31" t="str">
            <v>S00000002440</v>
          </cell>
        </row>
        <row r="32">
          <cell r="A32" t="str">
            <v>S00000002433</v>
          </cell>
        </row>
        <row r="33">
          <cell r="A33" t="str">
            <v>S00000002307</v>
          </cell>
        </row>
        <row r="34">
          <cell r="A34" t="str">
            <v>S00000002360</v>
          </cell>
        </row>
        <row r="35">
          <cell r="A35" t="str">
            <v>S00000002527</v>
          </cell>
        </row>
        <row r="36">
          <cell r="A36" t="str">
            <v>S00000002302</v>
          </cell>
        </row>
        <row r="37">
          <cell r="A37" t="str">
            <v>S00000002438</v>
          </cell>
        </row>
        <row r="38">
          <cell r="A38" t="str">
            <v>S00000002584</v>
          </cell>
        </row>
        <row r="39">
          <cell r="A39" t="str">
            <v>S00000002370</v>
          </cell>
        </row>
        <row r="40">
          <cell r="A40" t="str">
            <v>S00000002423</v>
          </cell>
        </row>
        <row r="41">
          <cell r="A41" t="str">
            <v>S00000002127</v>
          </cell>
        </row>
        <row r="42">
          <cell r="A42" t="str">
            <v>S00000002501</v>
          </cell>
        </row>
        <row r="43">
          <cell r="A43" t="str">
            <v>S00000002579</v>
          </cell>
        </row>
        <row r="44">
          <cell r="A44" t="str">
            <v>S00000002422</v>
          </cell>
        </row>
        <row r="45">
          <cell r="A45" t="str">
            <v>S00000002526</v>
          </cell>
        </row>
        <row r="46">
          <cell r="A46" t="str">
            <v>S00000002405</v>
          </cell>
        </row>
        <row r="47">
          <cell r="A47" t="str">
            <v>S00000002377</v>
          </cell>
        </row>
        <row r="48">
          <cell r="A48" t="str">
            <v>S00000002372</v>
          </cell>
        </row>
        <row r="49">
          <cell r="A49" t="str">
            <v>S00000002515</v>
          </cell>
        </row>
        <row r="50">
          <cell r="A50" t="str">
            <v>S00000002468</v>
          </cell>
        </row>
        <row r="51">
          <cell r="A51" t="str">
            <v>S00000002459</v>
          </cell>
        </row>
        <row r="52">
          <cell r="A52" t="str">
            <v>S00000002278</v>
          </cell>
        </row>
        <row r="53">
          <cell r="A53" t="str">
            <v>S00000002336</v>
          </cell>
        </row>
        <row r="54">
          <cell r="A54" t="str">
            <v>S00000002507</v>
          </cell>
        </row>
        <row r="55">
          <cell r="A55" t="str">
            <v>S00000002394</v>
          </cell>
        </row>
        <row r="56">
          <cell r="A56" t="str">
            <v>S00000002500</v>
          </cell>
        </row>
        <row r="57">
          <cell r="A57" t="str">
            <v>S00000002555</v>
          </cell>
        </row>
        <row r="58">
          <cell r="A58" t="str">
            <v>S00000002368</v>
          </cell>
        </row>
        <row r="59">
          <cell r="A59" t="str">
            <v>S00000002210</v>
          </cell>
        </row>
        <row r="60">
          <cell r="A60" t="str">
            <v>S00000002343</v>
          </cell>
        </row>
        <row r="61">
          <cell r="A61" t="str">
            <v>S00000002407</v>
          </cell>
        </row>
        <row r="62">
          <cell r="A62" t="str">
            <v>S00000002267</v>
          </cell>
        </row>
        <row r="63">
          <cell r="A63" t="str">
            <v>S00000002226</v>
          </cell>
        </row>
        <row r="64">
          <cell r="A64" t="str">
            <v>S00000002349</v>
          </cell>
        </row>
        <row r="65">
          <cell r="A65" t="str">
            <v>S00000002373</v>
          </cell>
        </row>
        <row r="66">
          <cell r="A66" t="str">
            <v>S00000002384</v>
          </cell>
        </row>
        <row r="67">
          <cell r="A67" t="str">
            <v>S00000002221</v>
          </cell>
        </row>
        <row r="68">
          <cell r="A68" t="str">
            <v>S00000002366</v>
          </cell>
        </row>
        <row r="69">
          <cell r="A69" t="str">
            <v>S00000002477</v>
          </cell>
        </row>
        <row r="70">
          <cell r="A70" t="str">
            <v>S00000002532</v>
          </cell>
        </row>
        <row r="71">
          <cell r="A71" t="str">
            <v>S00000002569</v>
          </cell>
        </row>
        <row r="72">
          <cell r="A72" t="str">
            <v>S00000002335</v>
          </cell>
        </row>
        <row r="73">
          <cell r="A73" t="str">
            <v>S00000002374</v>
          </cell>
        </row>
        <row r="74">
          <cell r="A74" t="str">
            <v>S00000002581</v>
          </cell>
        </row>
        <row r="75">
          <cell r="A75" t="str">
            <v>S00000002429</v>
          </cell>
        </row>
        <row r="76">
          <cell r="A76" t="str">
            <v>S00000002272</v>
          </cell>
        </row>
        <row r="77">
          <cell r="A77" t="str">
            <v>S00000002357</v>
          </cell>
        </row>
        <row r="78">
          <cell r="A78" t="str">
            <v>S00000002561</v>
          </cell>
        </row>
        <row r="79">
          <cell r="A79" t="str">
            <v>S00000002345</v>
          </cell>
        </row>
        <row r="80">
          <cell r="A80" t="str">
            <v>S00000002467</v>
          </cell>
        </row>
        <row r="81">
          <cell r="A81" t="str">
            <v>S00000002365</v>
          </cell>
        </row>
        <row r="82">
          <cell r="A82" t="str">
            <v>S00000002503</v>
          </cell>
        </row>
        <row r="83">
          <cell r="A83" t="str">
            <v>S00000002378</v>
          </cell>
        </row>
        <row r="84">
          <cell r="A84" t="str">
            <v>S00000002329</v>
          </cell>
        </row>
        <row r="85">
          <cell r="A85" t="str">
            <v>S00000002387</v>
          </cell>
        </row>
        <row r="86">
          <cell r="A86" t="str">
            <v>S00000002516</v>
          </cell>
        </row>
        <row r="87">
          <cell r="A87" t="str">
            <v>S00000002381</v>
          </cell>
        </row>
        <row r="88">
          <cell r="A88" t="str">
            <v>S00000002417</v>
          </cell>
        </row>
        <row r="89">
          <cell r="A89" t="str">
            <v>S00000002332</v>
          </cell>
        </row>
        <row r="90">
          <cell r="A90" t="str">
            <v>S00000002399</v>
          </cell>
        </row>
        <row r="91">
          <cell r="A91" t="str">
            <v>S00000002462</v>
          </cell>
        </row>
        <row r="92">
          <cell r="A92" t="str">
            <v>S00000002331</v>
          </cell>
        </row>
        <row r="93">
          <cell r="A93" t="str">
            <v>S00000002425</v>
          </cell>
        </row>
        <row r="94">
          <cell r="A94" t="str">
            <v>S00000002411</v>
          </cell>
        </row>
        <row r="95">
          <cell r="A95" t="str">
            <v>S00000002323</v>
          </cell>
        </row>
        <row r="96">
          <cell r="A96" t="str">
            <v>S00000002564</v>
          </cell>
        </row>
      </sheetData>
      <sheetData sheetId="26">
        <row r="1">
          <cell r="A1" t="str">
            <v>SiteID</v>
          </cell>
        </row>
        <row r="2">
          <cell r="A2" t="str">
            <v>S00000001011</v>
          </cell>
          <cell r="C2">
            <v>0</v>
          </cell>
          <cell r="D2">
            <v>40757</v>
          </cell>
          <cell r="E2">
            <v>35</v>
          </cell>
          <cell r="H2">
            <v>40792</v>
          </cell>
          <cell r="I2" t="str">
            <v>SEP</v>
          </cell>
          <cell r="K2">
            <v>2144.25</v>
          </cell>
          <cell r="L2">
            <v>1072.1199999999999</v>
          </cell>
          <cell r="M2">
            <v>227.50602900000001</v>
          </cell>
          <cell r="N2">
            <v>221.91743829999999</v>
          </cell>
          <cell r="S2" t="str">
            <v>Assured Energy Solutions</v>
          </cell>
          <cell r="T2" t="str">
            <v>NULL</v>
          </cell>
          <cell r="AA2" t="str">
            <v>NULL</v>
          </cell>
          <cell r="AB2" t="str">
            <v>NULL</v>
          </cell>
          <cell r="AC2">
            <v>0</v>
          </cell>
          <cell r="AD2">
            <v>0</v>
          </cell>
          <cell r="AE2" t="str">
            <v>OPEN</v>
          </cell>
          <cell r="AF2" t="str">
            <v>NULL</v>
          </cell>
          <cell r="AG2" t="str">
            <v>Split</v>
          </cell>
          <cell r="AH2" t="str">
            <v>NULL</v>
          </cell>
          <cell r="AI2" t="str">
            <v>NULL</v>
          </cell>
          <cell r="AJ2" t="str">
            <v>NULL</v>
          </cell>
        </row>
        <row r="3">
          <cell r="A3" t="str">
            <v>S00000001048</v>
          </cell>
        </row>
        <row r="4">
          <cell r="A4" t="str">
            <v>S00000001120</v>
          </cell>
        </row>
        <row r="5">
          <cell r="A5" t="str">
            <v>S00000001124</v>
          </cell>
        </row>
        <row r="6">
          <cell r="A6" t="str">
            <v>S00000001126</v>
          </cell>
        </row>
        <row r="7">
          <cell r="A7" t="str">
            <v>S00000001167</v>
          </cell>
        </row>
        <row r="8">
          <cell r="A8" t="str">
            <v>S00000001193</v>
          </cell>
        </row>
        <row r="9">
          <cell r="A9" t="str">
            <v>S00000001214</v>
          </cell>
        </row>
        <row r="10">
          <cell r="A10" t="str">
            <v>S00000001228</v>
          </cell>
        </row>
        <row r="11">
          <cell r="A11" t="str">
            <v>S00000001239</v>
          </cell>
        </row>
        <row r="12">
          <cell r="A12" t="str">
            <v>S00000001248</v>
          </cell>
        </row>
        <row r="13">
          <cell r="A13" t="str">
            <v>S00000001260</v>
          </cell>
        </row>
        <row r="14">
          <cell r="A14" t="str">
            <v>S00000001291</v>
          </cell>
        </row>
        <row r="15">
          <cell r="A15" t="str">
            <v>S00000001333</v>
          </cell>
        </row>
        <row r="16">
          <cell r="A16" t="str">
            <v>S00000001355</v>
          </cell>
        </row>
        <row r="17">
          <cell r="A17" t="str">
            <v>S00000001383</v>
          </cell>
        </row>
        <row r="18">
          <cell r="A18" t="str">
            <v>S00000001390</v>
          </cell>
        </row>
        <row r="19">
          <cell r="A19" t="str">
            <v>S00000001479</v>
          </cell>
        </row>
        <row r="20">
          <cell r="A20" t="str">
            <v>S00000001526</v>
          </cell>
        </row>
        <row r="21">
          <cell r="A21" t="str">
            <v>S00000001538</v>
          </cell>
        </row>
        <row r="22">
          <cell r="A22" t="str">
            <v>S00000001550</v>
          </cell>
        </row>
        <row r="23">
          <cell r="A23" t="str">
            <v>S00000001560</v>
          </cell>
        </row>
        <row r="24">
          <cell r="A24" t="str">
            <v>S00000001590</v>
          </cell>
        </row>
        <row r="25">
          <cell r="A25" t="str">
            <v>S00000001640</v>
          </cell>
        </row>
        <row r="26">
          <cell r="A26" t="str">
            <v>S00000001680</v>
          </cell>
        </row>
        <row r="27">
          <cell r="A27" t="str">
            <v>S00000001724</v>
          </cell>
        </row>
        <row r="28">
          <cell r="A28" t="str">
            <v>S00000001787</v>
          </cell>
        </row>
        <row r="29">
          <cell r="A29" t="str">
            <v>S00000001788</v>
          </cell>
        </row>
        <row r="30">
          <cell r="A30" t="str">
            <v>S00000001811</v>
          </cell>
        </row>
        <row r="31">
          <cell r="A31" t="str">
            <v>S00000001828</v>
          </cell>
        </row>
        <row r="32">
          <cell r="A32" t="str">
            <v>S00000001839</v>
          </cell>
        </row>
        <row r="33">
          <cell r="A33" t="str">
            <v>S00000001852</v>
          </cell>
        </row>
        <row r="34">
          <cell r="A34" t="str">
            <v>S00000001869</v>
          </cell>
        </row>
        <row r="35">
          <cell r="A35" t="str">
            <v>S00000001873</v>
          </cell>
        </row>
        <row r="36">
          <cell r="A36" t="str">
            <v>S00000001894</v>
          </cell>
        </row>
        <row r="37">
          <cell r="A37" t="str">
            <v>S00000001895</v>
          </cell>
        </row>
        <row r="38">
          <cell r="A38" t="str">
            <v>S00000001900</v>
          </cell>
        </row>
        <row r="39">
          <cell r="A39" t="str">
            <v>S00000001901</v>
          </cell>
        </row>
        <row r="40">
          <cell r="A40" t="str">
            <v>S00000001909</v>
          </cell>
        </row>
        <row r="41">
          <cell r="A41" t="str">
            <v>S00000001910</v>
          </cell>
        </row>
        <row r="42">
          <cell r="A42" t="str">
            <v>S00000001924</v>
          </cell>
        </row>
        <row r="43">
          <cell r="A43" t="str">
            <v>S00000001954</v>
          </cell>
        </row>
        <row r="44">
          <cell r="A44" t="str">
            <v>S00000001965</v>
          </cell>
        </row>
        <row r="45">
          <cell r="A45" t="str">
            <v>S00000001978</v>
          </cell>
        </row>
        <row r="46">
          <cell r="A46" t="str">
            <v>S00000001980</v>
          </cell>
        </row>
        <row r="47">
          <cell r="A47" t="str">
            <v>S00000001998</v>
          </cell>
        </row>
        <row r="48">
          <cell r="A48" t="str">
            <v>S00000001999</v>
          </cell>
        </row>
        <row r="49">
          <cell r="A49" t="str">
            <v>S00000002008</v>
          </cell>
        </row>
        <row r="50">
          <cell r="A50" t="str">
            <v>S00000002023</v>
          </cell>
        </row>
        <row r="51">
          <cell r="A51" t="str">
            <v>S00000002041</v>
          </cell>
        </row>
        <row r="52">
          <cell r="A52" t="str">
            <v>S00000002065</v>
          </cell>
        </row>
        <row r="53">
          <cell r="A53" t="str">
            <v>S00000002080</v>
          </cell>
        </row>
        <row r="54">
          <cell r="A54" t="str">
            <v>S00000002106</v>
          </cell>
        </row>
        <row r="55">
          <cell r="A55" t="str">
            <v>S00000002113</v>
          </cell>
        </row>
        <row r="56">
          <cell r="A56" t="str">
            <v>S00000002116</v>
          </cell>
        </row>
        <row r="57">
          <cell r="A57" t="str">
            <v>S00000002118</v>
          </cell>
        </row>
        <row r="58">
          <cell r="A58" t="str">
            <v>S00000002134</v>
          </cell>
        </row>
        <row r="59">
          <cell r="A59" t="str">
            <v>S00000002139</v>
          </cell>
        </row>
        <row r="60">
          <cell r="A60" t="str">
            <v>S00000002144</v>
          </cell>
        </row>
        <row r="61">
          <cell r="A61" t="str">
            <v>S00000002145</v>
          </cell>
        </row>
        <row r="62">
          <cell r="A62" t="str">
            <v>S00000002146</v>
          </cell>
        </row>
        <row r="63">
          <cell r="A63" t="str">
            <v>S00000002148</v>
          </cell>
        </row>
        <row r="64">
          <cell r="A64" t="str">
            <v>S00000002150</v>
          </cell>
        </row>
        <row r="65">
          <cell r="A65" t="str">
            <v>S00000002153</v>
          </cell>
        </row>
        <row r="66">
          <cell r="A66" t="str">
            <v>S00000002161</v>
          </cell>
        </row>
        <row r="67">
          <cell r="A67" t="str">
            <v>S00000002167</v>
          </cell>
        </row>
        <row r="68">
          <cell r="A68" t="str">
            <v>S00000002168</v>
          </cell>
        </row>
        <row r="69">
          <cell r="A69" t="str">
            <v>S00000002174</v>
          </cell>
        </row>
        <row r="70">
          <cell r="A70" t="str">
            <v>S00000002175</v>
          </cell>
        </row>
        <row r="71">
          <cell r="A71" t="str">
            <v>S00000002176</v>
          </cell>
        </row>
        <row r="72">
          <cell r="A72" t="str">
            <v>S00000002178</v>
          </cell>
        </row>
        <row r="73">
          <cell r="A73" t="str">
            <v>S00000002180</v>
          </cell>
        </row>
        <row r="74">
          <cell r="A74" t="str">
            <v>S00000002191</v>
          </cell>
        </row>
        <row r="75">
          <cell r="A75" t="str">
            <v>S00000002197</v>
          </cell>
        </row>
        <row r="76">
          <cell r="A76" t="str">
            <v>S00000002206</v>
          </cell>
        </row>
        <row r="77">
          <cell r="A77" t="str">
            <v>S00000002211</v>
          </cell>
        </row>
        <row r="78">
          <cell r="A78" t="str">
            <v>S00000002213</v>
          </cell>
        </row>
        <row r="79">
          <cell r="A79" t="str">
            <v>S00000002218</v>
          </cell>
        </row>
        <row r="80">
          <cell r="A80" t="str">
            <v>S00000002227</v>
          </cell>
        </row>
        <row r="81">
          <cell r="A81" t="str">
            <v>S00000002234</v>
          </cell>
        </row>
        <row r="82">
          <cell r="A82" t="str">
            <v>S00000002253</v>
          </cell>
        </row>
        <row r="83">
          <cell r="A83" t="str">
            <v>S00000002258</v>
          </cell>
        </row>
        <row r="84">
          <cell r="A84" t="str">
            <v>S00000002259</v>
          </cell>
        </row>
        <row r="85">
          <cell r="A85" t="str">
            <v>S00000002289</v>
          </cell>
        </row>
        <row r="86">
          <cell r="A86" t="str">
            <v>S00000002299</v>
          </cell>
        </row>
        <row r="87">
          <cell r="A87" t="str">
            <v>S00000002310</v>
          </cell>
        </row>
        <row r="88">
          <cell r="A88" t="str">
            <v>S00000002312</v>
          </cell>
        </row>
        <row r="89">
          <cell r="A89" t="str">
            <v>S00000002313</v>
          </cell>
        </row>
        <row r="90">
          <cell r="A90" t="str">
            <v>S00000002315</v>
          </cell>
        </row>
        <row r="91">
          <cell r="A91" t="str">
            <v>S00000002325</v>
          </cell>
        </row>
        <row r="92">
          <cell r="A92" t="str">
            <v>S00000002342</v>
          </cell>
        </row>
        <row r="93">
          <cell r="A93" t="str">
            <v>S00000002349</v>
          </cell>
        </row>
        <row r="94">
          <cell r="A94" t="str">
            <v>S00000002354</v>
          </cell>
        </row>
        <row r="95">
          <cell r="A95" t="str">
            <v>S00000002369</v>
          </cell>
        </row>
        <row r="96">
          <cell r="A96" t="str">
            <v>S00000002373</v>
          </cell>
        </row>
        <row r="97">
          <cell r="A97" t="str">
            <v>S00000002386</v>
          </cell>
        </row>
        <row r="98">
          <cell r="A98" t="str">
            <v>S00000002399</v>
          </cell>
        </row>
        <row r="99">
          <cell r="A99" t="str">
            <v>S00000002446</v>
          </cell>
        </row>
        <row r="100">
          <cell r="A100" t="str">
            <v>S00000002447</v>
          </cell>
        </row>
        <row r="101">
          <cell r="A101" t="str">
            <v>S00000002501</v>
          </cell>
        </row>
        <row r="102">
          <cell r="A102" t="str">
            <v>S00000002536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0</v>
          </cell>
        </row>
        <row r="125">
          <cell r="A125">
            <v>0</v>
          </cell>
        </row>
        <row r="126">
          <cell r="A126">
            <v>0</v>
          </cell>
        </row>
        <row r="127">
          <cell r="A127">
            <v>0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  <row r="132">
          <cell r="A132">
            <v>0</v>
          </cell>
        </row>
        <row r="133">
          <cell r="A133">
            <v>0</v>
          </cell>
        </row>
        <row r="134">
          <cell r="A134">
            <v>0</v>
          </cell>
        </row>
        <row r="135">
          <cell r="A135">
            <v>0</v>
          </cell>
        </row>
        <row r="136">
          <cell r="A136">
            <v>0</v>
          </cell>
        </row>
        <row r="137">
          <cell r="A137">
            <v>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>
            <v>0</v>
          </cell>
        </row>
        <row r="143">
          <cell r="A143">
            <v>0</v>
          </cell>
        </row>
        <row r="144">
          <cell r="A144">
            <v>0</v>
          </cell>
        </row>
        <row r="145">
          <cell r="A145">
            <v>0</v>
          </cell>
        </row>
        <row r="146">
          <cell r="A146">
            <v>0</v>
          </cell>
        </row>
        <row r="147">
          <cell r="A147">
            <v>0</v>
          </cell>
        </row>
        <row r="148">
          <cell r="A148">
            <v>0</v>
          </cell>
        </row>
        <row r="149">
          <cell r="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>
            <v>0</v>
          </cell>
        </row>
        <row r="166">
          <cell r="A166">
            <v>0</v>
          </cell>
        </row>
        <row r="167">
          <cell r="A167">
            <v>0</v>
          </cell>
        </row>
        <row r="168">
          <cell r="A168">
            <v>0</v>
          </cell>
        </row>
        <row r="169">
          <cell r="A169">
            <v>0</v>
          </cell>
        </row>
        <row r="170">
          <cell r="A170">
            <v>0</v>
          </cell>
        </row>
        <row r="171">
          <cell r="A171">
            <v>0</v>
          </cell>
        </row>
        <row r="172">
          <cell r="A172">
            <v>0</v>
          </cell>
        </row>
        <row r="173">
          <cell r="A173">
            <v>0</v>
          </cell>
        </row>
        <row r="174">
          <cell r="A174">
            <v>0</v>
          </cell>
        </row>
        <row r="175">
          <cell r="A175">
            <v>0</v>
          </cell>
        </row>
        <row r="176">
          <cell r="A176">
            <v>0</v>
          </cell>
        </row>
        <row r="177">
          <cell r="A177">
            <v>0</v>
          </cell>
        </row>
        <row r="178">
          <cell r="A178">
            <v>0</v>
          </cell>
        </row>
        <row r="179">
          <cell r="A179">
            <v>0</v>
          </cell>
        </row>
        <row r="180">
          <cell r="A180">
            <v>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0</v>
          </cell>
        </row>
        <row r="184">
          <cell r="A184">
            <v>0</v>
          </cell>
        </row>
        <row r="185">
          <cell r="A185">
            <v>0</v>
          </cell>
        </row>
        <row r="186">
          <cell r="A186">
            <v>0</v>
          </cell>
        </row>
        <row r="187">
          <cell r="A187">
            <v>0</v>
          </cell>
        </row>
        <row r="188">
          <cell r="A188">
            <v>0</v>
          </cell>
        </row>
        <row r="189">
          <cell r="A189">
            <v>0</v>
          </cell>
        </row>
        <row r="190">
          <cell r="A190">
            <v>0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>
            <v>0</v>
          </cell>
        </row>
        <row r="195">
          <cell r="A195">
            <v>0</v>
          </cell>
        </row>
        <row r="196">
          <cell r="A196">
            <v>0</v>
          </cell>
        </row>
        <row r="197">
          <cell r="A197">
            <v>0</v>
          </cell>
        </row>
        <row r="198">
          <cell r="A198">
            <v>0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0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0</v>
          </cell>
        </row>
        <row r="207">
          <cell r="A207">
            <v>0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>
            <v>0</v>
          </cell>
        </row>
        <row r="215">
          <cell r="A215">
            <v>0</v>
          </cell>
        </row>
        <row r="216">
          <cell r="A216">
            <v>0</v>
          </cell>
        </row>
        <row r="217">
          <cell r="A217">
            <v>0</v>
          </cell>
        </row>
        <row r="218">
          <cell r="A218">
            <v>0</v>
          </cell>
        </row>
        <row r="219">
          <cell r="A219">
            <v>0</v>
          </cell>
        </row>
        <row r="220">
          <cell r="A220">
            <v>0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>
            <v>0</v>
          </cell>
        </row>
        <row r="224">
          <cell r="A224">
            <v>0</v>
          </cell>
        </row>
        <row r="225">
          <cell r="A225">
            <v>0</v>
          </cell>
        </row>
        <row r="226">
          <cell r="A226">
            <v>0</v>
          </cell>
        </row>
        <row r="227">
          <cell r="A227">
            <v>0</v>
          </cell>
        </row>
        <row r="228">
          <cell r="A228">
            <v>0</v>
          </cell>
        </row>
        <row r="229">
          <cell r="A229">
            <v>0</v>
          </cell>
        </row>
        <row r="230">
          <cell r="A230">
            <v>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>
            <v>0</v>
          </cell>
        </row>
        <row r="236">
          <cell r="A236">
            <v>0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>
            <v>0</v>
          </cell>
        </row>
        <row r="241">
          <cell r="A241">
            <v>0</v>
          </cell>
        </row>
        <row r="242">
          <cell r="A242">
            <v>0</v>
          </cell>
        </row>
        <row r="243">
          <cell r="A243">
            <v>0</v>
          </cell>
        </row>
        <row r="244">
          <cell r="A244">
            <v>0</v>
          </cell>
        </row>
        <row r="245">
          <cell r="A245">
            <v>0</v>
          </cell>
        </row>
        <row r="246">
          <cell r="A246">
            <v>0</v>
          </cell>
        </row>
        <row r="247">
          <cell r="A247">
            <v>0</v>
          </cell>
        </row>
        <row r="248">
          <cell r="A248">
            <v>0</v>
          </cell>
        </row>
        <row r="249">
          <cell r="A249">
            <v>0</v>
          </cell>
        </row>
        <row r="250">
          <cell r="A250">
            <v>0</v>
          </cell>
        </row>
        <row r="251">
          <cell r="A251">
            <v>0</v>
          </cell>
        </row>
        <row r="252">
          <cell r="A252">
            <v>0</v>
          </cell>
        </row>
        <row r="253">
          <cell r="A253">
            <v>0</v>
          </cell>
        </row>
        <row r="254">
          <cell r="A254">
            <v>0</v>
          </cell>
        </row>
        <row r="255">
          <cell r="A255">
            <v>0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0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>
            <v>0</v>
          </cell>
        </row>
        <row r="263">
          <cell r="A263">
            <v>0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0</v>
          </cell>
        </row>
        <row r="267">
          <cell r="A267">
            <v>0</v>
          </cell>
        </row>
        <row r="268">
          <cell r="A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>
            <v>0</v>
          </cell>
        </row>
        <row r="285">
          <cell r="A285">
            <v>0</v>
          </cell>
        </row>
        <row r="286">
          <cell r="A286">
            <v>0</v>
          </cell>
        </row>
        <row r="287">
          <cell r="A287">
            <v>0</v>
          </cell>
        </row>
        <row r="288">
          <cell r="A288">
            <v>0</v>
          </cell>
        </row>
        <row r="289">
          <cell r="A289">
            <v>0</v>
          </cell>
        </row>
        <row r="290">
          <cell r="A290">
            <v>0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0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0</v>
          </cell>
        </row>
        <row r="302">
          <cell r="A302">
            <v>0</v>
          </cell>
        </row>
        <row r="303">
          <cell r="A303">
            <v>0</v>
          </cell>
        </row>
        <row r="304">
          <cell r="A304">
            <v>0</v>
          </cell>
        </row>
        <row r="305">
          <cell r="A305">
            <v>0</v>
          </cell>
        </row>
        <row r="306">
          <cell r="A306">
            <v>0</v>
          </cell>
        </row>
        <row r="307">
          <cell r="A307">
            <v>0</v>
          </cell>
        </row>
        <row r="308">
          <cell r="A308">
            <v>0</v>
          </cell>
        </row>
        <row r="309">
          <cell r="A309">
            <v>0</v>
          </cell>
        </row>
        <row r="310">
          <cell r="A310">
            <v>0</v>
          </cell>
        </row>
        <row r="311">
          <cell r="A311">
            <v>0</v>
          </cell>
        </row>
        <row r="312">
          <cell r="A312">
            <v>0</v>
          </cell>
        </row>
        <row r="313">
          <cell r="A313">
            <v>0</v>
          </cell>
        </row>
        <row r="314">
          <cell r="A314">
            <v>0</v>
          </cell>
        </row>
        <row r="315">
          <cell r="A315">
            <v>0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0</v>
          </cell>
        </row>
        <row r="320">
          <cell r="A320">
            <v>0</v>
          </cell>
        </row>
        <row r="321">
          <cell r="A321">
            <v>0</v>
          </cell>
        </row>
        <row r="322">
          <cell r="A322">
            <v>0</v>
          </cell>
        </row>
        <row r="323">
          <cell r="A323">
            <v>0</v>
          </cell>
        </row>
        <row r="324">
          <cell r="A324">
            <v>0</v>
          </cell>
        </row>
        <row r="325">
          <cell r="A325">
            <v>0</v>
          </cell>
        </row>
        <row r="326">
          <cell r="A326">
            <v>0</v>
          </cell>
        </row>
        <row r="327">
          <cell r="A327">
            <v>0</v>
          </cell>
        </row>
        <row r="328">
          <cell r="A328">
            <v>0</v>
          </cell>
        </row>
        <row r="329">
          <cell r="A329">
            <v>0</v>
          </cell>
        </row>
        <row r="330">
          <cell r="A330">
            <v>0</v>
          </cell>
        </row>
        <row r="331">
          <cell r="A331">
            <v>0</v>
          </cell>
        </row>
        <row r="332">
          <cell r="A332">
            <v>0</v>
          </cell>
        </row>
        <row r="333">
          <cell r="A333">
            <v>0</v>
          </cell>
        </row>
        <row r="334">
          <cell r="A334">
            <v>0</v>
          </cell>
        </row>
        <row r="335">
          <cell r="A335">
            <v>0</v>
          </cell>
        </row>
        <row r="336">
          <cell r="A336">
            <v>0</v>
          </cell>
        </row>
        <row r="337">
          <cell r="A337">
            <v>0</v>
          </cell>
        </row>
        <row r="338">
          <cell r="A338">
            <v>0</v>
          </cell>
        </row>
        <row r="339">
          <cell r="A339">
            <v>0</v>
          </cell>
        </row>
        <row r="340">
          <cell r="A340">
            <v>0</v>
          </cell>
        </row>
        <row r="341">
          <cell r="A341">
            <v>0</v>
          </cell>
        </row>
        <row r="342">
          <cell r="A342">
            <v>0</v>
          </cell>
        </row>
        <row r="343">
          <cell r="A343">
            <v>0</v>
          </cell>
        </row>
        <row r="344">
          <cell r="A344">
            <v>0</v>
          </cell>
        </row>
        <row r="345">
          <cell r="A345">
            <v>0</v>
          </cell>
        </row>
        <row r="346">
          <cell r="A346">
            <v>0</v>
          </cell>
        </row>
        <row r="347">
          <cell r="A347">
            <v>0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0</v>
          </cell>
        </row>
        <row r="351">
          <cell r="A351">
            <v>0</v>
          </cell>
        </row>
        <row r="352">
          <cell r="A352">
            <v>0</v>
          </cell>
        </row>
        <row r="353">
          <cell r="A353">
            <v>0</v>
          </cell>
        </row>
        <row r="354">
          <cell r="A354">
            <v>0</v>
          </cell>
        </row>
        <row r="355">
          <cell r="A355">
            <v>0</v>
          </cell>
        </row>
        <row r="356">
          <cell r="A356">
            <v>0</v>
          </cell>
        </row>
        <row r="357">
          <cell r="A357">
            <v>0</v>
          </cell>
        </row>
        <row r="358">
          <cell r="A358">
            <v>0</v>
          </cell>
        </row>
        <row r="359">
          <cell r="A359">
            <v>0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>
            <v>0</v>
          </cell>
        </row>
        <row r="363">
          <cell r="A363">
            <v>0</v>
          </cell>
        </row>
        <row r="364">
          <cell r="A364">
            <v>0</v>
          </cell>
        </row>
        <row r="365">
          <cell r="A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>
            <v>0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>
            <v>0</v>
          </cell>
        </row>
        <row r="373">
          <cell r="A373">
            <v>0</v>
          </cell>
        </row>
        <row r="374">
          <cell r="A374">
            <v>0</v>
          </cell>
        </row>
        <row r="375">
          <cell r="A375">
            <v>0</v>
          </cell>
        </row>
        <row r="376">
          <cell r="A376">
            <v>0</v>
          </cell>
        </row>
        <row r="377">
          <cell r="A377">
            <v>0</v>
          </cell>
        </row>
        <row r="378">
          <cell r="A378">
            <v>0</v>
          </cell>
        </row>
        <row r="379">
          <cell r="A379">
            <v>0</v>
          </cell>
        </row>
        <row r="380">
          <cell r="A380">
            <v>0</v>
          </cell>
        </row>
        <row r="381">
          <cell r="A381">
            <v>0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>
            <v>0</v>
          </cell>
        </row>
        <row r="386">
          <cell r="A386">
            <v>0</v>
          </cell>
        </row>
        <row r="387">
          <cell r="A387">
            <v>0</v>
          </cell>
        </row>
        <row r="388">
          <cell r="A388">
            <v>0</v>
          </cell>
        </row>
        <row r="389">
          <cell r="A389">
            <v>0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0</v>
          </cell>
        </row>
        <row r="393">
          <cell r="A393">
            <v>0</v>
          </cell>
        </row>
        <row r="394">
          <cell r="A394">
            <v>0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0</v>
          </cell>
        </row>
        <row r="400">
          <cell r="A400">
            <v>0</v>
          </cell>
        </row>
        <row r="401">
          <cell r="A401">
            <v>0</v>
          </cell>
        </row>
        <row r="402">
          <cell r="A402">
            <v>0</v>
          </cell>
        </row>
        <row r="403">
          <cell r="A403">
            <v>0</v>
          </cell>
        </row>
        <row r="404">
          <cell r="A404">
            <v>0</v>
          </cell>
        </row>
        <row r="405">
          <cell r="A405">
            <v>0</v>
          </cell>
        </row>
        <row r="406">
          <cell r="A406">
            <v>0</v>
          </cell>
        </row>
        <row r="407">
          <cell r="A407">
            <v>0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0</v>
          </cell>
        </row>
        <row r="412">
          <cell r="A412">
            <v>0</v>
          </cell>
        </row>
        <row r="413">
          <cell r="A413">
            <v>0</v>
          </cell>
        </row>
        <row r="414">
          <cell r="A414">
            <v>0</v>
          </cell>
        </row>
        <row r="415">
          <cell r="A415">
            <v>0</v>
          </cell>
        </row>
        <row r="416">
          <cell r="A416">
            <v>0</v>
          </cell>
        </row>
        <row r="417">
          <cell r="A417">
            <v>0</v>
          </cell>
        </row>
        <row r="418">
          <cell r="A418">
            <v>0</v>
          </cell>
        </row>
        <row r="419">
          <cell r="A419">
            <v>0</v>
          </cell>
        </row>
        <row r="420">
          <cell r="A420">
            <v>0</v>
          </cell>
        </row>
        <row r="421">
          <cell r="A421">
            <v>0</v>
          </cell>
        </row>
        <row r="422">
          <cell r="A422">
            <v>0</v>
          </cell>
        </row>
        <row r="423">
          <cell r="A423">
            <v>0</v>
          </cell>
        </row>
        <row r="424">
          <cell r="A424">
            <v>0</v>
          </cell>
        </row>
        <row r="425">
          <cell r="A425">
            <v>0</v>
          </cell>
        </row>
        <row r="426">
          <cell r="A426">
            <v>0</v>
          </cell>
        </row>
        <row r="427">
          <cell r="A427">
            <v>0</v>
          </cell>
        </row>
        <row r="428">
          <cell r="A428">
            <v>0</v>
          </cell>
        </row>
        <row r="429">
          <cell r="A429">
            <v>0</v>
          </cell>
        </row>
        <row r="430">
          <cell r="A430">
            <v>0</v>
          </cell>
        </row>
        <row r="431">
          <cell r="A431">
            <v>0</v>
          </cell>
        </row>
        <row r="432">
          <cell r="A432">
            <v>0</v>
          </cell>
        </row>
        <row r="433">
          <cell r="A433">
            <v>0</v>
          </cell>
        </row>
        <row r="434">
          <cell r="A434">
            <v>0</v>
          </cell>
        </row>
        <row r="435">
          <cell r="A435">
            <v>0</v>
          </cell>
        </row>
        <row r="436">
          <cell r="A436">
            <v>0</v>
          </cell>
        </row>
        <row r="437">
          <cell r="A437">
            <v>0</v>
          </cell>
        </row>
        <row r="438">
          <cell r="A438">
            <v>0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0</v>
          </cell>
        </row>
        <row r="443">
          <cell r="A443">
            <v>0</v>
          </cell>
        </row>
        <row r="444">
          <cell r="A444">
            <v>0</v>
          </cell>
        </row>
        <row r="445">
          <cell r="A445">
            <v>0</v>
          </cell>
        </row>
        <row r="446">
          <cell r="A446">
            <v>0</v>
          </cell>
        </row>
        <row r="447">
          <cell r="A447">
            <v>0</v>
          </cell>
        </row>
        <row r="448">
          <cell r="A448">
            <v>0</v>
          </cell>
        </row>
        <row r="449">
          <cell r="A449">
            <v>0</v>
          </cell>
        </row>
        <row r="450">
          <cell r="A450">
            <v>0</v>
          </cell>
        </row>
        <row r="451">
          <cell r="A451">
            <v>0</v>
          </cell>
        </row>
        <row r="452">
          <cell r="A452">
            <v>0</v>
          </cell>
        </row>
        <row r="453">
          <cell r="A453">
            <v>0</v>
          </cell>
        </row>
        <row r="454">
          <cell r="A454">
            <v>0</v>
          </cell>
        </row>
        <row r="455">
          <cell r="A455">
            <v>0</v>
          </cell>
        </row>
        <row r="456">
          <cell r="A456">
            <v>0</v>
          </cell>
        </row>
        <row r="457">
          <cell r="A457">
            <v>0</v>
          </cell>
        </row>
        <row r="458">
          <cell r="A458">
            <v>0</v>
          </cell>
        </row>
        <row r="459">
          <cell r="A459">
            <v>0</v>
          </cell>
        </row>
        <row r="460">
          <cell r="A460">
            <v>0</v>
          </cell>
        </row>
        <row r="461">
          <cell r="A461">
            <v>0</v>
          </cell>
        </row>
        <row r="462">
          <cell r="A462">
            <v>0</v>
          </cell>
        </row>
        <row r="463">
          <cell r="A463">
            <v>0</v>
          </cell>
        </row>
        <row r="464">
          <cell r="A464">
            <v>0</v>
          </cell>
        </row>
        <row r="465">
          <cell r="A465">
            <v>0</v>
          </cell>
        </row>
        <row r="466">
          <cell r="A466">
            <v>0</v>
          </cell>
        </row>
        <row r="467">
          <cell r="A467">
            <v>0</v>
          </cell>
        </row>
        <row r="468">
          <cell r="A468">
            <v>0</v>
          </cell>
        </row>
        <row r="469">
          <cell r="A469">
            <v>0</v>
          </cell>
        </row>
        <row r="470">
          <cell r="A470">
            <v>0</v>
          </cell>
        </row>
        <row r="471">
          <cell r="A471">
            <v>0</v>
          </cell>
        </row>
        <row r="472">
          <cell r="A472">
            <v>0</v>
          </cell>
        </row>
        <row r="473">
          <cell r="A473">
            <v>0</v>
          </cell>
        </row>
        <row r="474">
          <cell r="A474">
            <v>0</v>
          </cell>
        </row>
        <row r="475">
          <cell r="A475">
            <v>0</v>
          </cell>
        </row>
        <row r="476">
          <cell r="A476">
            <v>0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0</v>
          </cell>
        </row>
        <row r="484">
          <cell r="A484">
            <v>0</v>
          </cell>
        </row>
        <row r="485">
          <cell r="A485">
            <v>0</v>
          </cell>
        </row>
        <row r="486">
          <cell r="A486">
            <v>0</v>
          </cell>
        </row>
        <row r="487">
          <cell r="A487">
            <v>0</v>
          </cell>
        </row>
        <row r="488">
          <cell r="A488">
            <v>0</v>
          </cell>
        </row>
        <row r="489">
          <cell r="A489">
            <v>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>
            <v>0</v>
          </cell>
        </row>
        <row r="493">
          <cell r="A493">
            <v>0</v>
          </cell>
        </row>
        <row r="494">
          <cell r="A494">
            <v>0</v>
          </cell>
        </row>
        <row r="495">
          <cell r="A495">
            <v>0</v>
          </cell>
        </row>
        <row r="496">
          <cell r="A496">
            <v>0</v>
          </cell>
        </row>
        <row r="497">
          <cell r="A497">
            <v>0</v>
          </cell>
        </row>
        <row r="498">
          <cell r="A498">
            <v>0</v>
          </cell>
        </row>
        <row r="499">
          <cell r="A499">
            <v>0</v>
          </cell>
        </row>
        <row r="500">
          <cell r="A500">
            <v>0</v>
          </cell>
        </row>
        <row r="501">
          <cell r="A501">
            <v>0</v>
          </cell>
        </row>
        <row r="502">
          <cell r="A502">
            <v>0</v>
          </cell>
        </row>
        <row r="503">
          <cell r="A503">
            <v>0</v>
          </cell>
        </row>
        <row r="504">
          <cell r="A504">
            <v>0</v>
          </cell>
        </row>
        <row r="505">
          <cell r="A505">
            <v>0</v>
          </cell>
        </row>
        <row r="506">
          <cell r="A506">
            <v>0</v>
          </cell>
        </row>
        <row r="507">
          <cell r="A507">
            <v>0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>
            <v>0</v>
          </cell>
        </row>
        <row r="512">
          <cell r="A512">
            <v>0</v>
          </cell>
        </row>
        <row r="513">
          <cell r="A513">
            <v>0</v>
          </cell>
        </row>
        <row r="514">
          <cell r="A514">
            <v>0</v>
          </cell>
        </row>
        <row r="515">
          <cell r="A515">
            <v>0</v>
          </cell>
        </row>
        <row r="516">
          <cell r="A516">
            <v>0</v>
          </cell>
        </row>
        <row r="517">
          <cell r="A517">
            <v>0</v>
          </cell>
        </row>
        <row r="518">
          <cell r="A518">
            <v>0</v>
          </cell>
        </row>
        <row r="519">
          <cell r="A519">
            <v>0</v>
          </cell>
        </row>
        <row r="520">
          <cell r="A520">
            <v>0</v>
          </cell>
        </row>
        <row r="521">
          <cell r="A521">
            <v>0</v>
          </cell>
        </row>
        <row r="522">
          <cell r="A522">
            <v>0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0</v>
          </cell>
        </row>
        <row r="526">
          <cell r="A526">
            <v>0</v>
          </cell>
        </row>
        <row r="527">
          <cell r="A527">
            <v>0</v>
          </cell>
        </row>
        <row r="528">
          <cell r="A528">
            <v>0</v>
          </cell>
        </row>
        <row r="529">
          <cell r="A529">
            <v>0</v>
          </cell>
        </row>
        <row r="530">
          <cell r="A530">
            <v>0</v>
          </cell>
        </row>
        <row r="531">
          <cell r="A531">
            <v>0</v>
          </cell>
        </row>
        <row r="532">
          <cell r="A532">
            <v>0</v>
          </cell>
        </row>
        <row r="533">
          <cell r="A533">
            <v>0</v>
          </cell>
        </row>
        <row r="534">
          <cell r="A534">
            <v>0</v>
          </cell>
        </row>
        <row r="535">
          <cell r="A535">
            <v>0</v>
          </cell>
        </row>
        <row r="536">
          <cell r="A536">
            <v>0</v>
          </cell>
        </row>
        <row r="537">
          <cell r="A537">
            <v>0</v>
          </cell>
        </row>
        <row r="538">
          <cell r="A538">
            <v>0</v>
          </cell>
        </row>
        <row r="539">
          <cell r="A539">
            <v>0</v>
          </cell>
        </row>
        <row r="540">
          <cell r="A540">
            <v>0</v>
          </cell>
        </row>
        <row r="541">
          <cell r="A541">
            <v>0</v>
          </cell>
        </row>
        <row r="542">
          <cell r="A542">
            <v>0</v>
          </cell>
        </row>
        <row r="543">
          <cell r="A543">
            <v>0</v>
          </cell>
        </row>
        <row r="544">
          <cell r="A544">
            <v>0</v>
          </cell>
        </row>
        <row r="545">
          <cell r="A545">
            <v>0</v>
          </cell>
        </row>
        <row r="546">
          <cell r="A546">
            <v>0</v>
          </cell>
        </row>
        <row r="547">
          <cell r="A547">
            <v>0</v>
          </cell>
        </row>
        <row r="548">
          <cell r="A548">
            <v>0</v>
          </cell>
        </row>
      </sheetData>
      <sheetData sheetId="27">
        <row r="1">
          <cell r="A1" t="str">
            <v>SiteID</v>
          </cell>
        </row>
        <row r="2">
          <cell r="A2" t="str">
            <v>S00000002226</v>
          </cell>
          <cell r="I2" t="str">
            <v>DIM</v>
          </cell>
          <cell r="K2" t="str">
            <v>Pipe Insulation (3x3')</v>
          </cell>
          <cell r="M2">
            <v>1</v>
          </cell>
          <cell r="N2">
            <v>0</v>
          </cell>
          <cell r="O2">
            <v>5.0999999999999996</v>
          </cell>
          <cell r="Q2">
            <v>6.19</v>
          </cell>
          <cell r="R2">
            <v>0</v>
          </cell>
          <cell r="S2" t="str">
            <v>Gas</v>
          </cell>
          <cell r="V2">
            <v>41076</v>
          </cell>
          <cell r="W2" t="str">
            <v>JUN</v>
          </cell>
        </row>
        <row r="3">
          <cell r="A3" t="str">
            <v>S00000002372</v>
          </cell>
        </row>
        <row r="4">
          <cell r="A4" t="str">
            <v>S00000002584</v>
          </cell>
        </row>
        <row r="5">
          <cell r="A5" t="str">
            <v>S00000002378</v>
          </cell>
        </row>
        <row r="6">
          <cell r="A6" t="str">
            <v>S00000002473</v>
          </cell>
        </row>
        <row r="7">
          <cell r="A7" t="str">
            <v>S00000002515</v>
          </cell>
        </row>
        <row r="8">
          <cell r="A8" t="str">
            <v>S00000002561</v>
          </cell>
        </row>
        <row r="9">
          <cell r="A9" t="str">
            <v>S00000002127</v>
          </cell>
        </row>
        <row r="10">
          <cell r="A10" t="str">
            <v>S00000002322</v>
          </cell>
        </row>
        <row r="11">
          <cell r="A11" t="str">
            <v>S00000002278</v>
          </cell>
        </row>
        <row r="12">
          <cell r="A12" t="str">
            <v>S00000002360</v>
          </cell>
        </row>
        <row r="13">
          <cell r="A13" t="str">
            <v>S00000002349</v>
          </cell>
        </row>
        <row r="14">
          <cell r="A14" t="str">
            <v>S00000002323</v>
          </cell>
        </row>
        <row r="15">
          <cell r="A15" t="str">
            <v>S00000002555</v>
          </cell>
        </row>
        <row r="16">
          <cell r="A16" t="str">
            <v>S00000002516</v>
          </cell>
        </row>
        <row r="17">
          <cell r="A17" t="str">
            <v>S00000002411</v>
          </cell>
        </row>
        <row r="18">
          <cell r="A18" t="str">
            <v>S00000002345</v>
          </cell>
        </row>
        <row r="19">
          <cell r="A19" t="str">
            <v>S00000002327</v>
          </cell>
        </row>
        <row r="20">
          <cell r="A20" t="str">
            <v>S00000002210</v>
          </cell>
        </row>
        <row r="21">
          <cell r="A21" t="str">
            <v>S00000002336</v>
          </cell>
        </row>
        <row r="22">
          <cell r="A22" t="str">
            <v>S00000002546</v>
          </cell>
        </row>
        <row r="23">
          <cell r="A23" t="str">
            <v>S00000002581</v>
          </cell>
        </row>
        <row r="24">
          <cell r="A24" t="str">
            <v>S00000002401</v>
          </cell>
        </row>
        <row r="25">
          <cell r="A25" t="str">
            <v>S00000002425</v>
          </cell>
        </row>
        <row r="26">
          <cell r="A26" t="str">
            <v>S00000002561</v>
          </cell>
        </row>
        <row r="27">
          <cell r="A27" t="str">
            <v>S00000002516</v>
          </cell>
        </row>
        <row r="28">
          <cell r="A28" t="str">
            <v>S00000002579</v>
          </cell>
        </row>
        <row r="29">
          <cell r="A29" t="str">
            <v>S00000002566</v>
          </cell>
        </row>
        <row r="30">
          <cell r="A30" t="str">
            <v>S00000002407</v>
          </cell>
        </row>
        <row r="31">
          <cell r="A31" t="str">
            <v>S00000002473</v>
          </cell>
        </row>
        <row r="32">
          <cell r="A32" t="str">
            <v>S00000002335</v>
          </cell>
        </row>
        <row r="33">
          <cell r="A33" t="str">
            <v>S00000002503</v>
          </cell>
        </row>
        <row r="34">
          <cell r="A34" t="str">
            <v>S00000002569</v>
          </cell>
        </row>
        <row r="35">
          <cell r="A35" t="str">
            <v>S00000002210</v>
          </cell>
        </row>
        <row r="36">
          <cell r="A36" t="str">
            <v>S00000002425</v>
          </cell>
        </row>
        <row r="37">
          <cell r="A37" t="str">
            <v>S00000002372</v>
          </cell>
        </row>
        <row r="38">
          <cell r="A38" t="str">
            <v>S00000002367</v>
          </cell>
        </row>
        <row r="39">
          <cell r="A39" t="str">
            <v>S00000002440</v>
          </cell>
        </row>
        <row r="40">
          <cell r="A40" t="str">
            <v>S00000002335</v>
          </cell>
        </row>
        <row r="41">
          <cell r="A41" t="str">
            <v>S00000002381</v>
          </cell>
        </row>
        <row r="42">
          <cell r="A42" t="str">
            <v>S00000002226</v>
          </cell>
        </row>
        <row r="43">
          <cell r="A43" t="str">
            <v>S00000002552</v>
          </cell>
        </row>
        <row r="44">
          <cell r="A44" t="str">
            <v>S00000002175</v>
          </cell>
        </row>
        <row r="45">
          <cell r="A45" t="str">
            <v>S00000002374</v>
          </cell>
        </row>
        <row r="46">
          <cell r="A46" t="str">
            <v>S00000002467</v>
          </cell>
        </row>
        <row r="47">
          <cell r="A47" t="str">
            <v>S00000002373</v>
          </cell>
        </row>
        <row r="48">
          <cell r="A48" t="str">
            <v>S00000002425</v>
          </cell>
        </row>
        <row r="49">
          <cell r="A49" t="str">
            <v>S00000002500</v>
          </cell>
        </row>
        <row r="50">
          <cell r="A50" t="str">
            <v>S00000002284</v>
          </cell>
        </row>
        <row r="51">
          <cell r="A51" t="str">
            <v>S00000002363</v>
          </cell>
        </row>
        <row r="52">
          <cell r="A52" t="str">
            <v>S00000002520</v>
          </cell>
        </row>
        <row r="53">
          <cell r="A53" t="str">
            <v>S00000002584</v>
          </cell>
        </row>
        <row r="54">
          <cell r="A54" t="str">
            <v>S00000002372</v>
          </cell>
        </row>
        <row r="55">
          <cell r="A55" t="str">
            <v>S00000002579</v>
          </cell>
        </row>
        <row r="56">
          <cell r="A56" t="str">
            <v>S00000002520</v>
          </cell>
        </row>
        <row r="57">
          <cell r="A57" t="str">
            <v>S00000002507</v>
          </cell>
        </row>
        <row r="58">
          <cell r="A58" t="str">
            <v>S00000002343</v>
          </cell>
        </row>
        <row r="59">
          <cell r="A59" t="str">
            <v>S00000002399</v>
          </cell>
        </row>
        <row r="60">
          <cell r="A60" t="str">
            <v>S00000002446</v>
          </cell>
        </row>
        <row r="61">
          <cell r="A61" t="str">
            <v>S00000002504</v>
          </cell>
        </row>
        <row r="62">
          <cell r="A62" t="str">
            <v>S00000002564</v>
          </cell>
        </row>
        <row r="63">
          <cell r="A63" t="str">
            <v>S00000002407</v>
          </cell>
        </row>
        <row r="64">
          <cell r="A64" t="str">
            <v>S00000002564</v>
          </cell>
        </row>
        <row r="65">
          <cell r="A65" t="str">
            <v>S00000002440</v>
          </cell>
        </row>
        <row r="66">
          <cell r="A66" t="str">
            <v>S00000002370</v>
          </cell>
        </row>
        <row r="67">
          <cell r="A67" t="str">
            <v>S00000002221</v>
          </cell>
        </row>
        <row r="68">
          <cell r="A68" t="str">
            <v>S00000002361</v>
          </cell>
        </row>
        <row r="69">
          <cell r="A69" t="str">
            <v>S00000002374</v>
          </cell>
        </row>
        <row r="70">
          <cell r="A70" t="str">
            <v>S00000002332</v>
          </cell>
        </row>
        <row r="71">
          <cell r="A71" t="str">
            <v>S00000002438</v>
          </cell>
        </row>
        <row r="72">
          <cell r="A72" t="str">
            <v>S00000002515</v>
          </cell>
        </row>
        <row r="73">
          <cell r="A73" t="str">
            <v>S00000002267</v>
          </cell>
        </row>
        <row r="74">
          <cell r="A74" t="str">
            <v>S00000002438</v>
          </cell>
        </row>
        <row r="75">
          <cell r="A75" t="str">
            <v>S00000002536</v>
          </cell>
        </row>
        <row r="76">
          <cell r="A76" t="str">
            <v>S00000002477</v>
          </cell>
        </row>
        <row r="77">
          <cell r="A77" t="str">
            <v>S00000002446</v>
          </cell>
        </row>
        <row r="78">
          <cell r="A78" t="str">
            <v>S00000002440</v>
          </cell>
        </row>
        <row r="79">
          <cell r="A79" t="str">
            <v>S00000002477</v>
          </cell>
        </row>
        <row r="80">
          <cell r="A80" t="str">
            <v>S00000002411</v>
          </cell>
        </row>
        <row r="81">
          <cell r="A81" t="str">
            <v>S00000002267</v>
          </cell>
        </row>
        <row r="82">
          <cell r="A82" t="str">
            <v>S00000002423</v>
          </cell>
        </row>
        <row r="83">
          <cell r="A83" t="str">
            <v>S00000002527</v>
          </cell>
        </row>
        <row r="84">
          <cell r="A84" t="str">
            <v>S00000002428</v>
          </cell>
        </row>
        <row r="85">
          <cell r="A85" t="str">
            <v>S00000002401</v>
          </cell>
        </row>
        <row r="86">
          <cell r="A86" t="str">
            <v>S00000002272</v>
          </cell>
        </row>
        <row r="87">
          <cell r="A87" t="str">
            <v>S00000002552</v>
          </cell>
        </row>
        <row r="88">
          <cell r="A88" t="str">
            <v>S00000002564</v>
          </cell>
        </row>
        <row r="89">
          <cell r="A89" t="str">
            <v>S00000002124</v>
          </cell>
        </row>
        <row r="90">
          <cell r="A90" t="str">
            <v>S00000002368</v>
          </cell>
        </row>
        <row r="91">
          <cell r="A91" t="str">
            <v>S00000002322</v>
          </cell>
        </row>
        <row r="92">
          <cell r="A92" t="str">
            <v>S00000002431</v>
          </cell>
        </row>
        <row r="93">
          <cell r="A93" t="str">
            <v>S00000002429</v>
          </cell>
        </row>
        <row r="94">
          <cell r="A94" t="str">
            <v>S00000002221</v>
          </cell>
        </row>
        <row r="95">
          <cell r="A95" t="str">
            <v>S00000002368</v>
          </cell>
        </row>
        <row r="96">
          <cell r="A96" t="str">
            <v>S00000002368</v>
          </cell>
        </row>
        <row r="97">
          <cell r="A97" t="str">
            <v>S00000002561</v>
          </cell>
        </row>
        <row r="98">
          <cell r="A98" t="str">
            <v>S00000002431</v>
          </cell>
        </row>
        <row r="99">
          <cell r="A99" t="str">
            <v>S00000002322</v>
          </cell>
        </row>
        <row r="100">
          <cell r="A100" t="str">
            <v>S00000002433</v>
          </cell>
        </row>
        <row r="101">
          <cell r="A101" t="str">
            <v>S00000002381</v>
          </cell>
        </row>
        <row r="102">
          <cell r="A102" t="str">
            <v>S00000002566</v>
          </cell>
        </row>
        <row r="103">
          <cell r="A103" t="str">
            <v>S00000002566</v>
          </cell>
        </row>
        <row r="104">
          <cell r="A104" t="str">
            <v>S00000002516</v>
          </cell>
        </row>
        <row r="105">
          <cell r="A105" t="str">
            <v>S00000002516</v>
          </cell>
        </row>
        <row r="106">
          <cell r="A106" t="str">
            <v>S00000002501</v>
          </cell>
        </row>
        <row r="107">
          <cell r="A107" t="str">
            <v>S00000002332</v>
          </cell>
        </row>
        <row r="108">
          <cell r="A108" t="str">
            <v>S00000002377</v>
          </cell>
        </row>
        <row r="109">
          <cell r="A109" t="str">
            <v>S00000001522</v>
          </cell>
        </row>
        <row r="110">
          <cell r="A110" t="str">
            <v>S00000002440</v>
          </cell>
        </row>
        <row r="111">
          <cell r="A111" t="str">
            <v>S00000002584</v>
          </cell>
        </row>
        <row r="112">
          <cell r="A112" t="str">
            <v>S00000002361</v>
          </cell>
        </row>
        <row r="113">
          <cell r="A113" t="str">
            <v>S00000002484</v>
          </cell>
        </row>
        <row r="114">
          <cell r="A114" t="str">
            <v>S00000002411</v>
          </cell>
        </row>
        <row r="115">
          <cell r="A115" t="str">
            <v>S00000002431</v>
          </cell>
        </row>
        <row r="116">
          <cell r="A116" t="str">
            <v>S00000002322</v>
          </cell>
        </row>
        <row r="117">
          <cell r="A117" t="str">
            <v>S00000002467</v>
          </cell>
        </row>
        <row r="118">
          <cell r="A118" t="str">
            <v>S00000002399</v>
          </cell>
        </row>
        <row r="119">
          <cell r="A119" t="str">
            <v>S00000002335</v>
          </cell>
        </row>
        <row r="120">
          <cell r="A120" t="str">
            <v>S00000002210</v>
          </cell>
        </row>
        <row r="121">
          <cell r="A121" t="str">
            <v>S00000002566</v>
          </cell>
        </row>
        <row r="122">
          <cell r="A122" t="str">
            <v>S00000002439</v>
          </cell>
        </row>
        <row r="123">
          <cell r="A123" t="str">
            <v>S00000002376</v>
          </cell>
        </row>
        <row r="124">
          <cell r="A124" t="str">
            <v>S00000002561</v>
          </cell>
        </row>
        <row r="125">
          <cell r="A125" t="str">
            <v>S00000001522</v>
          </cell>
        </row>
        <row r="126">
          <cell r="A126" t="str">
            <v>S00000002438</v>
          </cell>
        </row>
        <row r="127">
          <cell r="A127" t="str">
            <v>S00000002438</v>
          </cell>
        </row>
        <row r="128">
          <cell r="A128" t="str">
            <v>S00000002569</v>
          </cell>
        </row>
        <row r="129">
          <cell r="A129" t="str">
            <v>S00000002581</v>
          </cell>
        </row>
        <row r="130">
          <cell r="A130" t="str">
            <v>S00000002357</v>
          </cell>
        </row>
        <row r="131">
          <cell r="A131" t="str">
            <v>S00000002210</v>
          </cell>
        </row>
        <row r="132">
          <cell r="A132" t="str">
            <v>S00000002507</v>
          </cell>
        </row>
        <row r="133">
          <cell r="A133" t="str">
            <v>S00000002332</v>
          </cell>
        </row>
        <row r="134">
          <cell r="A134" t="str">
            <v>S00000002322</v>
          </cell>
        </row>
        <row r="135">
          <cell r="A135" t="str">
            <v>S00000002226</v>
          </cell>
        </row>
        <row r="136">
          <cell r="A136" t="str">
            <v>S00000002507</v>
          </cell>
        </row>
        <row r="137">
          <cell r="A137" t="str">
            <v>S00000002516</v>
          </cell>
        </row>
        <row r="138">
          <cell r="A138" t="str">
            <v>S00000002336</v>
          </cell>
        </row>
        <row r="139">
          <cell r="A139" t="str">
            <v>S00000002407</v>
          </cell>
        </row>
        <row r="140">
          <cell r="A140" t="str">
            <v>S00000002477</v>
          </cell>
        </row>
        <row r="141">
          <cell r="A141" t="str">
            <v>S00000002345</v>
          </cell>
        </row>
        <row r="142">
          <cell r="A142" t="str">
            <v>S00000002428</v>
          </cell>
        </row>
        <row r="143">
          <cell r="A143" t="str">
            <v>S00000002267</v>
          </cell>
        </row>
        <row r="144">
          <cell r="A144" t="str">
            <v>S00000002431</v>
          </cell>
        </row>
        <row r="145">
          <cell r="A145" t="str">
            <v>S00000002399</v>
          </cell>
        </row>
        <row r="146">
          <cell r="A146" t="str">
            <v>S00000002175</v>
          </cell>
        </row>
        <row r="147">
          <cell r="A147" t="str">
            <v>S00000002401</v>
          </cell>
        </row>
        <row r="148">
          <cell r="A148" t="str">
            <v>S00000002561</v>
          </cell>
        </row>
        <row r="149">
          <cell r="A149" t="str">
            <v>S00000002374</v>
          </cell>
        </row>
        <row r="150">
          <cell r="A150" t="str">
            <v>S00000002272</v>
          </cell>
        </row>
        <row r="151">
          <cell r="A151" t="str">
            <v>S00000002374</v>
          </cell>
        </row>
        <row r="152">
          <cell r="A152" t="str">
            <v>S00000002374</v>
          </cell>
        </row>
        <row r="153">
          <cell r="A153" t="str">
            <v>S00000002438</v>
          </cell>
        </row>
        <row r="154">
          <cell r="A154" t="str">
            <v>S00000002323</v>
          </cell>
        </row>
        <row r="155">
          <cell r="A155" t="str">
            <v>S00000002467</v>
          </cell>
        </row>
        <row r="156">
          <cell r="A156" t="str">
            <v>S00000002360</v>
          </cell>
        </row>
        <row r="157">
          <cell r="A157" t="str">
            <v>S00000002278</v>
          </cell>
        </row>
        <row r="158">
          <cell r="A158" t="str">
            <v>S00000002368</v>
          </cell>
        </row>
        <row r="159">
          <cell r="A159" t="str">
            <v>S00000002226</v>
          </cell>
        </row>
        <row r="160">
          <cell r="A160" t="str">
            <v>S00000002381</v>
          </cell>
        </row>
        <row r="161">
          <cell r="A161" t="str">
            <v>S00000002566</v>
          </cell>
        </row>
        <row r="162">
          <cell r="A162" t="str">
            <v>S00000002349</v>
          </cell>
        </row>
        <row r="163">
          <cell r="A163" t="str">
            <v>S00000001522</v>
          </cell>
        </row>
        <row r="164">
          <cell r="A164" t="str">
            <v>S00000002370</v>
          </cell>
        </row>
        <row r="165">
          <cell r="A165" t="str">
            <v>S00000002378</v>
          </cell>
        </row>
        <row r="166">
          <cell r="A166" t="str">
            <v>S00000002377</v>
          </cell>
        </row>
        <row r="167">
          <cell r="A167" t="str">
            <v>S00000002226</v>
          </cell>
        </row>
        <row r="168">
          <cell r="A168" t="str">
            <v>S00000002366</v>
          </cell>
        </row>
        <row r="169">
          <cell r="A169" t="str">
            <v>S00000002431</v>
          </cell>
        </row>
        <row r="170">
          <cell r="A170" t="str">
            <v>S00000002307</v>
          </cell>
        </row>
        <row r="171">
          <cell r="A171" t="str">
            <v>S00000002532</v>
          </cell>
        </row>
        <row r="172">
          <cell r="A172" t="str">
            <v>S00000002335</v>
          </cell>
        </row>
        <row r="173">
          <cell r="A173" t="str">
            <v>S00000002329</v>
          </cell>
        </row>
        <row r="174">
          <cell r="A174" t="str">
            <v>S00000002175</v>
          </cell>
        </row>
        <row r="175">
          <cell r="A175" t="str">
            <v>S00000002381</v>
          </cell>
        </row>
        <row r="176">
          <cell r="A176" t="str">
            <v>S00000002336</v>
          </cell>
        </row>
        <row r="177">
          <cell r="A177" t="str">
            <v>S00000002221</v>
          </cell>
        </row>
        <row r="178">
          <cell r="A178" t="str">
            <v>S00000002124</v>
          </cell>
        </row>
        <row r="179">
          <cell r="A179" t="str">
            <v>S00000002505</v>
          </cell>
        </row>
        <row r="180">
          <cell r="A180" t="str">
            <v>S00000002566</v>
          </cell>
        </row>
        <row r="181">
          <cell r="A181" t="str">
            <v>S00000002484</v>
          </cell>
        </row>
        <row r="182">
          <cell r="A182" t="str">
            <v>S00000002368</v>
          </cell>
        </row>
        <row r="183">
          <cell r="A183" t="str">
            <v>S00000002343</v>
          </cell>
        </row>
        <row r="184">
          <cell r="A184" t="str">
            <v>S00000002284</v>
          </cell>
        </row>
        <row r="185">
          <cell r="A185" t="str">
            <v>S00000002429</v>
          </cell>
        </row>
        <row r="186">
          <cell r="A186" t="str">
            <v>S00000002423</v>
          </cell>
        </row>
        <row r="187">
          <cell r="A187" t="str">
            <v>S00000002267</v>
          </cell>
        </row>
        <row r="188">
          <cell r="A188" t="str">
            <v>S00000002532</v>
          </cell>
        </row>
        <row r="189">
          <cell r="A189" t="str">
            <v>S00000002527</v>
          </cell>
        </row>
        <row r="190">
          <cell r="A190" t="str">
            <v>S00000002284</v>
          </cell>
        </row>
        <row r="191">
          <cell r="A191" t="str">
            <v>S00000002357</v>
          </cell>
        </row>
        <row r="192">
          <cell r="A192" t="str">
            <v>S00000002381</v>
          </cell>
        </row>
        <row r="193">
          <cell r="A193" t="str">
            <v>S00000002366</v>
          </cell>
        </row>
        <row r="194">
          <cell r="A194" t="str">
            <v>S00000002439</v>
          </cell>
        </row>
        <row r="195">
          <cell r="A195" t="str">
            <v>S00000002504</v>
          </cell>
        </row>
        <row r="196">
          <cell r="A196" t="str">
            <v>S00000002571</v>
          </cell>
        </row>
        <row r="197">
          <cell r="A197" t="str">
            <v>S00000002411</v>
          </cell>
        </row>
        <row r="198">
          <cell r="A198" t="str">
            <v>S00000002579</v>
          </cell>
        </row>
        <row r="199">
          <cell r="A199" t="str">
            <v>S00000002520</v>
          </cell>
        </row>
        <row r="200">
          <cell r="A200" t="str">
            <v>S00000002332</v>
          </cell>
        </row>
        <row r="201">
          <cell r="A201" t="str">
            <v>S00000002428</v>
          </cell>
        </row>
        <row r="202">
          <cell r="A202" t="str">
            <v>S00000002433</v>
          </cell>
        </row>
        <row r="203">
          <cell r="A203" t="str">
            <v>S00000002507</v>
          </cell>
        </row>
        <row r="204">
          <cell r="A204" t="str">
            <v>S00000002302</v>
          </cell>
        </row>
        <row r="205">
          <cell r="A205" t="str">
            <v>S00000002462</v>
          </cell>
        </row>
        <row r="206">
          <cell r="A206" t="str">
            <v>S00000001522</v>
          </cell>
        </row>
        <row r="207">
          <cell r="A207" t="str">
            <v>S00000002376</v>
          </cell>
        </row>
        <row r="208">
          <cell r="A208" t="str">
            <v>S00000002366</v>
          </cell>
        </row>
        <row r="209">
          <cell r="A209" t="str">
            <v>S00000002431</v>
          </cell>
        </row>
        <row r="210">
          <cell r="A210" t="str">
            <v>S00000002532</v>
          </cell>
        </row>
        <row r="211">
          <cell r="A211" t="str">
            <v>S00000002367</v>
          </cell>
        </row>
        <row r="212">
          <cell r="A212" t="str">
            <v>S00000002407</v>
          </cell>
        </row>
        <row r="213">
          <cell r="A213" t="str">
            <v>S00000002127</v>
          </cell>
        </row>
        <row r="214">
          <cell r="A214" t="str">
            <v>S00000002515</v>
          </cell>
        </row>
        <row r="215">
          <cell r="A215" t="str">
            <v>S00000002284</v>
          </cell>
        </row>
        <row r="216">
          <cell r="A216" t="str">
            <v>S00000002429</v>
          </cell>
        </row>
        <row r="217">
          <cell r="A217" t="str">
            <v>S00000002515</v>
          </cell>
        </row>
        <row r="218">
          <cell r="A218" t="str">
            <v>S00000002571</v>
          </cell>
        </row>
        <row r="219">
          <cell r="A219" t="str">
            <v>S00000002429</v>
          </cell>
        </row>
        <row r="220">
          <cell r="A220" t="str">
            <v>S00000002571</v>
          </cell>
        </row>
        <row r="221">
          <cell r="A221" t="str">
            <v>S00000002581</v>
          </cell>
        </row>
        <row r="222">
          <cell r="A222" t="str">
            <v>S00000002368</v>
          </cell>
        </row>
        <row r="223">
          <cell r="A223" t="str">
            <v>S00000002335</v>
          </cell>
        </row>
        <row r="224">
          <cell r="A224" t="str">
            <v>S00000002302</v>
          </cell>
        </row>
        <row r="225">
          <cell r="A225" t="str">
            <v>S00000002307</v>
          </cell>
        </row>
        <row r="226">
          <cell r="A226" t="str">
            <v>S00000002438</v>
          </cell>
        </row>
        <row r="227">
          <cell r="A227" t="str">
            <v>S00000002381</v>
          </cell>
        </row>
        <row r="228">
          <cell r="A228" t="str">
            <v>S00000002462</v>
          </cell>
        </row>
        <row r="229">
          <cell r="A229" t="str">
            <v>S00000002367</v>
          </cell>
        </row>
        <row r="230">
          <cell r="A230" t="str">
            <v>S00000002571</v>
          </cell>
        </row>
        <row r="231">
          <cell r="A231" t="str">
            <v>S00000002373</v>
          </cell>
        </row>
        <row r="232">
          <cell r="A232" t="str">
            <v>S00000002373</v>
          </cell>
        </row>
        <row r="233">
          <cell r="A233" t="str">
            <v>S00000002373</v>
          </cell>
        </row>
        <row r="234">
          <cell r="A234" t="str">
            <v>S00000002564</v>
          </cell>
        </row>
        <row r="235">
          <cell r="A235" t="str">
            <v>S00000002423</v>
          </cell>
        </row>
        <row r="236">
          <cell r="A236" t="str">
            <v>S00000002579</v>
          </cell>
        </row>
        <row r="237">
          <cell r="A237" t="str">
            <v>S00000002363</v>
          </cell>
        </row>
        <row r="238">
          <cell r="A238" t="str">
            <v>S00000002462</v>
          </cell>
        </row>
        <row r="239">
          <cell r="A239" t="str">
            <v>S00000002322</v>
          </cell>
        </row>
        <row r="240">
          <cell r="A240" t="str">
            <v>S00000002520</v>
          </cell>
        </row>
        <row r="241">
          <cell r="A241" t="str">
            <v>S00000002366</v>
          </cell>
        </row>
        <row r="242">
          <cell r="A242" t="str">
            <v>S00000002357</v>
          </cell>
        </row>
        <row r="243">
          <cell r="A243" t="str">
            <v>S00000002411</v>
          </cell>
        </row>
        <row r="244">
          <cell r="A244" t="str">
            <v>S00000002323</v>
          </cell>
        </row>
        <row r="245">
          <cell r="A245" t="str">
            <v>S00000002440</v>
          </cell>
        </row>
        <row r="246">
          <cell r="A246" t="str">
            <v>S00000002367</v>
          </cell>
        </row>
        <row r="247">
          <cell r="A247" t="str">
            <v>S00000002571</v>
          </cell>
        </row>
        <row r="248">
          <cell r="A248" t="str">
            <v>S00000002527</v>
          </cell>
        </row>
        <row r="249">
          <cell r="A249" t="str">
            <v>S00000002278</v>
          </cell>
        </row>
        <row r="250">
          <cell r="A250" t="str">
            <v>S00000002581</v>
          </cell>
        </row>
        <row r="251">
          <cell r="A251" t="str">
            <v>S00000002546</v>
          </cell>
        </row>
        <row r="252">
          <cell r="A252" t="str">
            <v>S00000002584</v>
          </cell>
        </row>
        <row r="253">
          <cell r="A253" t="str">
            <v>S00000002332</v>
          </cell>
        </row>
        <row r="254">
          <cell r="A254" t="str">
            <v>S00000002515</v>
          </cell>
        </row>
        <row r="255">
          <cell r="A255" t="str">
            <v>S00000002401</v>
          </cell>
        </row>
        <row r="256">
          <cell r="A256" t="str">
            <v>S00000002307</v>
          </cell>
        </row>
        <row r="257">
          <cell r="A257" t="str">
            <v>S00000001522</v>
          </cell>
        </row>
        <row r="258">
          <cell r="A258" t="str">
            <v>S00000002401</v>
          </cell>
        </row>
        <row r="259">
          <cell r="A259" t="str">
            <v>S00000002536</v>
          </cell>
        </row>
        <row r="260">
          <cell r="A260" t="str">
            <v>S00000002272</v>
          </cell>
        </row>
        <row r="261">
          <cell r="A261" t="str">
            <v>S00000002566</v>
          </cell>
        </row>
        <row r="262">
          <cell r="A262" t="str">
            <v>S00000002423</v>
          </cell>
        </row>
        <row r="263">
          <cell r="A263" t="str">
            <v>S00000002532</v>
          </cell>
        </row>
        <row r="264">
          <cell r="A264" t="str">
            <v>S00000002374</v>
          </cell>
        </row>
        <row r="265">
          <cell r="A265" t="str">
            <v>S00000002429</v>
          </cell>
        </row>
        <row r="266">
          <cell r="A266" t="str">
            <v>S00000002374</v>
          </cell>
        </row>
        <row r="267">
          <cell r="A267" t="str">
            <v>S00000002366</v>
          </cell>
        </row>
        <row r="268">
          <cell r="A268" t="str">
            <v>S00000002372</v>
          </cell>
        </row>
        <row r="269">
          <cell r="A269" t="str">
            <v>S00000002527</v>
          </cell>
        </row>
        <row r="270">
          <cell r="A270" t="str">
            <v>S00000002127</v>
          </cell>
        </row>
        <row r="271">
          <cell r="A271" t="str">
            <v>S00000002411</v>
          </cell>
        </row>
        <row r="272">
          <cell r="A272" t="str">
            <v>S00000002361</v>
          </cell>
        </row>
        <row r="273">
          <cell r="A273" t="str">
            <v>S00000002336</v>
          </cell>
        </row>
        <row r="274">
          <cell r="A274" t="str">
            <v>S00000002221</v>
          </cell>
        </row>
        <row r="275">
          <cell r="A275" t="str">
            <v>S00000002327</v>
          </cell>
        </row>
        <row r="276">
          <cell r="A276" t="str">
            <v>S00000002411</v>
          </cell>
        </row>
        <row r="277">
          <cell r="A277" t="str">
            <v>S00000002349</v>
          </cell>
        </row>
        <row r="278">
          <cell r="A278" t="str">
            <v>S00000002501</v>
          </cell>
        </row>
        <row r="279">
          <cell r="A279" t="str">
            <v>S00000002484</v>
          </cell>
        </row>
        <row r="280">
          <cell r="A280" t="str">
            <v>S00000002272</v>
          </cell>
        </row>
        <row r="281">
          <cell r="A281" t="str">
            <v>S00000002360</v>
          </cell>
        </row>
        <row r="282">
          <cell r="A282" t="str">
            <v>S00000002428</v>
          </cell>
        </row>
        <row r="283">
          <cell r="A283" t="str">
            <v>S00000002367</v>
          </cell>
        </row>
        <row r="284">
          <cell r="A284" t="str">
            <v>S00000002368</v>
          </cell>
        </row>
        <row r="285">
          <cell r="A285" t="str">
            <v>S00000002384</v>
          </cell>
        </row>
        <row r="286">
          <cell r="A286" t="str">
            <v>S00000002440</v>
          </cell>
        </row>
        <row r="287">
          <cell r="A287" t="str">
            <v>S00000002462</v>
          </cell>
        </row>
        <row r="288">
          <cell r="A288" t="str">
            <v>S00000002127</v>
          </cell>
        </row>
        <row r="289">
          <cell r="A289" t="str">
            <v>S00000002561</v>
          </cell>
        </row>
        <row r="290">
          <cell r="A290" t="str">
            <v>S00000002399</v>
          </cell>
        </row>
        <row r="291">
          <cell r="A291" t="str">
            <v>S00000002428</v>
          </cell>
        </row>
        <row r="292">
          <cell r="A292" t="str">
            <v>S00000002278</v>
          </cell>
        </row>
        <row r="293">
          <cell r="A293" t="str">
            <v>S00000002335</v>
          </cell>
        </row>
        <row r="294">
          <cell r="A294" t="str">
            <v>S00000002571</v>
          </cell>
        </row>
        <row r="295">
          <cell r="A295" t="str">
            <v>S00000002503</v>
          </cell>
        </row>
        <row r="296">
          <cell r="A296" t="str">
            <v>S00000002302</v>
          </cell>
        </row>
        <row r="297">
          <cell r="A297" t="str">
            <v>S00000002526</v>
          </cell>
        </row>
        <row r="298">
          <cell r="A298" t="str">
            <v>S00000002428</v>
          </cell>
        </row>
        <row r="299">
          <cell r="A299" t="str">
            <v>S00000002411</v>
          </cell>
        </row>
        <row r="300">
          <cell r="A300" t="str">
            <v>S00000002377</v>
          </cell>
        </row>
        <row r="301">
          <cell r="A301" t="str">
            <v>S00000002428</v>
          </cell>
        </row>
        <row r="302">
          <cell r="A302" t="str">
            <v>S00000002226</v>
          </cell>
        </row>
        <row r="303">
          <cell r="A303" t="str">
            <v>S00000002571</v>
          </cell>
        </row>
        <row r="304">
          <cell r="A304" t="str">
            <v>S00000002505</v>
          </cell>
        </row>
        <row r="305">
          <cell r="A305" t="str">
            <v>S00000002477</v>
          </cell>
        </row>
        <row r="306">
          <cell r="A306" t="str">
            <v>S00000002377</v>
          </cell>
        </row>
        <row r="307">
          <cell r="A307" t="str">
            <v>S00000002307</v>
          </cell>
        </row>
        <row r="308">
          <cell r="A308" t="str">
            <v>S00000002507</v>
          </cell>
        </row>
        <row r="309">
          <cell r="A309" t="str">
            <v>S00000002546</v>
          </cell>
        </row>
        <row r="310">
          <cell r="A310" t="str">
            <v>S00000002221</v>
          </cell>
        </row>
        <row r="311">
          <cell r="A311" t="str">
            <v>S00000002381</v>
          </cell>
        </row>
        <row r="312">
          <cell r="A312" t="str">
            <v>S00000002376</v>
          </cell>
        </row>
        <row r="313">
          <cell r="A313" t="str">
            <v>S00000002210</v>
          </cell>
        </row>
        <row r="314">
          <cell r="A314" t="str">
            <v>S00000002323</v>
          </cell>
        </row>
        <row r="315">
          <cell r="A315" t="str">
            <v>S00000002378</v>
          </cell>
        </row>
        <row r="316">
          <cell r="A316" t="str">
            <v>S00000002423</v>
          </cell>
        </row>
        <row r="317">
          <cell r="A317" t="str">
            <v>S00000002175</v>
          </cell>
        </row>
        <row r="318">
          <cell r="A318" t="str">
            <v>S00000002555</v>
          </cell>
        </row>
        <row r="319">
          <cell r="A319" t="str">
            <v>S00000002127</v>
          </cell>
        </row>
        <row r="320">
          <cell r="A320" t="str">
            <v>S00000002520</v>
          </cell>
        </row>
        <row r="321">
          <cell r="A321" t="str">
            <v>S00000002407</v>
          </cell>
        </row>
        <row r="322">
          <cell r="A322" t="str">
            <v>S00000002367</v>
          </cell>
        </row>
        <row r="323">
          <cell r="A323" t="str">
            <v>S00000002552</v>
          </cell>
        </row>
        <row r="324">
          <cell r="A324" t="str">
            <v>S00000002561</v>
          </cell>
        </row>
        <row r="325">
          <cell r="A325" t="str">
            <v>S00000002504</v>
          </cell>
        </row>
        <row r="326">
          <cell r="A326" t="str">
            <v>S00000002520</v>
          </cell>
        </row>
        <row r="327">
          <cell r="A327" t="str">
            <v>S00000002516</v>
          </cell>
        </row>
        <row r="328">
          <cell r="A328" t="str">
            <v>S00000002332</v>
          </cell>
        </row>
        <row r="329">
          <cell r="A329" t="str">
            <v>S00000002433</v>
          </cell>
        </row>
        <row r="330">
          <cell r="A330" t="str">
            <v>S00000002477</v>
          </cell>
        </row>
        <row r="331">
          <cell r="A331" t="str">
            <v>S00000002367</v>
          </cell>
        </row>
        <row r="332">
          <cell r="A332" t="str">
            <v>S00000002349</v>
          </cell>
        </row>
        <row r="333">
          <cell r="A333" t="str">
            <v>S00000002278</v>
          </cell>
        </row>
        <row r="334">
          <cell r="A334" t="str">
            <v>S00000002564</v>
          </cell>
        </row>
        <row r="335">
          <cell r="A335" t="str">
            <v>S00000002327</v>
          </cell>
        </row>
        <row r="336">
          <cell r="A336" t="str">
            <v>S00000002477</v>
          </cell>
        </row>
        <row r="337">
          <cell r="A337" t="str">
            <v>S00000002532</v>
          </cell>
        </row>
        <row r="338">
          <cell r="A338" t="str">
            <v>S00000002473</v>
          </cell>
        </row>
        <row r="339">
          <cell r="A339" t="str">
            <v>S00000002564</v>
          </cell>
        </row>
        <row r="340">
          <cell r="A340" t="str">
            <v>S00000002374</v>
          </cell>
        </row>
        <row r="341">
          <cell r="A341" t="str">
            <v>S00000002473</v>
          </cell>
        </row>
        <row r="342">
          <cell r="A342" t="str">
            <v>S00000002272</v>
          </cell>
        </row>
        <row r="343">
          <cell r="A343" t="str">
            <v>S00000002501</v>
          </cell>
        </row>
        <row r="344">
          <cell r="A344" t="str">
            <v>S00000002323</v>
          </cell>
        </row>
        <row r="345">
          <cell r="A345" t="str">
            <v>S00000002322</v>
          </cell>
        </row>
        <row r="346">
          <cell r="A346" t="str">
            <v>S00000002373</v>
          </cell>
        </row>
        <row r="347">
          <cell r="A347" t="str">
            <v>S00000002399</v>
          </cell>
        </row>
        <row r="348">
          <cell r="A348" t="str">
            <v>S00000002127</v>
          </cell>
        </row>
        <row r="349">
          <cell r="A349" t="str">
            <v>S00000002439</v>
          </cell>
        </row>
        <row r="350">
          <cell r="A350" t="str">
            <v>S00000002581</v>
          </cell>
        </row>
        <row r="351">
          <cell r="A351" t="str">
            <v>S00000002407</v>
          </cell>
        </row>
        <row r="352">
          <cell r="A352" t="str">
            <v>S00000002555</v>
          </cell>
        </row>
        <row r="353">
          <cell r="A353" t="str">
            <v>S00000002372</v>
          </cell>
        </row>
        <row r="354">
          <cell r="A354" t="str">
            <v>S00000002124</v>
          </cell>
        </row>
        <row r="355">
          <cell r="A355" t="str">
            <v>S00000002360</v>
          </cell>
        </row>
        <row r="356">
          <cell r="A356" t="str">
            <v>S00000002221</v>
          </cell>
        </row>
        <row r="357">
          <cell r="A357" t="str">
            <v>S00000002272</v>
          </cell>
        </row>
        <row r="358">
          <cell r="A358" t="str">
            <v>S00000002210</v>
          </cell>
        </row>
        <row r="359">
          <cell r="A359" t="str">
            <v>S00000002374</v>
          </cell>
        </row>
        <row r="360">
          <cell r="A360" t="str">
            <v>S00000002555</v>
          </cell>
        </row>
        <row r="361">
          <cell r="A361" t="str">
            <v>S00000002484</v>
          </cell>
        </row>
        <row r="362">
          <cell r="A362" t="str">
            <v>S00000002329</v>
          </cell>
        </row>
        <row r="363">
          <cell r="A363" t="str">
            <v>S00000002332</v>
          </cell>
        </row>
        <row r="364">
          <cell r="A364" t="str">
            <v>S00000002345</v>
          </cell>
        </row>
        <row r="365">
          <cell r="A365" t="str">
            <v>S00000002505</v>
          </cell>
        </row>
        <row r="366">
          <cell r="A366" t="str">
            <v>S00000002429</v>
          </cell>
        </row>
        <row r="367">
          <cell r="A367" t="str">
            <v>S00000002368</v>
          </cell>
        </row>
        <row r="368">
          <cell r="A368" t="str">
            <v>S00000002428</v>
          </cell>
        </row>
        <row r="369">
          <cell r="A369" t="str">
            <v>S00000002221</v>
          </cell>
        </row>
        <row r="370">
          <cell r="A370" t="str">
            <v>S00000002307</v>
          </cell>
        </row>
        <row r="371">
          <cell r="A371" t="str">
            <v>S00000002438</v>
          </cell>
        </row>
        <row r="372">
          <cell r="A372" t="str">
            <v>S00000002552</v>
          </cell>
        </row>
        <row r="373">
          <cell r="A373" t="str">
            <v>S00000002566</v>
          </cell>
        </row>
        <row r="374">
          <cell r="A374" t="str">
            <v>S00000002520</v>
          </cell>
        </row>
        <row r="375">
          <cell r="A375" t="str">
            <v>S00000002546</v>
          </cell>
        </row>
        <row r="376">
          <cell r="A376" t="str">
            <v>S00000002322</v>
          </cell>
        </row>
        <row r="377">
          <cell r="A377" t="str">
            <v>S00000002384</v>
          </cell>
        </row>
        <row r="378">
          <cell r="A378" t="str">
            <v>S00000002221</v>
          </cell>
        </row>
        <row r="379">
          <cell r="A379" t="str">
            <v>S00000002349</v>
          </cell>
        </row>
        <row r="380">
          <cell r="A380" t="str">
            <v>S00000002584</v>
          </cell>
        </row>
        <row r="381">
          <cell r="A381" t="str">
            <v>S00000002349</v>
          </cell>
        </row>
        <row r="382">
          <cell r="A382" t="str">
            <v>S00000002411</v>
          </cell>
        </row>
        <row r="383">
          <cell r="A383" t="str">
            <v>S00000002411</v>
          </cell>
        </row>
        <row r="384">
          <cell r="A384" t="str">
            <v>S00000002349</v>
          </cell>
        </row>
        <row r="385">
          <cell r="A385" t="str">
            <v>S00000002349</v>
          </cell>
        </row>
        <row r="386">
          <cell r="A386" t="str">
            <v>S00000002357</v>
          </cell>
        </row>
        <row r="387">
          <cell r="A387" t="str">
            <v>S00000002124</v>
          </cell>
        </row>
        <row r="388">
          <cell r="A388" t="str">
            <v>S00000002368</v>
          </cell>
        </row>
        <row r="389">
          <cell r="A389" t="str">
            <v>S00000002516</v>
          </cell>
        </row>
        <row r="390">
          <cell r="A390" t="str">
            <v>S00000002365</v>
          </cell>
        </row>
        <row r="391">
          <cell r="A391" t="str">
            <v>S00000002331</v>
          </cell>
        </row>
        <row r="392">
          <cell r="A392" t="str">
            <v>S00000002365</v>
          </cell>
        </row>
        <row r="393">
          <cell r="A393" t="str">
            <v>S00000002498</v>
          </cell>
        </row>
        <row r="394">
          <cell r="A394" t="str">
            <v>S00000002337</v>
          </cell>
        </row>
        <row r="395">
          <cell r="A395" t="str">
            <v>S00000002498</v>
          </cell>
        </row>
        <row r="396">
          <cell r="A396" t="str">
            <v>S00000002333</v>
          </cell>
        </row>
        <row r="397">
          <cell r="A397" t="str">
            <v>S00000002498</v>
          </cell>
        </row>
        <row r="398">
          <cell r="A398" t="str">
            <v>S00000002365</v>
          </cell>
        </row>
        <row r="399">
          <cell r="A399" t="str">
            <v>S00000002333</v>
          </cell>
        </row>
        <row r="400">
          <cell r="A400" t="str">
            <v>S00000002333</v>
          </cell>
        </row>
        <row r="401">
          <cell r="A401" t="str">
            <v>S00000002498</v>
          </cell>
        </row>
        <row r="402">
          <cell r="A402" t="str">
            <v>S00000002365</v>
          </cell>
        </row>
        <row r="403">
          <cell r="A403" t="str">
            <v>S00000002331</v>
          </cell>
        </row>
        <row r="404">
          <cell r="A404" t="str">
            <v>S00000002498</v>
          </cell>
        </row>
        <row r="405">
          <cell r="A405" t="str">
            <v>S00000002333</v>
          </cell>
        </row>
        <row r="406">
          <cell r="A406" t="str">
            <v>S00000002331</v>
          </cell>
        </row>
        <row r="407">
          <cell r="A407" t="str">
            <v>S00000002337</v>
          </cell>
        </row>
        <row r="408">
          <cell r="A408" t="str">
            <v>S00000002365</v>
          </cell>
        </row>
        <row r="409">
          <cell r="A409" t="str">
            <v>S00000002331</v>
          </cell>
        </row>
        <row r="410">
          <cell r="A410" t="str">
            <v>S00000002331</v>
          </cell>
        </row>
        <row r="411">
          <cell r="A411" t="str">
            <v>S00000002337</v>
          </cell>
        </row>
        <row r="412">
          <cell r="A412" t="str">
            <v>S00000002333</v>
          </cell>
        </row>
        <row r="413">
          <cell r="A413" t="str">
            <v>S00000002365</v>
          </cell>
        </row>
        <row r="414">
          <cell r="A414" t="str">
            <v>S00000002337</v>
          </cell>
        </row>
        <row r="415">
          <cell r="A415" t="str">
            <v>S00000002365</v>
          </cell>
        </row>
        <row r="416">
          <cell r="A416" t="str">
            <v>S00000002333</v>
          </cell>
        </row>
        <row r="417">
          <cell r="A417" t="str">
            <v>S00000002331</v>
          </cell>
        </row>
        <row r="418">
          <cell r="A418" t="str">
            <v>S00000002333</v>
          </cell>
        </row>
        <row r="419">
          <cell r="A419" t="str">
            <v>S00000002458</v>
          </cell>
        </row>
        <row r="420">
          <cell r="A420" t="str">
            <v>S00000002468</v>
          </cell>
        </row>
        <row r="421">
          <cell r="A421" t="str">
            <v>S00000002405</v>
          </cell>
        </row>
        <row r="422">
          <cell r="A422" t="str">
            <v>S00000002458</v>
          </cell>
        </row>
        <row r="423">
          <cell r="A423" t="str">
            <v>S00000002468</v>
          </cell>
        </row>
        <row r="424">
          <cell r="A424" t="str">
            <v>S00000002405</v>
          </cell>
        </row>
        <row r="425">
          <cell r="A425" t="str">
            <v>S00000002468</v>
          </cell>
        </row>
        <row r="426">
          <cell r="A426" t="str">
            <v>S00000002458</v>
          </cell>
        </row>
        <row r="427">
          <cell r="A427" t="str">
            <v>S00000002468</v>
          </cell>
        </row>
        <row r="428">
          <cell r="A428" t="str">
            <v>S00000002405</v>
          </cell>
        </row>
        <row r="429">
          <cell r="A429" t="str">
            <v>S00000002405</v>
          </cell>
        </row>
        <row r="430">
          <cell r="A430" t="str">
            <v>S00000002468</v>
          </cell>
        </row>
        <row r="431">
          <cell r="A431" t="str">
            <v>S00000002405</v>
          </cell>
        </row>
        <row r="432">
          <cell r="A432" t="str">
            <v>S00000002405</v>
          </cell>
        </row>
        <row r="433">
          <cell r="A433" t="str">
            <v>S00000002458</v>
          </cell>
        </row>
        <row r="434">
          <cell r="A434" t="str">
            <v>S00000002468</v>
          </cell>
        </row>
        <row r="435">
          <cell r="A435" t="str">
            <v>S00000002468</v>
          </cell>
        </row>
        <row r="436">
          <cell r="A436" t="str">
            <v>S00000002458</v>
          </cell>
        </row>
        <row r="437">
          <cell r="A437" t="str">
            <v>S00000002405</v>
          </cell>
        </row>
        <row r="438">
          <cell r="A438" t="str">
            <v>S00000002458</v>
          </cell>
        </row>
        <row r="439">
          <cell r="A439" t="str">
            <v>S00000002405</v>
          </cell>
        </row>
        <row r="440">
          <cell r="A440" t="str">
            <v>S00000002468</v>
          </cell>
        </row>
        <row r="441">
          <cell r="A441" t="str">
            <v>S00000002405</v>
          </cell>
        </row>
        <row r="442">
          <cell r="A442" t="str">
            <v>S00000002458</v>
          </cell>
        </row>
        <row r="443">
          <cell r="A443" t="str">
            <v>S00000002134</v>
          </cell>
        </row>
        <row r="444">
          <cell r="A444" t="str">
            <v>S00000002134</v>
          </cell>
        </row>
        <row r="445">
          <cell r="A445" t="str">
            <v>S00000002134</v>
          </cell>
        </row>
        <row r="446">
          <cell r="A446" t="str">
            <v>S00000002134</v>
          </cell>
        </row>
        <row r="447">
          <cell r="A447" t="str">
            <v>S00000002134</v>
          </cell>
        </row>
        <row r="448">
          <cell r="A448" t="str">
            <v>S00000002134</v>
          </cell>
        </row>
        <row r="449">
          <cell r="A449" t="str">
            <v>S00000002134</v>
          </cell>
        </row>
        <row r="450">
          <cell r="A450" t="str">
            <v>S00000002134</v>
          </cell>
        </row>
        <row r="451">
          <cell r="A451" t="str">
            <v>S00000002134</v>
          </cell>
        </row>
        <row r="452">
          <cell r="A452" t="str">
            <v>S00000001590</v>
          </cell>
        </row>
        <row r="453">
          <cell r="A453" t="str">
            <v>S00000001590</v>
          </cell>
        </row>
        <row r="454">
          <cell r="A454" t="str">
            <v>S00000001590</v>
          </cell>
        </row>
        <row r="455">
          <cell r="A455" t="str">
            <v>S00000001590</v>
          </cell>
        </row>
        <row r="456">
          <cell r="A456" t="str">
            <v>S00000001590</v>
          </cell>
        </row>
        <row r="457">
          <cell r="A457" t="str">
            <v>S00000001590</v>
          </cell>
        </row>
        <row r="458">
          <cell r="A458" t="str">
            <v>S00000001590</v>
          </cell>
        </row>
        <row r="459">
          <cell r="A459" t="str">
            <v>S00000001839</v>
          </cell>
        </row>
        <row r="460">
          <cell r="A460" t="str">
            <v>S00000001839</v>
          </cell>
        </row>
        <row r="461">
          <cell r="A461" t="str">
            <v>S00000001839</v>
          </cell>
        </row>
        <row r="462">
          <cell r="A462" t="str">
            <v>S00000001839</v>
          </cell>
        </row>
        <row r="463">
          <cell r="A463" t="str">
            <v>S00000001839</v>
          </cell>
        </row>
        <row r="464">
          <cell r="A464" t="str">
            <v>S00000001839</v>
          </cell>
        </row>
        <row r="465">
          <cell r="A465" t="str">
            <v>S00000001839</v>
          </cell>
        </row>
        <row r="466">
          <cell r="A466" t="str">
            <v>S00000001839</v>
          </cell>
        </row>
        <row r="467">
          <cell r="A467" t="str">
            <v>S00000001839</v>
          </cell>
        </row>
        <row r="468">
          <cell r="A468" t="str">
            <v>S00000001839</v>
          </cell>
        </row>
        <row r="469">
          <cell r="A469" t="str">
            <v>S00000001839</v>
          </cell>
        </row>
        <row r="470">
          <cell r="A470" t="str">
            <v>S00000001839</v>
          </cell>
        </row>
        <row r="471">
          <cell r="A471" t="str">
            <v>S00000002197</v>
          </cell>
        </row>
        <row r="472">
          <cell r="A472" t="str">
            <v>S00000002197</v>
          </cell>
        </row>
        <row r="473">
          <cell r="A473" t="str">
            <v>S00000002197</v>
          </cell>
        </row>
        <row r="474">
          <cell r="A474" t="str">
            <v>S00000002197</v>
          </cell>
        </row>
        <row r="475">
          <cell r="A475" t="str">
            <v>S00000002041</v>
          </cell>
        </row>
        <row r="476">
          <cell r="A476" t="str">
            <v>S00000002041</v>
          </cell>
        </row>
        <row r="477">
          <cell r="A477" t="str">
            <v>S00000002041</v>
          </cell>
        </row>
        <row r="478">
          <cell r="A478" t="str">
            <v>S00000002041</v>
          </cell>
        </row>
        <row r="479">
          <cell r="A479" t="str">
            <v>S00000002144</v>
          </cell>
        </row>
        <row r="480">
          <cell r="A480" t="str">
            <v>S00000002144</v>
          </cell>
        </row>
        <row r="481">
          <cell r="A481" t="str">
            <v>S00000002144</v>
          </cell>
        </row>
        <row r="482">
          <cell r="A482" t="str">
            <v>S00000002144</v>
          </cell>
        </row>
        <row r="483">
          <cell r="A483" t="str">
            <v>S00000002144</v>
          </cell>
        </row>
        <row r="484">
          <cell r="A484" t="str">
            <v>S00000002227</v>
          </cell>
        </row>
        <row r="485">
          <cell r="A485" t="str">
            <v>S00000002227</v>
          </cell>
        </row>
        <row r="486">
          <cell r="A486" t="str">
            <v>S00000002227</v>
          </cell>
        </row>
        <row r="487">
          <cell r="A487" t="str">
            <v>S00000002227</v>
          </cell>
        </row>
        <row r="488">
          <cell r="A488" t="str">
            <v>S00000002227</v>
          </cell>
        </row>
        <row r="489">
          <cell r="A489" t="str">
            <v>S00000002227</v>
          </cell>
        </row>
        <row r="490">
          <cell r="A490" t="str">
            <v>S00000002227</v>
          </cell>
        </row>
        <row r="491">
          <cell r="A491" t="str">
            <v>S00000002161</v>
          </cell>
        </row>
        <row r="492">
          <cell r="A492" t="str">
            <v>S00000002161</v>
          </cell>
        </row>
        <row r="493">
          <cell r="A493" t="str">
            <v>S00000002161</v>
          </cell>
        </row>
        <row r="494">
          <cell r="A494" t="str">
            <v>S00000002161</v>
          </cell>
        </row>
        <row r="495">
          <cell r="A495" t="str">
            <v>S00000002161</v>
          </cell>
        </row>
        <row r="496">
          <cell r="A496" t="str">
            <v>S00000002161</v>
          </cell>
        </row>
        <row r="497">
          <cell r="A497" t="str">
            <v>S00000002161</v>
          </cell>
        </row>
        <row r="498">
          <cell r="A498" t="str">
            <v>S00000002161</v>
          </cell>
        </row>
        <row r="499">
          <cell r="A499" t="str">
            <v>S00000002161</v>
          </cell>
        </row>
        <row r="500">
          <cell r="A500" t="str">
            <v>S00000002161</v>
          </cell>
        </row>
        <row r="501">
          <cell r="A501" t="str">
            <v>S00000002161</v>
          </cell>
        </row>
        <row r="502">
          <cell r="A502" t="str">
            <v>S00000002161</v>
          </cell>
        </row>
        <row r="503">
          <cell r="A503" t="str">
            <v>S00000002161</v>
          </cell>
        </row>
        <row r="504">
          <cell r="A504" t="str">
            <v>S00000002218</v>
          </cell>
        </row>
        <row r="505">
          <cell r="A505" t="str">
            <v>S00000002218</v>
          </cell>
        </row>
        <row r="506">
          <cell r="A506" t="str">
            <v>S00000002218</v>
          </cell>
        </row>
        <row r="507">
          <cell r="A507" t="str">
            <v>S00000002218</v>
          </cell>
        </row>
        <row r="508">
          <cell r="A508" t="str">
            <v>S00000002218</v>
          </cell>
        </row>
        <row r="509">
          <cell r="A509" t="str">
            <v>S00000002218</v>
          </cell>
        </row>
        <row r="510">
          <cell r="A510" t="str">
            <v>S00000002218</v>
          </cell>
        </row>
        <row r="511">
          <cell r="A511" t="str">
            <v>S00000002168</v>
          </cell>
        </row>
        <row r="512">
          <cell r="A512" t="str">
            <v>S00000002168</v>
          </cell>
        </row>
        <row r="513">
          <cell r="A513" t="str">
            <v>S00000002168</v>
          </cell>
        </row>
        <row r="514">
          <cell r="A514" t="str">
            <v>S00000002168</v>
          </cell>
        </row>
        <row r="515">
          <cell r="A515" t="str">
            <v>S00000002168</v>
          </cell>
        </row>
        <row r="516">
          <cell r="A516" t="str">
            <v>S00000002168</v>
          </cell>
        </row>
        <row r="517">
          <cell r="A517" t="str">
            <v>S00000002168</v>
          </cell>
        </row>
        <row r="518">
          <cell r="A518" t="str">
            <v>S00000002023</v>
          </cell>
        </row>
        <row r="519">
          <cell r="A519" t="str">
            <v>S00000002023</v>
          </cell>
        </row>
        <row r="520">
          <cell r="A520" t="str">
            <v>S00000002023</v>
          </cell>
        </row>
        <row r="521">
          <cell r="A521" t="str">
            <v>S00000002023</v>
          </cell>
        </row>
        <row r="522">
          <cell r="A522" t="str">
            <v>S00000002023</v>
          </cell>
        </row>
        <row r="523">
          <cell r="A523" t="str">
            <v>S00000002023</v>
          </cell>
        </row>
        <row r="524">
          <cell r="A524" t="str">
            <v>S00000002023</v>
          </cell>
        </row>
        <row r="525">
          <cell r="A525" t="str">
            <v>S00000002023</v>
          </cell>
        </row>
        <row r="526">
          <cell r="A526" t="str">
            <v>S00000002023</v>
          </cell>
        </row>
        <row r="527">
          <cell r="A527" t="str">
            <v>S00000002023</v>
          </cell>
        </row>
        <row r="528">
          <cell r="A528" t="str">
            <v>S00000002023</v>
          </cell>
        </row>
        <row r="529">
          <cell r="A529" t="str">
            <v>S00000001909</v>
          </cell>
        </row>
        <row r="530">
          <cell r="A530" t="str">
            <v>S00000001909</v>
          </cell>
        </row>
        <row r="531">
          <cell r="A531" t="str">
            <v>S00000001909</v>
          </cell>
        </row>
        <row r="532">
          <cell r="A532" t="str">
            <v>S00000001909</v>
          </cell>
        </row>
        <row r="533">
          <cell r="A533" t="str">
            <v>S00000001909</v>
          </cell>
        </row>
        <row r="534">
          <cell r="A534" t="str">
            <v>S00000001909</v>
          </cell>
        </row>
        <row r="535">
          <cell r="A535" t="str">
            <v>S00000001909</v>
          </cell>
        </row>
        <row r="536">
          <cell r="A536" t="str">
            <v>S00000001909</v>
          </cell>
        </row>
        <row r="537">
          <cell r="A537" t="str">
            <v>S00000001909</v>
          </cell>
        </row>
        <row r="538">
          <cell r="A538" t="str">
            <v>S00000002174</v>
          </cell>
        </row>
        <row r="539">
          <cell r="A539" t="str">
            <v>S00000002174</v>
          </cell>
        </row>
        <row r="540">
          <cell r="A540" t="str">
            <v>S00000002174</v>
          </cell>
        </row>
        <row r="541">
          <cell r="A541" t="str">
            <v>S00000002174</v>
          </cell>
        </row>
        <row r="542">
          <cell r="A542" t="str">
            <v>S00000002174</v>
          </cell>
        </row>
        <row r="543">
          <cell r="A543" t="str">
            <v>S00000002174</v>
          </cell>
        </row>
        <row r="544">
          <cell r="A544" t="str">
            <v>S00000002174</v>
          </cell>
        </row>
        <row r="545">
          <cell r="A545">
            <v>0</v>
          </cell>
        </row>
        <row r="546">
          <cell r="A546">
            <v>0</v>
          </cell>
        </row>
        <row r="547">
          <cell r="A547">
            <v>0</v>
          </cell>
        </row>
        <row r="548">
          <cell r="A548">
            <v>0</v>
          </cell>
        </row>
        <row r="550">
          <cell r="A550">
            <v>0</v>
          </cell>
        </row>
        <row r="551">
          <cell r="A551">
            <v>0</v>
          </cell>
        </row>
        <row r="552">
          <cell r="A552">
            <v>0</v>
          </cell>
        </row>
        <row r="553">
          <cell r="A553">
            <v>0</v>
          </cell>
        </row>
        <row r="554">
          <cell r="A554">
            <v>0</v>
          </cell>
        </row>
        <row r="555">
          <cell r="A555">
            <v>0</v>
          </cell>
        </row>
        <row r="557">
          <cell r="A557">
            <v>0</v>
          </cell>
        </row>
        <row r="558">
          <cell r="A558">
            <v>0</v>
          </cell>
        </row>
        <row r="559">
          <cell r="A559">
            <v>0</v>
          </cell>
        </row>
        <row r="560">
          <cell r="A560">
            <v>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>
            <v>0</v>
          </cell>
        </row>
        <row r="567">
          <cell r="A567">
            <v>0</v>
          </cell>
        </row>
        <row r="568">
          <cell r="A568">
            <v>0</v>
          </cell>
        </row>
        <row r="569">
          <cell r="A569">
            <v>0</v>
          </cell>
        </row>
        <row r="570">
          <cell r="A570">
            <v>0</v>
          </cell>
        </row>
        <row r="571">
          <cell r="A571">
            <v>0</v>
          </cell>
        </row>
        <row r="572">
          <cell r="A572">
            <v>0</v>
          </cell>
        </row>
        <row r="573">
          <cell r="A573">
            <v>0</v>
          </cell>
        </row>
        <row r="574">
          <cell r="A574">
            <v>0</v>
          </cell>
        </row>
        <row r="575">
          <cell r="A575">
            <v>0</v>
          </cell>
        </row>
        <row r="576">
          <cell r="A576">
            <v>0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>
            <v>0</v>
          </cell>
        </row>
        <row r="580">
          <cell r="A580">
            <v>0</v>
          </cell>
        </row>
        <row r="581">
          <cell r="A581">
            <v>0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>
            <v>0</v>
          </cell>
        </row>
        <row r="585">
          <cell r="A585">
            <v>0</v>
          </cell>
        </row>
        <row r="586">
          <cell r="A586">
            <v>0</v>
          </cell>
        </row>
        <row r="587">
          <cell r="A587">
            <v>0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0</v>
          </cell>
        </row>
        <row r="591">
          <cell r="A591">
            <v>0</v>
          </cell>
        </row>
        <row r="592">
          <cell r="A592">
            <v>0</v>
          </cell>
        </row>
        <row r="593">
          <cell r="A593">
            <v>0</v>
          </cell>
        </row>
        <row r="594">
          <cell r="A594">
            <v>0</v>
          </cell>
        </row>
        <row r="595">
          <cell r="A595">
            <v>0</v>
          </cell>
        </row>
        <row r="596">
          <cell r="A596">
            <v>0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0</v>
          </cell>
        </row>
        <row r="600">
          <cell r="A600">
            <v>0</v>
          </cell>
        </row>
        <row r="601">
          <cell r="A601">
            <v>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0</v>
          </cell>
        </row>
        <row r="605">
          <cell r="A605">
            <v>0</v>
          </cell>
        </row>
        <row r="606">
          <cell r="A606">
            <v>0</v>
          </cell>
        </row>
        <row r="607">
          <cell r="A607">
            <v>0</v>
          </cell>
        </row>
        <row r="608">
          <cell r="A608">
            <v>0</v>
          </cell>
        </row>
        <row r="609">
          <cell r="A609">
            <v>0</v>
          </cell>
        </row>
        <row r="610">
          <cell r="A610">
            <v>0</v>
          </cell>
        </row>
        <row r="611">
          <cell r="A611">
            <v>0</v>
          </cell>
        </row>
        <row r="612">
          <cell r="A612">
            <v>0</v>
          </cell>
        </row>
        <row r="613">
          <cell r="A613">
            <v>0</v>
          </cell>
        </row>
        <row r="614">
          <cell r="A614">
            <v>0</v>
          </cell>
        </row>
        <row r="615">
          <cell r="A615">
            <v>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>
            <v>0</v>
          </cell>
        </row>
        <row r="621">
          <cell r="A621">
            <v>0</v>
          </cell>
        </row>
        <row r="622">
          <cell r="A622">
            <v>0</v>
          </cell>
        </row>
        <row r="623">
          <cell r="A623">
            <v>0</v>
          </cell>
        </row>
        <row r="624">
          <cell r="A624">
            <v>0</v>
          </cell>
        </row>
        <row r="625">
          <cell r="A625">
            <v>0</v>
          </cell>
        </row>
        <row r="626">
          <cell r="A626">
            <v>0</v>
          </cell>
        </row>
        <row r="627">
          <cell r="A627">
            <v>0</v>
          </cell>
        </row>
        <row r="628">
          <cell r="A628">
            <v>0</v>
          </cell>
        </row>
        <row r="629">
          <cell r="A629">
            <v>0</v>
          </cell>
        </row>
        <row r="630">
          <cell r="A630">
            <v>0</v>
          </cell>
        </row>
        <row r="631">
          <cell r="A631">
            <v>0</v>
          </cell>
        </row>
        <row r="632">
          <cell r="A632">
            <v>0</v>
          </cell>
        </row>
        <row r="633">
          <cell r="A633">
            <v>0</v>
          </cell>
        </row>
        <row r="634">
          <cell r="A634">
            <v>0</v>
          </cell>
        </row>
        <row r="635">
          <cell r="A635">
            <v>0</v>
          </cell>
        </row>
        <row r="636">
          <cell r="A636">
            <v>0</v>
          </cell>
        </row>
        <row r="637">
          <cell r="A637">
            <v>0</v>
          </cell>
        </row>
        <row r="638">
          <cell r="A638">
            <v>0</v>
          </cell>
        </row>
        <row r="640">
          <cell r="A640">
            <v>0</v>
          </cell>
        </row>
        <row r="641">
          <cell r="A641">
            <v>0</v>
          </cell>
        </row>
        <row r="642">
          <cell r="A642">
            <v>0</v>
          </cell>
        </row>
        <row r="643">
          <cell r="A643">
            <v>0</v>
          </cell>
        </row>
        <row r="644">
          <cell r="A644">
            <v>0</v>
          </cell>
        </row>
        <row r="645">
          <cell r="A645">
            <v>0</v>
          </cell>
        </row>
        <row r="646">
          <cell r="A646">
            <v>0</v>
          </cell>
        </row>
        <row r="647">
          <cell r="A647">
            <v>0</v>
          </cell>
        </row>
        <row r="648">
          <cell r="A648">
            <v>0</v>
          </cell>
        </row>
        <row r="649">
          <cell r="A649">
            <v>0</v>
          </cell>
        </row>
        <row r="650">
          <cell r="A650">
            <v>0</v>
          </cell>
        </row>
        <row r="651">
          <cell r="A651">
            <v>0</v>
          </cell>
        </row>
        <row r="652">
          <cell r="A652">
            <v>0</v>
          </cell>
        </row>
        <row r="653">
          <cell r="A653">
            <v>0</v>
          </cell>
        </row>
        <row r="654">
          <cell r="A654">
            <v>0</v>
          </cell>
        </row>
        <row r="655">
          <cell r="A655">
            <v>0</v>
          </cell>
        </row>
        <row r="656">
          <cell r="A656">
            <v>0</v>
          </cell>
        </row>
        <row r="657">
          <cell r="A657">
            <v>0</v>
          </cell>
        </row>
        <row r="658">
          <cell r="A658">
            <v>0</v>
          </cell>
        </row>
        <row r="659">
          <cell r="A659">
            <v>0</v>
          </cell>
        </row>
        <row r="660">
          <cell r="A660">
            <v>0</v>
          </cell>
        </row>
        <row r="661">
          <cell r="A661">
            <v>0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>
            <v>0</v>
          </cell>
        </row>
        <row r="667">
          <cell r="A667">
            <v>0</v>
          </cell>
        </row>
        <row r="668">
          <cell r="A668">
            <v>0</v>
          </cell>
        </row>
        <row r="669">
          <cell r="A669">
            <v>0</v>
          </cell>
        </row>
        <row r="670">
          <cell r="A670">
            <v>0</v>
          </cell>
        </row>
        <row r="671">
          <cell r="A671">
            <v>0</v>
          </cell>
        </row>
        <row r="672">
          <cell r="A672">
            <v>0</v>
          </cell>
        </row>
        <row r="673">
          <cell r="A673">
            <v>0</v>
          </cell>
        </row>
        <row r="674">
          <cell r="A674">
            <v>0</v>
          </cell>
        </row>
        <row r="675">
          <cell r="A675">
            <v>0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0</v>
          </cell>
        </row>
        <row r="679">
          <cell r="A679">
            <v>0</v>
          </cell>
        </row>
        <row r="680">
          <cell r="A680">
            <v>0</v>
          </cell>
        </row>
        <row r="681">
          <cell r="A681">
            <v>0</v>
          </cell>
        </row>
        <row r="682">
          <cell r="A682">
            <v>0</v>
          </cell>
        </row>
        <row r="683">
          <cell r="A683">
            <v>0</v>
          </cell>
        </row>
        <row r="684">
          <cell r="A684">
            <v>0</v>
          </cell>
        </row>
        <row r="685">
          <cell r="A685">
            <v>0</v>
          </cell>
        </row>
        <row r="686">
          <cell r="A686">
            <v>0</v>
          </cell>
        </row>
        <row r="687">
          <cell r="A687">
            <v>0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0</v>
          </cell>
        </row>
        <row r="693">
          <cell r="A693">
            <v>0</v>
          </cell>
        </row>
        <row r="694">
          <cell r="A694">
            <v>0</v>
          </cell>
        </row>
        <row r="695">
          <cell r="A695">
            <v>0</v>
          </cell>
        </row>
        <row r="696">
          <cell r="A696">
            <v>0</v>
          </cell>
        </row>
        <row r="697">
          <cell r="A697">
            <v>0</v>
          </cell>
        </row>
        <row r="698">
          <cell r="A698">
            <v>0</v>
          </cell>
        </row>
        <row r="699">
          <cell r="A699">
            <v>0</v>
          </cell>
        </row>
        <row r="700">
          <cell r="A700">
            <v>0</v>
          </cell>
        </row>
        <row r="701">
          <cell r="A701">
            <v>0</v>
          </cell>
        </row>
        <row r="702">
          <cell r="A702">
            <v>0</v>
          </cell>
        </row>
        <row r="703">
          <cell r="A703">
            <v>0</v>
          </cell>
        </row>
        <row r="704">
          <cell r="A704">
            <v>0</v>
          </cell>
        </row>
        <row r="705">
          <cell r="A705">
            <v>0</v>
          </cell>
        </row>
        <row r="706">
          <cell r="A706">
            <v>0</v>
          </cell>
        </row>
        <row r="707">
          <cell r="A707">
            <v>0</v>
          </cell>
        </row>
        <row r="708">
          <cell r="A708">
            <v>0</v>
          </cell>
        </row>
        <row r="710">
          <cell r="A710">
            <v>0</v>
          </cell>
        </row>
        <row r="711">
          <cell r="A711">
            <v>0</v>
          </cell>
        </row>
        <row r="713">
          <cell r="A713">
            <v>0</v>
          </cell>
        </row>
        <row r="714">
          <cell r="A714">
            <v>0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>
            <v>0</v>
          </cell>
        </row>
        <row r="718">
          <cell r="A718">
            <v>0</v>
          </cell>
        </row>
        <row r="719">
          <cell r="A719">
            <v>0</v>
          </cell>
        </row>
        <row r="720">
          <cell r="A720">
            <v>0</v>
          </cell>
        </row>
        <row r="721">
          <cell r="A721">
            <v>0</v>
          </cell>
        </row>
        <row r="722">
          <cell r="A722">
            <v>0</v>
          </cell>
        </row>
        <row r="723">
          <cell r="A723">
            <v>0</v>
          </cell>
        </row>
        <row r="724">
          <cell r="A724">
            <v>0</v>
          </cell>
        </row>
        <row r="725">
          <cell r="A725">
            <v>0</v>
          </cell>
        </row>
        <row r="726">
          <cell r="A726">
            <v>0</v>
          </cell>
        </row>
        <row r="727">
          <cell r="A727">
            <v>0</v>
          </cell>
        </row>
        <row r="728">
          <cell r="A728">
            <v>0</v>
          </cell>
        </row>
        <row r="729">
          <cell r="A729">
            <v>0</v>
          </cell>
        </row>
        <row r="730">
          <cell r="A730">
            <v>0</v>
          </cell>
        </row>
        <row r="731">
          <cell r="A731">
            <v>0</v>
          </cell>
        </row>
        <row r="732">
          <cell r="A732">
            <v>0</v>
          </cell>
        </row>
        <row r="733">
          <cell r="A733">
            <v>0</v>
          </cell>
        </row>
        <row r="734">
          <cell r="A734">
            <v>0</v>
          </cell>
        </row>
        <row r="735">
          <cell r="A735">
            <v>0</v>
          </cell>
        </row>
        <row r="736">
          <cell r="A736">
            <v>0</v>
          </cell>
        </row>
        <row r="737">
          <cell r="A737">
            <v>0</v>
          </cell>
        </row>
        <row r="738">
          <cell r="A738">
            <v>0</v>
          </cell>
        </row>
        <row r="739">
          <cell r="A739">
            <v>0</v>
          </cell>
        </row>
        <row r="741">
          <cell r="A741">
            <v>0</v>
          </cell>
        </row>
        <row r="742">
          <cell r="A742">
            <v>0</v>
          </cell>
        </row>
        <row r="743">
          <cell r="A743">
            <v>0</v>
          </cell>
        </row>
        <row r="744">
          <cell r="A744">
            <v>0</v>
          </cell>
        </row>
        <row r="745">
          <cell r="A745">
            <v>0</v>
          </cell>
        </row>
        <row r="746">
          <cell r="A746">
            <v>0</v>
          </cell>
        </row>
        <row r="747">
          <cell r="A747">
            <v>0</v>
          </cell>
        </row>
        <row r="748">
          <cell r="A748">
            <v>0</v>
          </cell>
        </row>
        <row r="749">
          <cell r="A749">
            <v>0</v>
          </cell>
        </row>
        <row r="751">
          <cell r="A751">
            <v>0</v>
          </cell>
        </row>
        <row r="752">
          <cell r="A752">
            <v>0</v>
          </cell>
        </row>
        <row r="753">
          <cell r="A753">
            <v>0</v>
          </cell>
        </row>
        <row r="754">
          <cell r="A754">
            <v>0</v>
          </cell>
        </row>
        <row r="755">
          <cell r="A755">
            <v>0</v>
          </cell>
        </row>
        <row r="756">
          <cell r="A756">
            <v>0</v>
          </cell>
        </row>
        <row r="757">
          <cell r="A757">
            <v>0</v>
          </cell>
        </row>
        <row r="758">
          <cell r="A758">
            <v>0</v>
          </cell>
        </row>
        <row r="759">
          <cell r="A759">
            <v>0</v>
          </cell>
        </row>
        <row r="760">
          <cell r="A760">
            <v>0</v>
          </cell>
        </row>
        <row r="761">
          <cell r="A761">
            <v>0</v>
          </cell>
        </row>
        <row r="762">
          <cell r="A762">
            <v>0</v>
          </cell>
        </row>
        <row r="763">
          <cell r="A763">
            <v>0</v>
          </cell>
        </row>
        <row r="764">
          <cell r="A764">
            <v>0</v>
          </cell>
        </row>
        <row r="765">
          <cell r="A765">
            <v>0</v>
          </cell>
        </row>
        <row r="766">
          <cell r="A766">
            <v>0</v>
          </cell>
        </row>
        <row r="767">
          <cell r="A767">
            <v>0</v>
          </cell>
        </row>
        <row r="768">
          <cell r="A768">
            <v>0</v>
          </cell>
        </row>
        <row r="769">
          <cell r="A769">
            <v>0</v>
          </cell>
        </row>
        <row r="770">
          <cell r="A770">
            <v>0</v>
          </cell>
        </row>
        <row r="771">
          <cell r="A771">
            <v>0</v>
          </cell>
        </row>
        <row r="772">
          <cell r="A772">
            <v>0</v>
          </cell>
        </row>
        <row r="773">
          <cell r="A773">
            <v>0</v>
          </cell>
        </row>
        <row r="774">
          <cell r="A774">
            <v>0</v>
          </cell>
        </row>
        <row r="775">
          <cell r="A775">
            <v>0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0</v>
          </cell>
        </row>
        <row r="780">
          <cell r="A780">
            <v>0</v>
          </cell>
        </row>
        <row r="781">
          <cell r="A781">
            <v>0</v>
          </cell>
        </row>
        <row r="782">
          <cell r="A782">
            <v>0</v>
          </cell>
        </row>
        <row r="783">
          <cell r="A783">
            <v>0</v>
          </cell>
        </row>
        <row r="784">
          <cell r="A784">
            <v>0</v>
          </cell>
        </row>
        <row r="785">
          <cell r="A785">
            <v>0</v>
          </cell>
        </row>
        <row r="786">
          <cell r="A786">
            <v>0</v>
          </cell>
        </row>
        <row r="787">
          <cell r="A787">
            <v>0</v>
          </cell>
        </row>
        <row r="788">
          <cell r="A788">
            <v>0</v>
          </cell>
        </row>
        <row r="789">
          <cell r="A789">
            <v>0</v>
          </cell>
        </row>
        <row r="790">
          <cell r="A790">
            <v>0</v>
          </cell>
        </row>
        <row r="791">
          <cell r="A791">
            <v>0</v>
          </cell>
        </row>
        <row r="792">
          <cell r="A792">
            <v>0</v>
          </cell>
        </row>
        <row r="793">
          <cell r="A793">
            <v>0</v>
          </cell>
        </row>
        <row r="794">
          <cell r="A794">
            <v>0</v>
          </cell>
        </row>
        <row r="795">
          <cell r="A795">
            <v>0</v>
          </cell>
        </row>
        <row r="796">
          <cell r="A796">
            <v>0</v>
          </cell>
        </row>
        <row r="797">
          <cell r="A797">
            <v>0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0</v>
          </cell>
        </row>
        <row r="801">
          <cell r="A801">
            <v>0</v>
          </cell>
        </row>
        <row r="802">
          <cell r="A802">
            <v>0</v>
          </cell>
        </row>
        <row r="803">
          <cell r="A803">
            <v>0</v>
          </cell>
        </row>
        <row r="804">
          <cell r="A804">
            <v>0</v>
          </cell>
        </row>
        <row r="805">
          <cell r="A805">
            <v>0</v>
          </cell>
        </row>
        <row r="806">
          <cell r="A806">
            <v>0</v>
          </cell>
        </row>
        <row r="808">
          <cell r="A808">
            <v>0</v>
          </cell>
        </row>
        <row r="809">
          <cell r="A809">
            <v>0</v>
          </cell>
        </row>
        <row r="810">
          <cell r="A810">
            <v>0</v>
          </cell>
        </row>
        <row r="811">
          <cell r="A811">
            <v>0</v>
          </cell>
        </row>
        <row r="812">
          <cell r="A812">
            <v>0</v>
          </cell>
        </row>
        <row r="813">
          <cell r="A813">
            <v>0</v>
          </cell>
        </row>
        <row r="814">
          <cell r="A814">
            <v>0</v>
          </cell>
        </row>
        <row r="815">
          <cell r="A815">
            <v>0</v>
          </cell>
        </row>
        <row r="816">
          <cell r="A816">
            <v>0</v>
          </cell>
        </row>
        <row r="817">
          <cell r="A817">
            <v>0</v>
          </cell>
        </row>
        <row r="818">
          <cell r="A818">
            <v>0</v>
          </cell>
        </row>
        <row r="819">
          <cell r="A819">
            <v>0</v>
          </cell>
        </row>
        <row r="820">
          <cell r="A820">
            <v>0</v>
          </cell>
        </row>
        <row r="821">
          <cell r="A821">
            <v>0</v>
          </cell>
        </row>
        <row r="822">
          <cell r="A822">
            <v>0</v>
          </cell>
        </row>
        <row r="823">
          <cell r="A823">
            <v>0</v>
          </cell>
        </row>
        <row r="824">
          <cell r="A824">
            <v>0</v>
          </cell>
        </row>
        <row r="825">
          <cell r="A825">
            <v>0</v>
          </cell>
        </row>
        <row r="826">
          <cell r="A826">
            <v>0</v>
          </cell>
        </row>
        <row r="827">
          <cell r="A827">
            <v>0</v>
          </cell>
        </row>
        <row r="828">
          <cell r="A828">
            <v>0</v>
          </cell>
        </row>
        <row r="829">
          <cell r="A829">
            <v>0</v>
          </cell>
        </row>
        <row r="830">
          <cell r="A830">
            <v>0</v>
          </cell>
        </row>
        <row r="831">
          <cell r="A831">
            <v>0</v>
          </cell>
        </row>
        <row r="832">
          <cell r="A832">
            <v>0</v>
          </cell>
        </row>
        <row r="834">
          <cell r="A834">
            <v>0</v>
          </cell>
        </row>
        <row r="835">
          <cell r="A835">
            <v>0</v>
          </cell>
        </row>
        <row r="836">
          <cell r="A836">
            <v>0</v>
          </cell>
        </row>
        <row r="837">
          <cell r="A837">
            <v>0</v>
          </cell>
        </row>
        <row r="838">
          <cell r="A838">
            <v>0</v>
          </cell>
        </row>
        <row r="839">
          <cell r="A839">
            <v>0</v>
          </cell>
        </row>
        <row r="840">
          <cell r="A840">
            <v>0</v>
          </cell>
        </row>
        <row r="841">
          <cell r="A841">
            <v>0</v>
          </cell>
        </row>
        <row r="842">
          <cell r="A842">
            <v>0</v>
          </cell>
        </row>
        <row r="843">
          <cell r="A843">
            <v>0</v>
          </cell>
        </row>
        <row r="844">
          <cell r="A844">
            <v>0</v>
          </cell>
        </row>
        <row r="845">
          <cell r="A845">
            <v>0</v>
          </cell>
        </row>
        <row r="846">
          <cell r="A846">
            <v>0</v>
          </cell>
        </row>
        <row r="847">
          <cell r="A847">
            <v>0</v>
          </cell>
        </row>
        <row r="848">
          <cell r="A848">
            <v>0</v>
          </cell>
        </row>
        <row r="849">
          <cell r="A849">
            <v>0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>
            <v>0</v>
          </cell>
        </row>
        <row r="853">
          <cell r="A853">
            <v>0</v>
          </cell>
        </row>
        <row r="854">
          <cell r="A854">
            <v>0</v>
          </cell>
        </row>
        <row r="855">
          <cell r="A855">
            <v>0</v>
          </cell>
        </row>
        <row r="856">
          <cell r="A856">
            <v>0</v>
          </cell>
        </row>
        <row r="857">
          <cell r="A857">
            <v>0</v>
          </cell>
        </row>
        <row r="858">
          <cell r="A858">
            <v>0</v>
          </cell>
        </row>
        <row r="859">
          <cell r="A859">
            <v>0</v>
          </cell>
        </row>
        <row r="860">
          <cell r="A860">
            <v>0</v>
          </cell>
        </row>
        <row r="861">
          <cell r="A861">
            <v>0</v>
          </cell>
        </row>
        <row r="862">
          <cell r="A862">
            <v>0</v>
          </cell>
        </row>
        <row r="863">
          <cell r="A863">
            <v>0</v>
          </cell>
        </row>
        <row r="864">
          <cell r="A864">
            <v>0</v>
          </cell>
        </row>
        <row r="865">
          <cell r="A865">
            <v>0</v>
          </cell>
        </row>
        <row r="867">
          <cell r="A867">
            <v>0</v>
          </cell>
        </row>
        <row r="868">
          <cell r="A868">
            <v>0</v>
          </cell>
        </row>
        <row r="869">
          <cell r="A869">
            <v>0</v>
          </cell>
        </row>
        <row r="870">
          <cell r="A870">
            <v>0</v>
          </cell>
        </row>
        <row r="871">
          <cell r="A871">
            <v>0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>
            <v>0</v>
          </cell>
        </row>
        <row r="876">
          <cell r="A876">
            <v>0</v>
          </cell>
        </row>
        <row r="877">
          <cell r="A877">
            <v>0</v>
          </cell>
        </row>
        <row r="878">
          <cell r="A878">
            <v>0</v>
          </cell>
        </row>
        <row r="879">
          <cell r="A879">
            <v>0</v>
          </cell>
        </row>
        <row r="880">
          <cell r="A880">
            <v>0</v>
          </cell>
        </row>
        <row r="881">
          <cell r="A881">
            <v>0</v>
          </cell>
        </row>
        <row r="882">
          <cell r="A882">
            <v>0</v>
          </cell>
        </row>
        <row r="883">
          <cell r="A883">
            <v>0</v>
          </cell>
        </row>
        <row r="884">
          <cell r="A884">
            <v>0</v>
          </cell>
        </row>
        <row r="885">
          <cell r="A885">
            <v>0</v>
          </cell>
        </row>
        <row r="886">
          <cell r="A886">
            <v>0</v>
          </cell>
        </row>
        <row r="887">
          <cell r="A887">
            <v>0</v>
          </cell>
        </row>
        <row r="888">
          <cell r="A888">
            <v>0</v>
          </cell>
        </row>
        <row r="889">
          <cell r="A889">
            <v>0</v>
          </cell>
        </row>
        <row r="890">
          <cell r="A890">
            <v>0</v>
          </cell>
        </row>
        <row r="891">
          <cell r="A891">
            <v>0</v>
          </cell>
        </row>
        <row r="892">
          <cell r="A892">
            <v>0</v>
          </cell>
        </row>
        <row r="893">
          <cell r="A893">
            <v>0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0</v>
          </cell>
        </row>
        <row r="897">
          <cell r="A897">
            <v>0</v>
          </cell>
        </row>
        <row r="898">
          <cell r="A898">
            <v>0</v>
          </cell>
        </row>
        <row r="899">
          <cell r="A899">
            <v>0</v>
          </cell>
        </row>
        <row r="900">
          <cell r="A900">
            <v>0</v>
          </cell>
        </row>
        <row r="901">
          <cell r="A901">
            <v>0</v>
          </cell>
        </row>
        <row r="902">
          <cell r="A902">
            <v>0</v>
          </cell>
        </row>
        <row r="903">
          <cell r="A903">
            <v>0</v>
          </cell>
        </row>
        <row r="904">
          <cell r="A904">
            <v>0</v>
          </cell>
        </row>
        <row r="905">
          <cell r="A905">
            <v>0</v>
          </cell>
        </row>
        <row r="906">
          <cell r="A906">
            <v>0</v>
          </cell>
        </row>
        <row r="907">
          <cell r="A907">
            <v>0</v>
          </cell>
        </row>
        <row r="908">
          <cell r="A908">
            <v>0</v>
          </cell>
        </row>
        <row r="909">
          <cell r="A909">
            <v>0</v>
          </cell>
        </row>
        <row r="910">
          <cell r="A910">
            <v>0</v>
          </cell>
        </row>
        <row r="911">
          <cell r="A911">
            <v>0</v>
          </cell>
        </row>
        <row r="912">
          <cell r="A912">
            <v>0</v>
          </cell>
        </row>
        <row r="913">
          <cell r="A913">
            <v>0</v>
          </cell>
        </row>
        <row r="914">
          <cell r="A914">
            <v>0</v>
          </cell>
        </row>
        <row r="915">
          <cell r="A915">
            <v>0</v>
          </cell>
        </row>
        <row r="916">
          <cell r="A916">
            <v>0</v>
          </cell>
        </row>
        <row r="917">
          <cell r="A917">
            <v>0</v>
          </cell>
        </row>
        <row r="918">
          <cell r="A918">
            <v>0</v>
          </cell>
        </row>
        <row r="919">
          <cell r="A919">
            <v>0</v>
          </cell>
        </row>
        <row r="920">
          <cell r="A920">
            <v>0</v>
          </cell>
        </row>
        <row r="921">
          <cell r="A921">
            <v>0</v>
          </cell>
        </row>
        <row r="922">
          <cell r="A922">
            <v>0</v>
          </cell>
        </row>
        <row r="923">
          <cell r="A923">
            <v>0</v>
          </cell>
        </row>
        <row r="924">
          <cell r="A924">
            <v>0</v>
          </cell>
        </row>
        <row r="925">
          <cell r="A925">
            <v>0</v>
          </cell>
        </row>
        <row r="926">
          <cell r="A926">
            <v>0</v>
          </cell>
        </row>
        <row r="927">
          <cell r="A927">
            <v>0</v>
          </cell>
        </row>
        <row r="928">
          <cell r="A928">
            <v>0</v>
          </cell>
        </row>
        <row r="929">
          <cell r="A929">
            <v>0</v>
          </cell>
        </row>
        <row r="930">
          <cell r="A930">
            <v>0</v>
          </cell>
        </row>
        <row r="931">
          <cell r="A931">
            <v>0</v>
          </cell>
        </row>
        <row r="932">
          <cell r="A932">
            <v>0</v>
          </cell>
        </row>
        <row r="933">
          <cell r="A933">
            <v>0</v>
          </cell>
        </row>
        <row r="934">
          <cell r="A934">
            <v>0</v>
          </cell>
        </row>
        <row r="935">
          <cell r="A935">
            <v>0</v>
          </cell>
        </row>
        <row r="936">
          <cell r="A936">
            <v>0</v>
          </cell>
        </row>
        <row r="937">
          <cell r="A937">
            <v>0</v>
          </cell>
        </row>
        <row r="938">
          <cell r="A938">
            <v>0</v>
          </cell>
        </row>
        <row r="939">
          <cell r="A939">
            <v>0</v>
          </cell>
        </row>
        <row r="940">
          <cell r="A940">
            <v>0</v>
          </cell>
        </row>
        <row r="941">
          <cell r="A941">
            <v>0</v>
          </cell>
        </row>
        <row r="942">
          <cell r="A942">
            <v>0</v>
          </cell>
        </row>
        <row r="943">
          <cell r="A943">
            <v>0</v>
          </cell>
        </row>
        <row r="944">
          <cell r="A944">
            <v>0</v>
          </cell>
        </row>
        <row r="945">
          <cell r="A945">
            <v>0</v>
          </cell>
        </row>
        <row r="946">
          <cell r="A946">
            <v>0</v>
          </cell>
        </row>
        <row r="947">
          <cell r="A947">
            <v>0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>
            <v>0</v>
          </cell>
        </row>
        <row r="951">
          <cell r="A951">
            <v>0</v>
          </cell>
        </row>
        <row r="952">
          <cell r="A952">
            <v>0</v>
          </cell>
        </row>
        <row r="953">
          <cell r="A953">
            <v>0</v>
          </cell>
        </row>
        <row r="954">
          <cell r="A954">
            <v>0</v>
          </cell>
        </row>
        <row r="955">
          <cell r="A955">
            <v>0</v>
          </cell>
        </row>
        <row r="956">
          <cell r="A956">
            <v>0</v>
          </cell>
        </row>
        <row r="957">
          <cell r="A957">
            <v>0</v>
          </cell>
        </row>
        <row r="958">
          <cell r="A958">
            <v>0</v>
          </cell>
        </row>
        <row r="960">
          <cell r="A960">
            <v>0</v>
          </cell>
        </row>
        <row r="962">
          <cell r="A962">
            <v>0</v>
          </cell>
        </row>
        <row r="963">
          <cell r="A963">
            <v>0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0</v>
          </cell>
        </row>
        <row r="967">
          <cell r="A967">
            <v>0</v>
          </cell>
        </row>
        <row r="968">
          <cell r="A968">
            <v>0</v>
          </cell>
        </row>
        <row r="969">
          <cell r="A969">
            <v>0</v>
          </cell>
        </row>
        <row r="970">
          <cell r="A970">
            <v>0</v>
          </cell>
        </row>
        <row r="971">
          <cell r="A971">
            <v>0</v>
          </cell>
        </row>
        <row r="972">
          <cell r="A972">
            <v>0</v>
          </cell>
        </row>
        <row r="973">
          <cell r="A973">
            <v>0</v>
          </cell>
        </row>
        <row r="974">
          <cell r="A974">
            <v>0</v>
          </cell>
        </row>
        <row r="975">
          <cell r="A975">
            <v>0</v>
          </cell>
        </row>
        <row r="976">
          <cell r="A976">
            <v>0</v>
          </cell>
        </row>
        <row r="977">
          <cell r="A977">
            <v>0</v>
          </cell>
        </row>
        <row r="978">
          <cell r="A978">
            <v>0</v>
          </cell>
        </row>
        <row r="979">
          <cell r="A979">
            <v>0</v>
          </cell>
        </row>
        <row r="980">
          <cell r="A980">
            <v>0</v>
          </cell>
        </row>
        <row r="981">
          <cell r="A981">
            <v>0</v>
          </cell>
        </row>
        <row r="982">
          <cell r="A982">
            <v>0</v>
          </cell>
        </row>
        <row r="983">
          <cell r="A983">
            <v>0</v>
          </cell>
        </row>
        <row r="984">
          <cell r="A984">
            <v>0</v>
          </cell>
        </row>
        <row r="985">
          <cell r="A985">
            <v>0</v>
          </cell>
        </row>
        <row r="987">
          <cell r="A987">
            <v>0</v>
          </cell>
        </row>
        <row r="988">
          <cell r="A988">
            <v>0</v>
          </cell>
        </row>
        <row r="989">
          <cell r="A989">
            <v>0</v>
          </cell>
        </row>
        <row r="990">
          <cell r="A990">
            <v>0</v>
          </cell>
        </row>
        <row r="991">
          <cell r="A991">
            <v>0</v>
          </cell>
        </row>
        <row r="992">
          <cell r="A992">
            <v>0</v>
          </cell>
        </row>
        <row r="993">
          <cell r="A993">
            <v>0</v>
          </cell>
        </row>
        <row r="994">
          <cell r="A994">
            <v>0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>
            <v>0</v>
          </cell>
        </row>
        <row r="998">
          <cell r="A998">
            <v>0</v>
          </cell>
        </row>
        <row r="999">
          <cell r="A999">
            <v>0</v>
          </cell>
        </row>
        <row r="1000">
          <cell r="A1000">
            <v>0</v>
          </cell>
        </row>
        <row r="1001">
          <cell r="A1001">
            <v>0</v>
          </cell>
        </row>
        <row r="1002">
          <cell r="A1002">
            <v>0</v>
          </cell>
        </row>
        <row r="1003">
          <cell r="A1003">
            <v>0</v>
          </cell>
        </row>
        <row r="1004">
          <cell r="A1004">
            <v>0</v>
          </cell>
        </row>
        <row r="1005">
          <cell r="A1005">
            <v>0</v>
          </cell>
        </row>
        <row r="1006">
          <cell r="A1006">
            <v>0</v>
          </cell>
        </row>
        <row r="1007">
          <cell r="A1007">
            <v>0</v>
          </cell>
        </row>
        <row r="1008">
          <cell r="A1008">
            <v>0</v>
          </cell>
        </row>
        <row r="1009">
          <cell r="A1009">
            <v>0</v>
          </cell>
        </row>
        <row r="1010">
          <cell r="A1010">
            <v>0</v>
          </cell>
        </row>
        <row r="1011">
          <cell r="A1011">
            <v>0</v>
          </cell>
        </row>
        <row r="1012">
          <cell r="A1012">
            <v>0</v>
          </cell>
        </row>
        <row r="1013">
          <cell r="A1013">
            <v>0</v>
          </cell>
        </row>
        <row r="1014">
          <cell r="A1014">
            <v>0</v>
          </cell>
        </row>
        <row r="1015">
          <cell r="A1015">
            <v>0</v>
          </cell>
        </row>
        <row r="1016">
          <cell r="A1016">
            <v>0</v>
          </cell>
        </row>
        <row r="1017">
          <cell r="A1017">
            <v>0</v>
          </cell>
        </row>
        <row r="1018">
          <cell r="A1018">
            <v>0</v>
          </cell>
        </row>
        <row r="1019">
          <cell r="A1019">
            <v>0</v>
          </cell>
        </row>
        <row r="1020">
          <cell r="A1020">
            <v>0</v>
          </cell>
        </row>
        <row r="1021">
          <cell r="A1021">
            <v>0</v>
          </cell>
        </row>
        <row r="1022">
          <cell r="A1022">
            <v>0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>
            <v>0</v>
          </cell>
        </row>
        <row r="1026">
          <cell r="A1026">
            <v>0</v>
          </cell>
        </row>
        <row r="1027">
          <cell r="A1027">
            <v>0</v>
          </cell>
        </row>
        <row r="1028">
          <cell r="A1028">
            <v>0</v>
          </cell>
        </row>
        <row r="1029">
          <cell r="A1029">
            <v>0</v>
          </cell>
        </row>
        <row r="1030">
          <cell r="A1030">
            <v>0</v>
          </cell>
        </row>
        <row r="1031">
          <cell r="A1031">
            <v>0</v>
          </cell>
        </row>
        <row r="1032">
          <cell r="A1032">
            <v>0</v>
          </cell>
        </row>
        <row r="1033">
          <cell r="A1033">
            <v>0</v>
          </cell>
        </row>
        <row r="1034">
          <cell r="A1034">
            <v>0</v>
          </cell>
        </row>
        <row r="1035">
          <cell r="A1035">
            <v>0</v>
          </cell>
        </row>
        <row r="1036">
          <cell r="A1036">
            <v>0</v>
          </cell>
        </row>
        <row r="1037">
          <cell r="A1037">
            <v>0</v>
          </cell>
        </row>
        <row r="1038">
          <cell r="A1038">
            <v>0</v>
          </cell>
        </row>
        <row r="1039">
          <cell r="A1039">
            <v>0</v>
          </cell>
        </row>
        <row r="1040">
          <cell r="A1040">
            <v>0</v>
          </cell>
        </row>
        <row r="1041">
          <cell r="A1041">
            <v>0</v>
          </cell>
        </row>
        <row r="1042">
          <cell r="A1042">
            <v>0</v>
          </cell>
        </row>
        <row r="1043">
          <cell r="A1043">
            <v>0</v>
          </cell>
        </row>
        <row r="1044">
          <cell r="A1044">
            <v>0</v>
          </cell>
        </row>
        <row r="1045">
          <cell r="A1045">
            <v>0</v>
          </cell>
        </row>
        <row r="1046">
          <cell r="A1046">
            <v>0</v>
          </cell>
        </row>
        <row r="1047">
          <cell r="A1047">
            <v>0</v>
          </cell>
        </row>
        <row r="1048">
          <cell r="A1048">
            <v>0</v>
          </cell>
        </row>
        <row r="1049">
          <cell r="A1049">
            <v>0</v>
          </cell>
        </row>
        <row r="1050">
          <cell r="A1050">
            <v>0</v>
          </cell>
        </row>
        <row r="1051">
          <cell r="A1051">
            <v>0</v>
          </cell>
        </row>
        <row r="1052">
          <cell r="A1052">
            <v>0</v>
          </cell>
        </row>
        <row r="1053">
          <cell r="A1053">
            <v>0</v>
          </cell>
        </row>
        <row r="1054">
          <cell r="A1054">
            <v>0</v>
          </cell>
        </row>
        <row r="1055">
          <cell r="A1055">
            <v>0</v>
          </cell>
        </row>
        <row r="1056">
          <cell r="A1056">
            <v>0</v>
          </cell>
        </row>
        <row r="1058">
          <cell r="A1058">
            <v>0</v>
          </cell>
        </row>
        <row r="1059">
          <cell r="A1059">
            <v>0</v>
          </cell>
        </row>
        <row r="1060">
          <cell r="A1060">
            <v>0</v>
          </cell>
        </row>
        <row r="1061">
          <cell r="A1061">
            <v>0</v>
          </cell>
        </row>
        <row r="1062">
          <cell r="A1062">
            <v>0</v>
          </cell>
        </row>
        <row r="1063">
          <cell r="A1063">
            <v>0</v>
          </cell>
        </row>
        <row r="1064">
          <cell r="A1064">
            <v>0</v>
          </cell>
        </row>
        <row r="1065">
          <cell r="A1065">
            <v>0</v>
          </cell>
        </row>
        <row r="1066">
          <cell r="A1066">
            <v>0</v>
          </cell>
        </row>
        <row r="1067">
          <cell r="A1067">
            <v>0</v>
          </cell>
        </row>
        <row r="1068">
          <cell r="A1068">
            <v>0</v>
          </cell>
        </row>
        <row r="1069">
          <cell r="A1069">
            <v>0</v>
          </cell>
        </row>
        <row r="1071">
          <cell r="A1071">
            <v>0</v>
          </cell>
        </row>
        <row r="1073">
          <cell r="A1073">
            <v>0</v>
          </cell>
        </row>
        <row r="1074">
          <cell r="A1074">
            <v>0</v>
          </cell>
        </row>
        <row r="1075">
          <cell r="A1075">
            <v>0</v>
          </cell>
        </row>
        <row r="1076">
          <cell r="A1076">
            <v>0</v>
          </cell>
        </row>
        <row r="1077">
          <cell r="A1077">
            <v>0</v>
          </cell>
        </row>
        <row r="1078">
          <cell r="A1078">
            <v>0</v>
          </cell>
        </row>
        <row r="1079">
          <cell r="A1079">
            <v>0</v>
          </cell>
        </row>
        <row r="1080">
          <cell r="A1080">
            <v>0</v>
          </cell>
        </row>
        <row r="1081">
          <cell r="A1081">
            <v>0</v>
          </cell>
        </row>
        <row r="1082">
          <cell r="A1082">
            <v>0</v>
          </cell>
        </row>
        <row r="1083">
          <cell r="A1083">
            <v>0</v>
          </cell>
        </row>
        <row r="1084">
          <cell r="A1084">
            <v>0</v>
          </cell>
        </row>
        <row r="1085">
          <cell r="A1085">
            <v>0</v>
          </cell>
        </row>
        <row r="1086">
          <cell r="A1086">
            <v>0</v>
          </cell>
        </row>
        <row r="1087">
          <cell r="A1087">
            <v>0</v>
          </cell>
        </row>
        <row r="1088">
          <cell r="A1088">
            <v>0</v>
          </cell>
        </row>
        <row r="1089">
          <cell r="A1089">
            <v>0</v>
          </cell>
        </row>
        <row r="1090">
          <cell r="A1090">
            <v>0</v>
          </cell>
        </row>
        <row r="1091">
          <cell r="A1091">
            <v>0</v>
          </cell>
        </row>
        <row r="1093">
          <cell r="A1093">
            <v>0</v>
          </cell>
        </row>
        <row r="1094">
          <cell r="A1094">
            <v>0</v>
          </cell>
        </row>
        <row r="1095">
          <cell r="A1095">
            <v>0</v>
          </cell>
        </row>
        <row r="1096">
          <cell r="A1096">
            <v>0</v>
          </cell>
        </row>
        <row r="1097">
          <cell r="A1097">
            <v>0</v>
          </cell>
        </row>
        <row r="1098">
          <cell r="A1098">
            <v>0</v>
          </cell>
        </row>
        <row r="1099">
          <cell r="A1099">
            <v>0</v>
          </cell>
        </row>
        <row r="1100">
          <cell r="A1100">
            <v>0</v>
          </cell>
        </row>
        <row r="1101">
          <cell r="A1101">
            <v>0</v>
          </cell>
        </row>
        <row r="1102">
          <cell r="A1102">
            <v>0</v>
          </cell>
        </row>
        <row r="1103">
          <cell r="A1103">
            <v>0</v>
          </cell>
        </row>
        <row r="1104">
          <cell r="A1104">
            <v>0</v>
          </cell>
        </row>
        <row r="1105">
          <cell r="A1105">
            <v>0</v>
          </cell>
        </row>
        <row r="1106">
          <cell r="A1106">
            <v>0</v>
          </cell>
        </row>
        <row r="1107">
          <cell r="A1107">
            <v>0</v>
          </cell>
        </row>
        <row r="1108">
          <cell r="A1108">
            <v>0</v>
          </cell>
        </row>
        <row r="1109">
          <cell r="A1109">
            <v>0</v>
          </cell>
        </row>
        <row r="1110">
          <cell r="A1110">
            <v>0</v>
          </cell>
        </row>
        <row r="1112">
          <cell r="A1112">
            <v>0</v>
          </cell>
        </row>
        <row r="1113">
          <cell r="A1113">
            <v>0</v>
          </cell>
        </row>
        <row r="1114">
          <cell r="A1114">
            <v>0</v>
          </cell>
        </row>
        <row r="1115">
          <cell r="A1115">
            <v>0</v>
          </cell>
        </row>
        <row r="1116">
          <cell r="A1116">
            <v>0</v>
          </cell>
        </row>
        <row r="1117">
          <cell r="A1117">
            <v>0</v>
          </cell>
        </row>
        <row r="1118">
          <cell r="A1118">
            <v>0</v>
          </cell>
        </row>
        <row r="1119">
          <cell r="A1119">
            <v>0</v>
          </cell>
        </row>
        <row r="1120">
          <cell r="A1120">
            <v>0</v>
          </cell>
        </row>
        <row r="1121">
          <cell r="A1121">
            <v>0</v>
          </cell>
        </row>
        <row r="1122">
          <cell r="A1122">
            <v>0</v>
          </cell>
        </row>
        <row r="1123">
          <cell r="A1123">
            <v>0</v>
          </cell>
        </row>
        <row r="1124">
          <cell r="A1124">
            <v>0</v>
          </cell>
        </row>
        <row r="1125">
          <cell r="A1125">
            <v>0</v>
          </cell>
        </row>
        <row r="1126">
          <cell r="A1126">
            <v>0</v>
          </cell>
        </row>
        <row r="1127">
          <cell r="A1127">
            <v>0</v>
          </cell>
        </row>
        <row r="1128">
          <cell r="A1128">
            <v>0</v>
          </cell>
        </row>
        <row r="1129">
          <cell r="A1129">
            <v>0</v>
          </cell>
        </row>
        <row r="1130">
          <cell r="A1130">
            <v>0</v>
          </cell>
        </row>
        <row r="1131">
          <cell r="A1131">
            <v>0</v>
          </cell>
        </row>
        <row r="1132">
          <cell r="A1132">
            <v>0</v>
          </cell>
        </row>
        <row r="1133">
          <cell r="A1133">
            <v>0</v>
          </cell>
        </row>
        <row r="1134">
          <cell r="A1134">
            <v>0</v>
          </cell>
        </row>
        <row r="1136">
          <cell r="A1136">
            <v>0</v>
          </cell>
        </row>
        <row r="1137">
          <cell r="A1137">
            <v>0</v>
          </cell>
        </row>
        <row r="1138">
          <cell r="A1138">
            <v>0</v>
          </cell>
        </row>
        <row r="1139">
          <cell r="A1139">
            <v>0</v>
          </cell>
        </row>
        <row r="1140">
          <cell r="A1140">
            <v>0</v>
          </cell>
        </row>
        <row r="1141">
          <cell r="A1141">
            <v>0</v>
          </cell>
        </row>
        <row r="1142">
          <cell r="A1142">
            <v>0</v>
          </cell>
        </row>
        <row r="1143">
          <cell r="A1143">
            <v>0</v>
          </cell>
        </row>
        <row r="1144">
          <cell r="A1144">
            <v>0</v>
          </cell>
        </row>
        <row r="1145">
          <cell r="A1145">
            <v>0</v>
          </cell>
        </row>
        <row r="1146">
          <cell r="A1146">
            <v>0</v>
          </cell>
        </row>
        <row r="1147">
          <cell r="A1147">
            <v>0</v>
          </cell>
        </row>
        <row r="1148">
          <cell r="A1148">
            <v>0</v>
          </cell>
        </row>
        <row r="1149">
          <cell r="A1149">
            <v>0</v>
          </cell>
        </row>
        <row r="1150">
          <cell r="A1150">
            <v>0</v>
          </cell>
        </row>
        <row r="1151">
          <cell r="A1151">
            <v>0</v>
          </cell>
        </row>
        <row r="1152">
          <cell r="A1152">
            <v>0</v>
          </cell>
        </row>
        <row r="1153">
          <cell r="A1153">
            <v>0</v>
          </cell>
        </row>
        <row r="1154">
          <cell r="A1154">
            <v>0</v>
          </cell>
        </row>
        <row r="1155">
          <cell r="A1155">
            <v>0</v>
          </cell>
        </row>
        <row r="1156">
          <cell r="A1156">
            <v>0</v>
          </cell>
        </row>
        <row r="1157">
          <cell r="A1157">
            <v>0</v>
          </cell>
        </row>
        <row r="1158">
          <cell r="A1158">
            <v>0</v>
          </cell>
        </row>
        <row r="1159">
          <cell r="A1159">
            <v>0</v>
          </cell>
        </row>
        <row r="1160">
          <cell r="A1160">
            <v>0</v>
          </cell>
        </row>
        <row r="1161">
          <cell r="A1161">
            <v>0</v>
          </cell>
        </row>
        <row r="1162">
          <cell r="A1162">
            <v>0</v>
          </cell>
        </row>
        <row r="1163">
          <cell r="A1163">
            <v>0</v>
          </cell>
        </row>
        <row r="1164">
          <cell r="A1164">
            <v>0</v>
          </cell>
        </row>
        <row r="1165">
          <cell r="A1165">
            <v>0</v>
          </cell>
        </row>
        <row r="1166">
          <cell r="A1166">
            <v>0</v>
          </cell>
        </row>
        <row r="1167">
          <cell r="A1167">
            <v>0</v>
          </cell>
        </row>
        <row r="1168">
          <cell r="A1168">
            <v>0</v>
          </cell>
        </row>
        <row r="1170">
          <cell r="A1170">
            <v>0</v>
          </cell>
        </row>
        <row r="1171">
          <cell r="A1171">
            <v>0</v>
          </cell>
        </row>
        <row r="1172">
          <cell r="A1172">
            <v>0</v>
          </cell>
        </row>
        <row r="1173">
          <cell r="A1173">
            <v>0</v>
          </cell>
        </row>
        <row r="1174">
          <cell r="A1174">
            <v>0</v>
          </cell>
        </row>
        <row r="1175">
          <cell r="A1175">
            <v>0</v>
          </cell>
        </row>
        <row r="1176">
          <cell r="A1176">
            <v>0</v>
          </cell>
        </row>
        <row r="1177">
          <cell r="A1177">
            <v>0</v>
          </cell>
        </row>
        <row r="1178">
          <cell r="A1178">
            <v>0</v>
          </cell>
        </row>
        <row r="1179">
          <cell r="A1179">
            <v>0</v>
          </cell>
        </row>
        <row r="1180">
          <cell r="A1180">
            <v>0</v>
          </cell>
        </row>
        <row r="1181">
          <cell r="A1181">
            <v>0</v>
          </cell>
        </row>
        <row r="1182">
          <cell r="A1182">
            <v>0</v>
          </cell>
        </row>
        <row r="1183">
          <cell r="A1183">
            <v>0</v>
          </cell>
        </row>
        <row r="1184">
          <cell r="A1184">
            <v>0</v>
          </cell>
        </row>
        <row r="1185">
          <cell r="A1185">
            <v>0</v>
          </cell>
        </row>
        <row r="1186">
          <cell r="A1186">
            <v>0</v>
          </cell>
        </row>
        <row r="1187">
          <cell r="A1187">
            <v>0</v>
          </cell>
        </row>
        <row r="1188">
          <cell r="A1188">
            <v>0</v>
          </cell>
        </row>
        <row r="1189">
          <cell r="A1189">
            <v>0</v>
          </cell>
        </row>
        <row r="1190">
          <cell r="A1190">
            <v>0</v>
          </cell>
        </row>
        <row r="1191">
          <cell r="A1191">
            <v>0</v>
          </cell>
        </row>
        <row r="1192">
          <cell r="A1192">
            <v>0</v>
          </cell>
        </row>
        <row r="1193">
          <cell r="A1193">
            <v>0</v>
          </cell>
        </row>
        <row r="1194">
          <cell r="A1194">
            <v>0</v>
          </cell>
        </row>
        <row r="1195">
          <cell r="A1195">
            <v>0</v>
          </cell>
        </row>
        <row r="1196">
          <cell r="A1196">
            <v>0</v>
          </cell>
        </row>
        <row r="1197">
          <cell r="A1197">
            <v>0</v>
          </cell>
        </row>
        <row r="1199">
          <cell r="A1199">
            <v>0</v>
          </cell>
        </row>
        <row r="1200">
          <cell r="A1200">
            <v>0</v>
          </cell>
        </row>
        <row r="1201">
          <cell r="A1201">
            <v>0</v>
          </cell>
        </row>
        <row r="1202">
          <cell r="A1202">
            <v>0</v>
          </cell>
        </row>
        <row r="1203">
          <cell r="A1203">
            <v>0</v>
          </cell>
        </row>
        <row r="1204">
          <cell r="A1204">
            <v>0</v>
          </cell>
        </row>
        <row r="1205">
          <cell r="A1205">
            <v>0</v>
          </cell>
        </row>
        <row r="1206">
          <cell r="A1206">
            <v>0</v>
          </cell>
        </row>
        <row r="1207">
          <cell r="A1207">
            <v>0</v>
          </cell>
        </row>
        <row r="1208">
          <cell r="A1208">
            <v>0</v>
          </cell>
        </row>
        <row r="1209">
          <cell r="A1209">
            <v>0</v>
          </cell>
        </row>
        <row r="1210">
          <cell r="A1210">
            <v>0</v>
          </cell>
        </row>
        <row r="1211">
          <cell r="A1211">
            <v>0</v>
          </cell>
        </row>
        <row r="1212">
          <cell r="A1212">
            <v>0</v>
          </cell>
        </row>
        <row r="1213">
          <cell r="A1213">
            <v>0</v>
          </cell>
        </row>
        <row r="1214">
          <cell r="A1214">
            <v>0</v>
          </cell>
        </row>
        <row r="1215">
          <cell r="A1215">
            <v>0</v>
          </cell>
        </row>
        <row r="1216">
          <cell r="A1216">
            <v>0</v>
          </cell>
        </row>
        <row r="1217">
          <cell r="A1217">
            <v>0</v>
          </cell>
        </row>
        <row r="1218">
          <cell r="A1218">
            <v>0</v>
          </cell>
        </row>
        <row r="1219">
          <cell r="A1219">
            <v>0</v>
          </cell>
        </row>
        <row r="1221">
          <cell r="A1221">
            <v>0</v>
          </cell>
        </row>
        <row r="1222">
          <cell r="A1222">
            <v>0</v>
          </cell>
        </row>
        <row r="1223">
          <cell r="A1223">
            <v>0</v>
          </cell>
        </row>
        <row r="1224">
          <cell r="A1224">
            <v>0</v>
          </cell>
        </row>
        <row r="1225">
          <cell r="A1225">
            <v>0</v>
          </cell>
        </row>
        <row r="1226">
          <cell r="A1226">
            <v>0</v>
          </cell>
        </row>
        <row r="1227">
          <cell r="A1227">
            <v>0</v>
          </cell>
        </row>
        <row r="1228">
          <cell r="A1228">
            <v>0</v>
          </cell>
        </row>
        <row r="1229">
          <cell r="A1229">
            <v>0</v>
          </cell>
        </row>
        <row r="1230">
          <cell r="A1230">
            <v>0</v>
          </cell>
        </row>
        <row r="1231">
          <cell r="A1231">
            <v>0</v>
          </cell>
        </row>
        <row r="1232">
          <cell r="A1232">
            <v>0</v>
          </cell>
        </row>
        <row r="1233">
          <cell r="A1233">
            <v>0</v>
          </cell>
        </row>
        <row r="1234">
          <cell r="A1234">
            <v>0</v>
          </cell>
        </row>
        <row r="1235">
          <cell r="A1235">
            <v>0</v>
          </cell>
        </row>
        <row r="1236">
          <cell r="A1236">
            <v>0</v>
          </cell>
        </row>
        <row r="1237">
          <cell r="A1237">
            <v>0</v>
          </cell>
        </row>
        <row r="1238">
          <cell r="A1238">
            <v>0</v>
          </cell>
        </row>
        <row r="1239">
          <cell r="A1239">
            <v>0</v>
          </cell>
        </row>
        <row r="1240">
          <cell r="A1240">
            <v>0</v>
          </cell>
        </row>
        <row r="1241">
          <cell r="A1241">
            <v>0</v>
          </cell>
        </row>
        <row r="1242">
          <cell r="A1242">
            <v>0</v>
          </cell>
        </row>
        <row r="1243">
          <cell r="A1243">
            <v>0</v>
          </cell>
        </row>
        <row r="1244">
          <cell r="A1244">
            <v>0</v>
          </cell>
        </row>
        <row r="1245">
          <cell r="A1245">
            <v>0</v>
          </cell>
        </row>
        <row r="1246">
          <cell r="A1246">
            <v>0</v>
          </cell>
        </row>
        <row r="1247">
          <cell r="A1247">
            <v>0</v>
          </cell>
        </row>
        <row r="1248">
          <cell r="A1248">
            <v>0</v>
          </cell>
        </row>
        <row r="1249">
          <cell r="A1249">
            <v>0</v>
          </cell>
        </row>
        <row r="1250">
          <cell r="A1250">
            <v>0</v>
          </cell>
        </row>
        <row r="1251">
          <cell r="A1251">
            <v>0</v>
          </cell>
        </row>
        <row r="1252">
          <cell r="A1252">
            <v>0</v>
          </cell>
        </row>
        <row r="1253">
          <cell r="A1253">
            <v>0</v>
          </cell>
        </row>
        <row r="1254">
          <cell r="A1254">
            <v>0</v>
          </cell>
        </row>
        <row r="1255">
          <cell r="A1255">
            <v>0</v>
          </cell>
        </row>
        <row r="1256">
          <cell r="A1256">
            <v>0</v>
          </cell>
        </row>
        <row r="1257">
          <cell r="A1257">
            <v>0</v>
          </cell>
        </row>
        <row r="1258">
          <cell r="A1258">
            <v>0</v>
          </cell>
        </row>
        <row r="1259">
          <cell r="A1259">
            <v>0</v>
          </cell>
        </row>
        <row r="1260">
          <cell r="A1260">
            <v>0</v>
          </cell>
        </row>
        <row r="1261">
          <cell r="A1261">
            <v>0</v>
          </cell>
        </row>
        <row r="1262">
          <cell r="A1262">
            <v>0</v>
          </cell>
        </row>
        <row r="1263">
          <cell r="A1263">
            <v>0</v>
          </cell>
        </row>
        <row r="1264">
          <cell r="A1264">
            <v>0</v>
          </cell>
        </row>
        <row r="1265">
          <cell r="A1265">
            <v>0</v>
          </cell>
        </row>
        <row r="1266">
          <cell r="A1266">
            <v>0</v>
          </cell>
        </row>
        <row r="1267">
          <cell r="A1267">
            <v>0</v>
          </cell>
        </row>
        <row r="1268">
          <cell r="A1268">
            <v>0</v>
          </cell>
        </row>
        <row r="1269">
          <cell r="A1269">
            <v>0</v>
          </cell>
        </row>
        <row r="1270">
          <cell r="A1270">
            <v>0</v>
          </cell>
        </row>
        <row r="1271">
          <cell r="A1271">
            <v>0</v>
          </cell>
        </row>
        <row r="1272">
          <cell r="A1272">
            <v>0</v>
          </cell>
        </row>
        <row r="1273">
          <cell r="A1273">
            <v>0</v>
          </cell>
        </row>
        <row r="1274">
          <cell r="A1274">
            <v>0</v>
          </cell>
        </row>
        <row r="1275">
          <cell r="A1275">
            <v>0</v>
          </cell>
        </row>
        <row r="1276">
          <cell r="A1276">
            <v>0</v>
          </cell>
        </row>
        <row r="1277">
          <cell r="A1277">
            <v>0</v>
          </cell>
        </row>
        <row r="1278">
          <cell r="A1278">
            <v>0</v>
          </cell>
        </row>
        <row r="1279">
          <cell r="A1279">
            <v>0</v>
          </cell>
        </row>
        <row r="1280">
          <cell r="A1280">
            <v>0</v>
          </cell>
        </row>
        <row r="1281">
          <cell r="A1281">
            <v>0</v>
          </cell>
        </row>
        <row r="1282">
          <cell r="A1282">
            <v>0</v>
          </cell>
        </row>
        <row r="1283">
          <cell r="A1283">
            <v>0</v>
          </cell>
        </row>
        <row r="1284">
          <cell r="A1284">
            <v>0</v>
          </cell>
        </row>
        <row r="1285">
          <cell r="A1285">
            <v>0</v>
          </cell>
        </row>
        <row r="1286">
          <cell r="A1286">
            <v>0</v>
          </cell>
        </row>
        <row r="1287">
          <cell r="A1287">
            <v>0</v>
          </cell>
        </row>
        <row r="1288">
          <cell r="A1288">
            <v>0</v>
          </cell>
        </row>
        <row r="1289">
          <cell r="A1289">
            <v>0</v>
          </cell>
        </row>
        <row r="1290">
          <cell r="A1290">
            <v>0</v>
          </cell>
        </row>
        <row r="1291">
          <cell r="A1291">
            <v>0</v>
          </cell>
        </row>
        <row r="1292">
          <cell r="A1292">
            <v>0</v>
          </cell>
        </row>
        <row r="1293">
          <cell r="A1293">
            <v>0</v>
          </cell>
        </row>
        <row r="1294">
          <cell r="A1294">
            <v>0</v>
          </cell>
        </row>
        <row r="1295">
          <cell r="A1295">
            <v>0</v>
          </cell>
        </row>
        <row r="1296">
          <cell r="A1296">
            <v>0</v>
          </cell>
        </row>
        <row r="1297">
          <cell r="A1297">
            <v>0</v>
          </cell>
        </row>
        <row r="1298">
          <cell r="A1298">
            <v>0</v>
          </cell>
        </row>
        <row r="1299">
          <cell r="A1299">
            <v>0</v>
          </cell>
        </row>
        <row r="1300">
          <cell r="A1300">
            <v>0</v>
          </cell>
        </row>
        <row r="1301">
          <cell r="A1301">
            <v>0</v>
          </cell>
        </row>
        <row r="1302">
          <cell r="A1302">
            <v>0</v>
          </cell>
        </row>
        <row r="1303">
          <cell r="A1303">
            <v>0</v>
          </cell>
        </row>
        <row r="1304">
          <cell r="A1304">
            <v>0</v>
          </cell>
        </row>
        <row r="1305">
          <cell r="A1305">
            <v>0</v>
          </cell>
        </row>
        <row r="1307">
          <cell r="A1307">
            <v>0</v>
          </cell>
        </row>
        <row r="1308">
          <cell r="A1308">
            <v>0</v>
          </cell>
        </row>
        <row r="1309">
          <cell r="A1309">
            <v>0</v>
          </cell>
        </row>
        <row r="1310">
          <cell r="A1310">
            <v>0</v>
          </cell>
        </row>
        <row r="1311">
          <cell r="A1311">
            <v>0</v>
          </cell>
        </row>
        <row r="1312">
          <cell r="A1312">
            <v>0</v>
          </cell>
        </row>
        <row r="1313">
          <cell r="A1313">
            <v>0</v>
          </cell>
        </row>
        <row r="1314">
          <cell r="A1314">
            <v>0</v>
          </cell>
        </row>
        <row r="1315">
          <cell r="A1315">
            <v>0</v>
          </cell>
        </row>
        <row r="1316">
          <cell r="A1316">
            <v>0</v>
          </cell>
        </row>
        <row r="1317">
          <cell r="A1317">
            <v>0</v>
          </cell>
        </row>
        <row r="1318">
          <cell r="A1318">
            <v>0</v>
          </cell>
        </row>
        <row r="1319">
          <cell r="A1319">
            <v>0</v>
          </cell>
        </row>
        <row r="1320">
          <cell r="A1320">
            <v>0</v>
          </cell>
        </row>
        <row r="1321">
          <cell r="A1321">
            <v>0</v>
          </cell>
        </row>
        <row r="1322">
          <cell r="A1322">
            <v>0</v>
          </cell>
        </row>
        <row r="1323">
          <cell r="A1323">
            <v>0</v>
          </cell>
        </row>
        <row r="1324">
          <cell r="A1324">
            <v>0</v>
          </cell>
        </row>
        <row r="1325">
          <cell r="A1325">
            <v>0</v>
          </cell>
        </row>
        <row r="1326">
          <cell r="A1326">
            <v>0</v>
          </cell>
        </row>
        <row r="1327">
          <cell r="A1327">
            <v>0</v>
          </cell>
        </row>
        <row r="1328">
          <cell r="A1328">
            <v>0</v>
          </cell>
        </row>
        <row r="1329">
          <cell r="A1329">
            <v>0</v>
          </cell>
        </row>
        <row r="1330">
          <cell r="A1330">
            <v>0</v>
          </cell>
        </row>
        <row r="1331">
          <cell r="A1331">
            <v>0</v>
          </cell>
        </row>
        <row r="1332">
          <cell r="A1332">
            <v>0</v>
          </cell>
        </row>
        <row r="1333">
          <cell r="A1333">
            <v>0</v>
          </cell>
        </row>
        <row r="1334">
          <cell r="A1334">
            <v>0</v>
          </cell>
        </row>
        <row r="1335">
          <cell r="A1335">
            <v>0</v>
          </cell>
        </row>
        <row r="1336">
          <cell r="A1336">
            <v>0</v>
          </cell>
        </row>
        <row r="1337">
          <cell r="A1337">
            <v>0</v>
          </cell>
        </row>
        <row r="1338">
          <cell r="A1338">
            <v>0</v>
          </cell>
        </row>
        <row r="1339">
          <cell r="A1339">
            <v>0</v>
          </cell>
        </row>
        <row r="1340">
          <cell r="A1340">
            <v>0</v>
          </cell>
        </row>
        <row r="1341">
          <cell r="A1341">
            <v>0</v>
          </cell>
        </row>
        <row r="1342">
          <cell r="A1342">
            <v>0</v>
          </cell>
        </row>
        <row r="1343">
          <cell r="A1343">
            <v>0</v>
          </cell>
        </row>
        <row r="1344">
          <cell r="A1344">
            <v>0</v>
          </cell>
        </row>
        <row r="1345">
          <cell r="A1345">
            <v>0</v>
          </cell>
        </row>
        <row r="1346">
          <cell r="A1346">
            <v>0</v>
          </cell>
        </row>
        <row r="1347">
          <cell r="A1347">
            <v>0</v>
          </cell>
        </row>
        <row r="1348">
          <cell r="A1348">
            <v>0</v>
          </cell>
        </row>
        <row r="1349">
          <cell r="A1349">
            <v>0</v>
          </cell>
        </row>
        <row r="1350">
          <cell r="A1350">
            <v>0</v>
          </cell>
        </row>
        <row r="1351">
          <cell r="A1351">
            <v>0</v>
          </cell>
        </row>
        <row r="1352">
          <cell r="A1352">
            <v>0</v>
          </cell>
        </row>
        <row r="1353">
          <cell r="A1353">
            <v>0</v>
          </cell>
        </row>
        <row r="1354">
          <cell r="A1354">
            <v>0</v>
          </cell>
        </row>
        <row r="1355">
          <cell r="A1355">
            <v>0</v>
          </cell>
        </row>
        <row r="1356">
          <cell r="A1356">
            <v>0</v>
          </cell>
        </row>
        <row r="1357">
          <cell r="A1357">
            <v>0</v>
          </cell>
        </row>
        <row r="1358">
          <cell r="A1358">
            <v>0</v>
          </cell>
        </row>
        <row r="1359">
          <cell r="A1359">
            <v>0</v>
          </cell>
        </row>
        <row r="1360">
          <cell r="A1360">
            <v>0</v>
          </cell>
        </row>
        <row r="1361">
          <cell r="A1361">
            <v>0</v>
          </cell>
        </row>
        <row r="1362">
          <cell r="A1362">
            <v>0</v>
          </cell>
        </row>
        <row r="1363">
          <cell r="A1363">
            <v>0</v>
          </cell>
        </row>
        <row r="1364">
          <cell r="A1364">
            <v>0</v>
          </cell>
        </row>
        <row r="1365">
          <cell r="A1365">
            <v>0</v>
          </cell>
        </row>
        <row r="1366">
          <cell r="A1366">
            <v>0</v>
          </cell>
        </row>
        <row r="1367">
          <cell r="A1367">
            <v>0</v>
          </cell>
        </row>
        <row r="1368">
          <cell r="A1368">
            <v>0</v>
          </cell>
        </row>
        <row r="1369">
          <cell r="A1369">
            <v>0</v>
          </cell>
        </row>
        <row r="1370">
          <cell r="A1370">
            <v>0</v>
          </cell>
        </row>
        <row r="1371">
          <cell r="A1371">
            <v>0</v>
          </cell>
        </row>
        <row r="1372">
          <cell r="A1372">
            <v>0</v>
          </cell>
        </row>
        <row r="1373">
          <cell r="A1373">
            <v>0</v>
          </cell>
        </row>
        <row r="1374">
          <cell r="A1374">
            <v>0</v>
          </cell>
        </row>
        <row r="1375">
          <cell r="A1375">
            <v>0</v>
          </cell>
        </row>
        <row r="1376">
          <cell r="A1376">
            <v>0</v>
          </cell>
        </row>
        <row r="1377">
          <cell r="A1377">
            <v>0</v>
          </cell>
        </row>
        <row r="1378">
          <cell r="A1378">
            <v>0</v>
          </cell>
        </row>
        <row r="1379">
          <cell r="A1379">
            <v>0</v>
          </cell>
        </row>
        <row r="1380">
          <cell r="A1380">
            <v>0</v>
          </cell>
        </row>
        <row r="1381">
          <cell r="A1381">
            <v>0</v>
          </cell>
        </row>
        <row r="1382">
          <cell r="A1382">
            <v>0</v>
          </cell>
        </row>
        <row r="1383">
          <cell r="A1383">
            <v>0</v>
          </cell>
        </row>
        <row r="1384">
          <cell r="A1384">
            <v>0</v>
          </cell>
        </row>
        <row r="1385">
          <cell r="A1385">
            <v>0</v>
          </cell>
        </row>
        <row r="1386">
          <cell r="A1386">
            <v>0</v>
          </cell>
        </row>
        <row r="1387">
          <cell r="A1387">
            <v>0</v>
          </cell>
        </row>
        <row r="1388">
          <cell r="A1388">
            <v>0</v>
          </cell>
        </row>
        <row r="1389">
          <cell r="A1389">
            <v>0</v>
          </cell>
        </row>
        <row r="1390">
          <cell r="A1390">
            <v>0</v>
          </cell>
        </row>
        <row r="1391">
          <cell r="A1391">
            <v>0</v>
          </cell>
        </row>
        <row r="1392">
          <cell r="A1392">
            <v>0</v>
          </cell>
        </row>
        <row r="1393">
          <cell r="A1393">
            <v>0</v>
          </cell>
        </row>
        <row r="1395">
          <cell r="A1395">
            <v>0</v>
          </cell>
        </row>
        <row r="1396">
          <cell r="A1396">
            <v>0</v>
          </cell>
        </row>
        <row r="1397">
          <cell r="A1397">
            <v>0</v>
          </cell>
        </row>
        <row r="1398">
          <cell r="A1398">
            <v>0</v>
          </cell>
        </row>
        <row r="1399">
          <cell r="A1399">
            <v>0</v>
          </cell>
        </row>
        <row r="1400">
          <cell r="A1400">
            <v>0</v>
          </cell>
        </row>
        <row r="1401">
          <cell r="A1401">
            <v>0</v>
          </cell>
        </row>
        <row r="1402">
          <cell r="A1402">
            <v>0</v>
          </cell>
        </row>
        <row r="1403">
          <cell r="A1403">
            <v>0</v>
          </cell>
        </row>
        <row r="1404">
          <cell r="A1404">
            <v>0</v>
          </cell>
        </row>
        <row r="1405">
          <cell r="A1405">
            <v>0</v>
          </cell>
        </row>
        <row r="1406">
          <cell r="A1406">
            <v>0</v>
          </cell>
        </row>
        <row r="1407">
          <cell r="A1407">
            <v>0</v>
          </cell>
        </row>
        <row r="1408">
          <cell r="A1408">
            <v>0</v>
          </cell>
        </row>
        <row r="1409">
          <cell r="A1409">
            <v>0</v>
          </cell>
        </row>
        <row r="1410">
          <cell r="A1410">
            <v>0</v>
          </cell>
        </row>
        <row r="1411">
          <cell r="A1411">
            <v>0</v>
          </cell>
        </row>
        <row r="1412">
          <cell r="A1412">
            <v>0</v>
          </cell>
        </row>
        <row r="1413">
          <cell r="A1413">
            <v>0</v>
          </cell>
        </row>
        <row r="1414">
          <cell r="A1414">
            <v>0</v>
          </cell>
        </row>
        <row r="1415">
          <cell r="A1415">
            <v>0</v>
          </cell>
        </row>
        <row r="1416">
          <cell r="A1416">
            <v>0</v>
          </cell>
        </row>
        <row r="1417">
          <cell r="A1417">
            <v>0</v>
          </cell>
        </row>
        <row r="1418">
          <cell r="A1418">
            <v>0</v>
          </cell>
        </row>
        <row r="1419">
          <cell r="A1419">
            <v>0</v>
          </cell>
        </row>
        <row r="1420">
          <cell r="A1420">
            <v>0</v>
          </cell>
        </row>
        <row r="1421">
          <cell r="A1421">
            <v>0</v>
          </cell>
        </row>
        <row r="1422">
          <cell r="A1422">
            <v>0</v>
          </cell>
        </row>
        <row r="1423">
          <cell r="A1423">
            <v>0</v>
          </cell>
        </row>
        <row r="1424">
          <cell r="A1424">
            <v>0</v>
          </cell>
        </row>
        <row r="1425">
          <cell r="A1425">
            <v>0</v>
          </cell>
        </row>
        <row r="1426">
          <cell r="A1426">
            <v>0</v>
          </cell>
        </row>
        <row r="1427">
          <cell r="A1427">
            <v>0</v>
          </cell>
        </row>
        <row r="1428">
          <cell r="A1428">
            <v>0</v>
          </cell>
        </row>
        <row r="1429">
          <cell r="A1429">
            <v>0</v>
          </cell>
        </row>
        <row r="1431">
          <cell r="A1431">
            <v>0</v>
          </cell>
        </row>
        <row r="1432">
          <cell r="A1432">
            <v>0</v>
          </cell>
        </row>
        <row r="1433">
          <cell r="A1433">
            <v>0</v>
          </cell>
        </row>
        <row r="1434">
          <cell r="A1434">
            <v>0</v>
          </cell>
        </row>
        <row r="1435">
          <cell r="A1435">
            <v>0</v>
          </cell>
        </row>
        <row r="1436">
          <cell r="A1436">
            <v>0</v>
          </cell>
        </row>
        <row r="1437">
          <cell r="A1437">
            <v>0</v>
          </cell>
        </row>
        <row r="1438">
          <cell r="A1438">
            <v>0</v>
          </cell>
        </row>
        <row r="1439">
          <cell r="A1439">
            <v>0</v>
          </cell>
        </row>
        <row r="1440">
          <cell r="A1440">
            <v>0</v>
          </cell>
        </row>
        <row r="1441">
          <cell r="A1441">
            <v>0</v>
          </cell>
        </row>
        <row r="1442">
          <cell r="A1442">
            <v>0</v>
          </cell>
        </row>
        <row r="1443">
          <cell r="A1443">
            <v>0</v>
          </cell>
        </row>
        <row r="1444">
          <cell r="A1444">
            <v>0</v>
          </cell>
        </row>
        <row r="1445">
          <cell r="A1445">
            <v>0</v>
          </cell>
        </row>
        <row r="1446">
          <cell r="A1446">
            <v>0</v>
          </cell>
        </row>
        <row r="1447">
          <cell r="A1447">
            <v>0</v>
          </cell>
        </row>
        <row r="1448">
          <cell r="A1448">
            <v>0</v>
          </cell>
        </row>
        <row r="1449">
          <cell r="A1449">
            <v>0</v>
          </cell>
        </row>
        <row r="1450">
          <cell r="A1450">
            <v>0</v>
          </cell>
        </row>
        <row r="1451">
          <cell r="A1451">
            <v>0</v>
          </cell>
        </row>
        <row r="1452">
          <cell r="A1452">
            <v>0</v>
          </cell>
        </row>
        <row r="1453">
          <cell r="A1453">
            <v>0</v>
          </cell>
        </row>
        <row r="1454">
          <cell r="A1454">
            <v>0</v>
          </cell>
        </row>
        <row r="1455">
          <cell r="A1455">
            <v>0</v>
          </cell>
        </row>
        <row r="1456">
          <cell r="A1456">
            <v>0</v>
          </cell>
        </row>
        <row r="1458">
          <cell r="A1458">
            <v>0</v>
          </cell>
        </row>
        <row r="1459">
          <cell r="A1459">
            <v>0</v>
          </cell>
        </row>
        <row r="1460">
          <cell r="A1460">
            <v>0</v>
          </cell>
        </row>
        <row r="1461">
          <cell r="A1461">
            <v>0</v>
          </cell>
        </row>
        <row r="1462">
          <cell r="A1462">
            <v>0</v>
          </cell>
        </row>
        <row r="1463">
          <cell r="A1463">
            <v>0</v>
          </cell>
        </row>
        <row r="1464">
          <cell r="A1464">
            <v>0</v>
          </cell>
        </row>
        <row r="1465">
          <cell r="A1465">
            <v>0</v>
          </cell>
        </row>
        <row r="1466">
          <cell r="A1466">
            <v>0</v>
          </cell>
        </row>
        <row r="1467">
          <cell r="A1467">
            <v>0</v>
          </cell>
        </row>
        <row r="1468">
          <cell r="A1468">
            <v>0</v>
          </cell>
        </row>
        <row r="1469">
          <cell r="A1469">
            <v>0</v>
          </cell>
        </row>
        <row r="1470">
          <cell r="A1470">
            <v>0</v>
          </cell>
        </row>
        <row r="1471">
          <cell r="A1471">
            <v>0</v>
          </cell>
        </row>
        <row r="1472">
          <cell r="A1472">
            <v>0</v>
          </cell>
        </row>
        <row r="1473">
          <cell r="A1473">
            <v>0</v>
          </cell>
        </row>
        <row r="1474">
          <cell r="A1474">
            <v>0</v>
          </cell>
        </row>
        <row r="1475">
          <cell r="A1475">
            <v>0</v>
          </cell>
        </row>
        <row r="1476">
          <cell r="A1476">
            <v>0</v>
          </cell>
        </row>
        <row r="1477">
          <cell r="A1477">
            <v>0</v>
          </cell>
        </row>
        <row r="1478">
          <cell r="A1478">
            <v>0</v>
          </cell>
        </row>
        <row r="1479">
          <cell r="A1479">
            <v>0</v>
          </cell>
        </row>
        <row r="1480">
          <cell r="A1480">
            <v>0</v>
          </cell>
        </row>
        <row r="1481">
          <cell r="A1481">
            <v>0</v>
          </cell>
        </row>
        <row r="1482">
          <cell r="A1482">
            <v>0</v>
          </cell>
        </row>
        <row r="1483">
          <cell r="A1483">
            <v>0</v>
          </cell>
        </row>
        <row r="1484">
          <cell r="A1484">
            <v>0</v>
          </cell>
        </row>
        <row r="1485">
          <cell r="A1485">
            <v>0</v>
          </cell>
        </row>
        <row r="1486">
          <cell r="A1486">
            <v>0</v>
          </cell>
        </row>
        <row r="1487">
          <cell r="A1487">
            <v>0</v>
          </cell>
        </row>
        <row r="1488">
          <cell r="A1488">
            <v>0</v>
          </cell>
        </row>
        <row r="1489">
          <cell r="A1489">
            <v>0</v>
          </cell>
        </row>
        <row r="1490">
          <cell r="A1490">
            <v>0</v>
          </cell>
        </row>
        <row r="1491">
          <cell r="A1491">
            <v>0</v>
          </cell>
        </row>
        <row r="1492">
          <cell r="A1492">
            <v>0</v>
          </cell>
        </row>
        <row r="1493">
          <cell r="A1493">
            <v>0</v>
          </cell>
        </row>
        <row r="1494">
          <cell r="A1494">
            <v>0</v>
          </cell>
        </row>
        <row r="1495">
          <cell r="A1495">
            <v>0</v>
          </cell>
        </row>
        <row r="1496">
          <cell r="A1496">
            <v>0</v>
          </cell>
        </row>
        <row r="1497">
          <cell r="A1497">
            <v>0</v>
          </cell>
        </row>
        <row r="1498">
          <cell r="A1498">
            <v>0</v>
          </cell>
        </row>
        <row r="1500">
          <cell r="A1500">
            <v>0</v>
          </cell>
        </row>
        <row r="1501">
          <cell r="A1501">
            <v>0</v>
          </cell>
        </row>
        <row r="1502">
          <cell r="A1502">
            <v>0</v>
          </cell>
        </row>
        <row r="1503">
          <cell r="A1503">
            <v>0</v>
          </cell>
        </row>
        <row r="1504">
          <cell r="A1504">
            <v>0</v>
          </cell>
        </row>
        <row r="1505">
          <cell r="A1505">
            <v>0</v>
          </cell>
        </row>
        <row r="1506">
          <cell r="A1506">
            <v>0</v>
          </cell>
        </row>
        <row r="1507">
          <cell r="A1507">
            <v>0</v>
          </cell>
        </row>
        <row r="1508">
          <cell r="A1508">
            <v>0</v>
          </cell>
        </row>
        <row r="1509">
          <cell r="A1509">
            <v>0</v>
          </cell>
        </row>
        <row r="1510">
          <cell r="A1510">
            <v>0</v>
          </cell>
        </row>
        <row r="1511">
          <cell r="A1511">
            <v>0</v>
          </cell>
        </row>
        <row r="1512">
          <cell r="A1512">
            <v>0</v>
          </cell>
        </row>
        <row r="1513">
          <cell r="A1513">
            <v>0</v>
          </cell>
        </row>
        <row r="1514">
          <cell r="A1514">
            <v>0</v>
          </cell>
        </row>
        <row r="1516">
          <cell r="A1516">
            <v>0</v>
          </cell>
        </row>
        <row r="1518">
          <cell r="A1518">
            <v>0</v>
          </cell>
        </row>
        <row r="1519">
          <cell r="A1519">
            <v>0</v>
          </cell>
        </row>
        <row r="1520">
          <cell r="A1520">
            <v>0</v>
          </cell>
        </row>
        <row r="1521">
          <cell r="A1521">
            <v>0</v>
          </cell>
        </row>
        <row r="1522">
          <cell r="A1522">
            <v>0</v>
          </cell>
        </row>
        <row r="1523">
          <cell r="A1523">
            <v>0</v>
          </cell>
        </row>
        <row r="1524">
          <cell r="A1524">
            <v>0</v>
          </cell>
        </row>
        <row r="1526">
          <cell r="A1526">
            <v>0</v>
          </cell>
        </row>
        <row r="1527">
          <cell r="A1527">
            <v>0</v>
          </cell>
        </row>
        <row r="1528">
          <cell r="A1528">
            <v>0</v>
          </cell>
        </row>
        <row r="1529">
          <cell r="A1529">
            <v>0</v>
          </cell>
        </row>
        <row r="1530">
          <cell r="A1530">
            <v>0</v>
          </cell>
        </row>
        <row r="1532">
          <cell r="A1532">
            <v>0</v>
          </cell>
        </row>
        <row r="1533">
          <cell r="A1533">
            <v>0</v>
          </cell>
        </row>
        <row r="1534">
          <cell r="A1534">
            <v>0</v>
          </cell>
        </row>
        <row r="1535">
          <cell r="A1535">
            <v>0</v>
          </cell>
        </row>
        <row r="1536">
          <cell r="A1536">
            <v>0</v>
          </cell>
        </row>
        <row r="1537">
          <cell r="A1537">
            <v>0</v>
          </cell>
        </row>
        <row r="1538">
          <cell r="A1538">
            <v>0</v>
          </cell>
        </row>
        <row r="1539">
          <cell r="A1539">
            <v>0</v>
          </cell>
        </row>
        <row r="1540">
          <cell r="A1540">
            <v>0</v>
          </cell>
        </row>
        <row r="1541">
          <cell r="A1541">
            <v>0</v>
          </cell>
        </row>
        <row r="1542">
          <cell r="A1542">
            <v>0</v>
          </cell>
        </row>
        <row r="1543">
          <cell r="A1543">
            <v>0</v>
          </cell>
        </row>
        <row r="1544">
          <cell r="A1544">
            <v>0</v>
          </cell>
        </row>
        <row r="1545">
          <cell r="A1545">
            <v>0</v>
          </cell>
        </row>
        <row r="1546">
          <cell r="A1546">
            <v>0</v>
          </cell>
        </row>
        <row r="1547">
          <cell r="A1547">
            <v>0</v>
          </cell>
        </row>
        <row r="1549">
          <cell r="A1549">
            <v>0</v>
          </cell>
        </row>
        <row r="1550">
          <cell r="A1550">
            <v>0</v>
          </cell>
        </row>
        <row r="1551">
          <cell r="A1551">
            <v>0</v>
          </cell>
        </row>
        <row r="1552">
          <cell r="A1552">
            <v>0</v>
          </cell>
        </row>
        <row r="1553">
          <cell r="A1553">
            <v>0</v>
          </cell>
        </row>
        <row r="1554">
          <cell r="A1554">
            <v>0</v>
          </cell>
        </row>
        <row r="1555">
          <cell r="A1555">
            <v>0</v>
          </cell>
        </row>
        <row r="1556">
          <cell r="A1556">
            <v>0</v>
          </cell>
        </row>
        <row r="1557">
          <cell r="A1557">
            <v>0</v>
          </cell>
        </row>
        <row r="1558">
          <cell r="A1558">
            <v>0</v>
          </cell>
        </row>
        <row r="1560">
          <cell r="A1560">
            <v>0</v>
          </cell>
        </row>
        <row r="1561">
          <cell r="A1561">
            <v>0</v>
          </cell>
        </row>
        <row r="1562">
          <cell r="A1562">
            <v>0</v>
          </cell>
        </row>
        <row r="1563">
          <cell r="A1563">
            <v>0</v>
          </cell>
        </row>
        <row r="1564">
          <cell r="A1564">
            <v>0</v>
          </cell>
        </row>
        <row r="1565">
          <cell r="A1565">
            <v>0</v>
          </cell>
        </row>
        <row r="1566">
          <cell r="A1566">
            <v>0</v>
          </cell>
        </row>
        <row r="1567">
          <cell r="A1567">
            <v>0</v>
          </cell>
        </row>
        <row r="1568">
          <cell r="A1568">
            <v>0</v>
          </cell>
        </row>
        <row r="1569">
          <cell r="A1569">
            <v>0</v>
          </cell>
        </row>
        <row r="1570">
          <cell r="A1570">
            <v>0</v>
          </cell>
        </row>
        <row r="1571">
          <cell r="A1571">
            <v>0</v>
          </cell>
        </row>
        <row r="1572">
          <cell r="A1572">
            <v>0</v>
          </cell>
        </row>
        <row r="1573">
          <cell r="A1573">
            <v>0</v>
          </cell>
        </row>
        <row r="1574">
          <cell r="A1574">
            <v>0</v>
          </cell>
        </row>
        <row r="1575">
          <cell r="A1575">
            <v>0</v>
          </cell>
        </row>
        <row r="1576">
          <cell r="A1576">
            <v>0</v>
          </cell>
        </row>
        <row r="1577">
          <cell r="A1577">
            <v>0</v>
          </cell>
        </row>
        <row r="1578">
          <cell r="A1578">
            <v>0</v>
          </cell>
        </row>
        <row r="1579">
          <cell r="A1579">
            <v>0</v>
          </cell>
        </row>
        <row r="1580">
          <cell r="A1580">
            <v>0</v>
          </cell>
        </row>
        <row r="1581">
          <cell r="A1581">
            <v>0</v>
          </cell>
        </row>
        <row r="1582">
          <cell r="A1582">
            <v>0</v>
          </cell>
        </row>
        <row r="1583">
          <cell r="A1583">
            <v>0</v>
          </cell>
        </row>
        <row r="1584">
          <cell r="A1584">
            <v>0</v>
          </cell>
        </row>
        <row r="1585">
          <cell r="A1585">
            <v>0</v>
          </cell>
        </row>
        <row r="1586">
          <cell r="A1586">
            <v>0</v>
          </cell>
        </row>
        <row r="1587">
          <cell r="A1587">
            <v>0</v>
          </cell>
        </row>
        <row r="1588">
          <cell r="A1588">
            <v>0</v>
          </cell>
        </row>
        <row r="1589">
          <cell r="A1589">
            <v>0</v>
          </cell>
        </row>
        <row r="1590">
          <cell r="A1590">
            <v>0</v>
          </cell>
        </row>
        <row r="1591">
          <cell r="A1591">
            <v>0</v>
          </cell>
        </row>
        <row r="1592">
          <cell r="A1592">
            <v>0</v>
          </cell>
        </row>
        <row r="1593">
          <cell r="A1593">
            <v>0</v>
          </cell>
        </row>
        <row r="1594">
          <cell r="A1594">
            <v>0</v>
          </cell>
        </row>
        <row r="1595">
          <cell r="A1595">
            <v>0</v>
          </cell>
        </row>
        <row r="1596">
          <cell r="A1596">
            <v>0</v>
          </cell>
        </row>
        <row r="1597">
          <cell r="A1597">
            <v>0</v>
          </cell>
        </row>
        <row r="1598">
          <cell r="A1598">
            <v>0</v>
          </cell>
        </row>
        <row r="1599">
          <cell r="A1599">
            <v>0</v>
          </cell>
        </row>
        <row r="1600">
          <cell r="A1600">
            <v>0</v>
          </cell>
        </row>
        <row r="1601">
          <cell r="A1601">
            <v>0</v>
          </cell>
        </row>
        <row r="1602">
          <cell r="A1602">
            <v>0</v>
          </cell>
        </row>
        <row r="1603">
          <cell r="A1603">
            <v>0</v>
          </cell>
        </row>
        <row r="1604">
          <cell r="A1604">
            <v>0</v>
          </cell>
        </row>
        <row r="1605">
          <cell r="A1605">
            <v>0</v>
          </cell>
        </row>
        <row r="1606">
          <cell r="A1606">
            <v>0</v>
          </cell>
        </row>
        <row r="1607">
          <cell r="A1607">
            <v>0</v>
          </cell>
        </row>
        <row r="1608">
          <cell r="A1608">
            <v>0</v>
          </cell>
        </row>
        <row r="1609">
          <cell r="A1609">
            <v>0</v>
          </cell>
        </row>
        <row r="1610">
          <cell r="A1610">
            <v>0</v>
          </cell>
        </row>
        <row r="1611">
          <cell r="A1611">
            <v>0</v>
          </cell>
        </row>
        <row r="1612">
          <cell r="A1612">
            <v>0</v>
          </cell>
        </row>
        <row r="1613">
          <cell r="A1613">
            <v>0</v>
          </cell>
        </row>
        <row r="1614">
          <cell r="A1614">
            <v>0</v>
          </cell>
        </row>
        <row r="1615">
          <cell r="A1615">
            <v>0</v>
          </cell>
        </row>
        <row r="1616">
          <cell r="A1616">
            <v>0</v>
          </cell>
        </row>
        <row r="1617">
          <cell r="A1617">
            <v>0</v>
          </cell>
        </row>
        <row r="1618">
          <cell r="A1618">
            <v>0</v>
          </cell>
        </row>
        <row r="1619">
          <cell r="A1619">
            <v>0</v>
          </cell>
        </row>
        <row r="1620">
          <cell r="A1620">
            <v>0</v>
          </cell>
        </row>
        <row r="1621">
          <cell r="A1621">
            <v>0</v>
          </cell>
        </row>
        <row r="1622">
          <cell r="A1622">
            <v>0</v>
          </cell>
        </row>
        <row r="1623">
          <cell r="A1623">
            <v>0</v>
          </cell>
        </row>
        <row r="1624">
          <cell r="A1624">
            <v>0</v>
          </cell>
        </row>
        <row r="1625">
          <cell r="A1625">
            <v>0</v>
          </cell>
        </row>
        <row r="1626">
          <cell r="A1626">
            <v>0</v>
          </cell>
        </row>
        <row r="1627">
          <cell r="A1627">
            <v>0</v>
          </cell>
        </row>
        <row r="1628">
          <cell r="A1628">
            <v>0</v>
          </cell>
        </row>
        <row r="1629">
          <cell r="A1629">
            <v>0</v>
          </cell>
        </row>
        <row r="1630">
          <cell r="A1630">
            <v>0</v>
          </cell>
        </row>
        <row r="1631">
          <cell r="A1631">
            <v>0</v>
          </cell>
        </row>
        <row r="1632">
          <cell r="A1632">
            <v>0</v>
          </cell>
        </row>
        <row r="1633">
          <cell r="A1633">
            <v>0</v>
          </cell>
        </row>
        <row r="1634">
          <cell r="A1634">
            <v>0</v>
          </cell>
        </row>
        <row r="1635">
          <cell r="A1635">
            <v>0</v>
          </cell>
        </row>
        <row r="1636">
          <cell r="A1636">
            <v>0</v>
          </cell>
        </row>
        <row r="1637">
          <cell r="A1637">
            <v>0</v>
          </cell>
        </row>
        <row r="1638">
          <cell r="A1638">
            <v>0</v>
          </cell>
        </row>
        <row r="1639">
          <cell r="A1639">
            <v>0</v>
          </cell>
        </row>
        <row r="1640">
          <cell r="A1640">
            <v>0</v>
          </cell>
        </row>
        <row r="1641">
          <cell r="A1641">
            <v>0</v>
          </cell>
        </row>
        <row r="1642">
          <cell r="A1642">
            <v>0</v>
          </cell>
        </row>
        <row r="1643">
          <cell r="A1643">
            <v>0</v>
          </cell>
        </row>
        <row r="1644">
          <cell r="A1644">
            <v>0</v>
          </cell>
        </row>
        <row r="1645">
          <cell r="A1645">
            <v>0</v>
          </cell>
        </row>
        <row r="1646">
          <cell r="A1646">
            <v>0</v>
          </cell>
        </row>
        <row r="1648">
          <cell r="A1648">
            <v>0</v>
          </cell>
        </row>
        <row r="1649">
          <cell r="A1649">
            <v>0</v>
          </cell>
        </row>
        <row r="1650">
          <cell r="A1650">
            <v>0</v>
          </cell>
        </row>
        <row r="1651">
          <cell r="A1651">
            <v>0</v>
          </cell>
        </row>
        <row r="1652">
          <cell r="A1652">
            <v>0</v>
          </cell>
        </row>
        <row r="1653">
          <cell r="A1653">
            <v>0</v>
          </cell>
        </row>
        <row r="1654">
          <cell r="A1654">
            <v>0</v>
          </cell>
        </row>
        <row r="1655">
          <cell r="A1655">
            <v>0</v>
          </cell>
        </row>
        <row r="1656">
          <cell r="A1656">
            <v>0</v>
          </cell>
        </row>
        <row r="1657">
          <cell r="A1657">
            <v>0</v>
          </cell>
        </row>
        <row r="1658">
          <cell r="A1658">
            <v>0</v>
          </cell>
        </row>
        <row r="1659">
          <cell r="A1659">
            <v>0</v>
          </cell>
        </row>
        <row r="1660">
          <cell r="A1660">
            <v>0</v>
          </cell>
        </row>
        <row r="1661">
          <cell r="A1661">
            <v>0</v>
          </cell>
        </row>
        <row r="1662">
          <cell r="A1662">
            <v>0</v>
          </cell>
        </row>
        <row r="1663">
          <cell r="A1663">
            <v>0</v>
          </cell>
        </row>
        <row r="1664">
          <cell r="A1664">
            <v>0</v>
          </cell>
        </row>
        <row r="1665">
          <cell r="A1665">
            <v>0</v>
          </cell>
        </row>
        <row r="1666">
          <cell r="A1666">
            <v>0</v>
          </cell>
        </row>
        <row r="1667">
          <cell r="A1667">
            <v>0</v>
          </cell>
        </row>
        <row r="1668">
          <cell r="A1668">
            <v>0</v>
          </cell>
        </row>
        <row r="1669">
          <cell r="A1669">
            <v>0</v>
          </cell>
        </row>
        <row r="1670">
          <cell r="A1670">
            <v>0</v>
          </cell>
        </row>
        <row r="1671">
          <cell r="A1671">
            <v>0</v>
          </cell>
        </row>
        <row r="1672">
          <cell r="A1672">
            <v>0</v>
          </cell>
        </row>
        <row r="1673">
          <cell r="A1673">
            <v>0</v>
          </cell>
        </row>
        <row r="1674">
          <cell r="A1674">
            <v>0</v>
          </cell>
        </row>
        <row r="1675">
          <cell r="A1675">
            <v>0</v>
          </cell>
        </row>
        <row r="1676">
          <cell r="A1676">
            <v>0</v>
          </cell>
        </row>
        <row r="1677">
          <cell r="A1677">
            <v>0</v>
          </cell>
        </row>
        <row r="1678">
          <cell r="A1678">
            <v>0</v>
          </cell>
        </row>
        <row r="1679">
          <cell r="A1679">
            <v>0</v>
          </cell>
        </row>
        <row r="1680">
          <cell r="A1680">
            <v>0</v>
          </cell>
        </row>
        <row r="1681">
          <cell r="A1681">
            <v>0</v>
          </cell>
        </row>
        <row r="1682">
          <cell r="A1682">
            <v>0</v>
          </cell>
        </row>
        <row r="1683">
          <cell r="A1683">
            <v>0</v>
          </cell>
        </row>
        <row r="1684">
          <cell r="A1684">
            <v>0</v>
          </cell>
        </row>
        <row r="1685">
          <cell r="A1685">
            <v>0</v>
          </cell>
        </row>
        <row r="1686">
          <cell r="A1686">
            <v>0</v>
          </cell>
        </row>
        <row r="1687">
          <cell r="A1687">
            <v>0</v>
          </cell>
        </row>
        <row r="1688">
          <cell r="A1688">
            <v>0</v>
          </cell>
        </row>
        <row r="1689">
          <cell r="A1689">
            <v>0</v>
          </cell>
        </row>
        <row r="1690">
          <cell r="A1690">
            <v>0</v>
          </cell>
        </row>
        <row r="1691">
          <cell r="A1691">
            <v>0</v>
          </cell>
        </row>
        <row r="1692">
          <cell r="A1692">
            <v>0</v>
          </cell>
        </row>
        <row r="1693">
          <cell r="A1693">
            <v>0</v>
          </cell>
        </row>
        <row r="1694">
          <cell r="A1694">
            <v>0</v>
          </cell>
        </row>
        <row r="1695">
          <cell r="A1695">
            <v>0</v>
          </cell>
        </row>
        <row r="1696">
          <cell r="A1696">
            <v>0</v>
          </cell>
        </row>
        <row r="1697">
          <cell r="A1697">
            <v>0</v>
          </cell>
        </row>
        <row r="1698">
          <cell r="A1698">
            <v>0</v>
          </cell>
        </row>
        <row r="1700">
          <cell r="A1700">
            <v>0</v>
          </cell>
        </row>
        <row r="1701">
          <cell r="A1701">
            <v>0</v>
          </cell>
        </row>
        <row r="1702">
          <cell r="A1702">
            <v>0</v>
          </cell>
        </row>
        <row r="1703">
          <cell r="A1703">
            <v>0</v>
          </cell>
        </row>
        <row r="1704">
          <cell r="A1704">
            <v>0</v>
          </cell>
        </row>
        <row r="1705">
          <cell r="A1705">
            <v>0</v>
          </cell>
        </row>
        <row r="1706">
          <cell r="A1706">
            <v>0</v>
          </cell>
        </row>
        <row r="1707">
          <cell r="A1707">
            <v>0</v>
          </cell>
        </row>
        <row r="1708">
          <cell r="A1708">
            <v>0</v>
          </cell>
        </row>
        <row r="1709">
          <cell r="A1709">
            <v>0</v>
          </cell>
        </row>
        <row r="1710">
          <cell r="A1710">
            <v>0</v>
          </cell>
        </row>
        <row r="1711">
          <cell r="A1711">
            <v>0</v>
          </cell>
        </row>
        <row r="1712">
          <cell r="A1712">
            <v>0</v>
          </cell>
        </row>
        <row r="1713">
          <cell r="A1713">
            <v>0</v>
          </cell>
        </row>
        <row r="1714">
          <cell r="A1714">
            <v>0</v>
          </cell>
        </row>
        <row r="1715">
          <cell r="A1715">
            <v>0</v>
          </cell>
        </row>
        <row r="1716">
          <cell r="A1716">
            <v>0</v>
          </cell>
        </row>
        <row r="1717">
          <cell r="A1717">
            <v>0</v>
          </cell>
        </row>
        <row r="1718">
          <cell r="A1718">
            <v>0</v>
          </cell>
        </row>
        <row r="1720">
          <cell r="A1720">
            <v>0</v>
          </cell>
        </row>
        <row r="1721">
          <cell r="A1721">
            <v>0</v>
          </cell>
        </row>
        <row r="1722">
          <cell r="A1722">
            <v>0</v>
          </cell>
        </row>
        <row r="1723">
          <cell r="A1723">
            <v>0</v>
          </cell>
        </row>
        <row r="1724">
          <cell r="A1724">
            <v>0</v>
          </cell>
        </row>
        <row r="1725">
          <cell r="A1725">
            <v>0</v>
          </cell>
        </row>
        <row r="1726">
          <cell r="A1726">
            <v>0</v>
          </cell>
        </row>
        <row r="1727">
          <cell r="A1727">
            <v>0</v>
          </cell>
        </row>
        <row r="1728">
          <cell r="A1728">
            <v>0</v>
          </cell>
        </row>
        <row r="1729">
          <cell r="A1729">
            <v>0</v>
          </cell>
        </row>
        <row r="1730">
          <cell r="A1730">
            <v>0</v>
          </cell>
        </row>
        <row r="1731">
          <cell r="A1731">
            <v>0</v>
          </cell>
        </row>
        <row r="1732">
          <cell r="A1732">
            <v>0</v>
          </cell>
        </row>
        <row r="1733">
          <cell r="A1733">
            <v>0</v>
          </cell>
        </row>
        <row r="1734">
          <cell r="A1734">
            <v>0</v>
          </cell>
        </row>
        <row r="1735">
          <cell r="A1735">
            <v>0</v>
          </cell>
        </row>
        <row r="1736">
          <cell r="A1736">
            <v>0</v>
          </cell>
        </row>
        <row r="1738">
          <cell r="A1738">
            <v>0</v>
          </cell>
        </row>
        <row r="1739">
          <cell r="A1739">
            <v>0</v>
          </cell>
        </row>
        <row r="1740">
          <cell r="A1740">
            <v>0</v>
          </cell>
        </row>
        <row r="1741">
          <cell r="A1741">
            <v>0</v>
          </cell>
        </row>
        <row r="1742">
          <cell r="A1742">
            <v>0</v>
          </cell>
        </row>
        <row r="1743">
          <cell r="A1743">
            <v>0</v>
          </cell>
        </row>
        <row r="1744">
          <cell r="A1744">
            <v>0</v>
          </cell>
        </row>
        <row r="1745">
          <cell r="A1745">
            <v>0</v>
          </cell>
        </row>
        <row r="1746">
          <cell r="A1746">
            <v>0</v>
          </cell>
        </row>
        <row r="1747">
          <cell r="A1747">
            <v>0</v>
          </cell>
        </row>
        <row r="1748">
          <cell r="A1748">
            <v>0</v>
          </cell>
        </row>
        <row r="1749">
          <cell r="A1749">
            <v>0</v>
          </cell>
        </row>
        <row r="1750">
          <cell r="A1750">
            <v>0</v>
          </cell>
        </row>
        <row r="1751">
          <cell r="A1751">
            <v>0</v>
          </cell>
        </row>
        <row r="1752">
          <cell r="A1752">
            <v>0</v>
          </cell>
        </row>
        <row r="1753">
          <cell r="A1753">
            <v>0</v>
          </cell>
        </row>
        <row r="1754">
          <cell r="A1754">
            <v>0</v>
          </cell>
        </row>
        <row r="1755">
          <cell r="A1755">
            <v>0</v>
          </cell>
        </row>
        <row r="1756">
          <cell r="A1756">
            <v>0</v>
          </cell>
        </row>
        <row r="1757">
          <cell r="A1757">
            <v>0</v>
          </cell>
        </row>
        <row r="1758">
          <cell r="A1758">
            <v>0</v>
          </cell>
        </row>
        <row r="1759">
          <cell r="A1759">
            <v>0</v>
          </cell>
        </row>
        <row r="1760">
          <cell r="A1760">
            <v>0</v>
          </cell>
        </row>
        <row r="1761">
          <cell r="A1761">
            <v>0</v>
          </cell>
        </row>
        <row r="1762">
          <cell r="A1762">
            <v>0</v>
          </cell>
        </row>
        <row r="1763">
          <cell r="A1763">
            <v>0</v>
          </cell>
        </row>
        <row r="1764">
          <cell r="A1764">
            <v>0</v>
          </cell>
        </row>
        <row r="1765">
          <cell r="A1765">
            <v>0</v>
          </cell>
        </row>
        <row r="1766">
          <cell r="A1766">
            <v>0</v>
          </cell>
        </row>
        <row r="1767">
          <cell r="A1767">
            <v>0</v>
          </cell>
        </row>
        <row r="1768">
          <cell r="A1768">
            <v>0</v>
          </cell>
        </row>
        <row r="1769">
          <cell r="A1769">
            <v>0</v>
          </cell>
        </row>
        <row r="1770">
          <cell r="A1770">
            <v>0</v>
          </cell>
        </row>
        <row r="1771">
          <cell r="A1771">
            <v>0</v>
          </cell>
        </row>
        <row r="1772">
          <cell r="A1772">
            <v>0</v>
          </cell>
        </row>
        <row r="1773">
          <cell r="A1773">
            <v>0</v>
          </cell>
        </row>
        <row r="1774">
          <cell r="A1774">
            <v>0</v>
          </cell>
        </row>
        <row r="1775">
          <cell r="A1775">
            <v>0</v>
          </cell>
        </row>
        <row r="1776">
          <cell r="A1776">
            <v>0</v>
          </cell>
        </row>
        <row r="1777">
          <cell r="A1777">
            <v>0</v>
          </cell>
        </row>
        <row r="1778">
          <cell r="A1778">
            <v>0</v>
          </cell>
        </row>
        <row r="1779">
          <cell r="A1779">
            <v>0</v>
          </cell>
        </row>
        <row r="1780">
          <cell r="A1780">
            <v>0</v>
          </cell>
        </row>
        <row r="1781">
          <cell r="A1781">
            <v>0</v>
          </cell>
        </row>
        <row r="1782">
          <cell r="A1782">
            <v>0</v>
          </cell>
        </row>
        <row r="1783">
          <cell r="A1783">
            <v>0</v>
          </cell>
        </row>
        <row r="1784">
          <cell r="A1784">
            <v>0</v>
          </cell>
        </row>
        <row r="1785">
          <cell r="A1785">
            <v>0</v>
          </cell>
        </row>
        <row r="1786">
          <cell r="A1786">
            <v>0</v>
          </cell>
        </row>
        <row r="1787">
          <cell r="A1787">
            <v>0</v>
          </cell>
        </row>
        <row r="1788">
          <cell r="A1788">
            <v>0</v>
          </cell>
        </row>
        <row r="1789">
          <cell r="A1789">
            <v>0</v>
          </cell>
        </row>
        <row r="1790">
          <cell r="A1790">
            <v>0</v>
          </cell>
        </row>
        <row r="1791">
          <cell r="A1791">
            <v>0</v>
          </cell>
        </row>
        <row r="1792">
          <cell r="A1792">
            <v>0</v>
          </cell>
        </row>
        <row r="1794">
          <cell r="A1794">
            <v>0</v>
          </cell>
        </row>
        <row r="1795">
          <cell r="A1795">
            <v>0</v>
          </cell>
        </row>
        <row r="1796">
          <cell r="A1796">
            <v>0</v>
          </cell>
        </row>
        <row r="1797">
          <cell r="A1797">
            <v>0</v>
          </cell>
        </row>
        <row r="1798">
          <cell r="A1798">
            <v>0</v>
          </cell>
        </row>
        <row r="1799">
          <cell r="A1799">
            <v>0</v>
          </cell>
        </row>
        <row r="1800">
          <cell r="A1800">
            <v>0</v>
          </cell>
        </row>
        <row r="1801">
          <cell r="A1801">
            <v>0</v>
          </cell>
        </row>
        <row r="1802">
          <cell r="A1802">
            <v>0</v>
          </cell>
        </row>
        <row r="1803">
          <cell r="A1803">
            <v>0</v>
          </cell>
        </row>
        <row r="1804">
          <cell r="A1804">
            <v>0</v>
          </cell>
        </row>
        <row r="1805">
          <cell r="A1805">
            <v>0</v>
          </cell>
        </row>
        <row r="1806">
          <cell r="A1806">
            <v>0</v>
          </cell>
        </row>
        <row r="1807">
          <cell r="A1807">
            <v>0</v>
          </cell>
        </row>
        <row r="1808">
          <cell r="A1808">
            <v>0</v>
          </cell>
        </row>
        <row r="1809">
          <cell r="A1809">
            <v>0</v>
          </cell>
        </row>
        <row r="1810">
          <cell r="A1810">
            <v>0</v>
          </cell>
        </row>
        <row r="1811">
          <cell r="A1811">
            <v>0</v>
          </cell>
        </row>
        <row r="1812">
          <cell r="A1812">
            <v>0</v>
          </cell>
        </row>
        <row r="1813">
          <cell r="A1813">
            <v>0</v>
          </cell>
        </row>
        <row r="1814">
          <cell r="A1814">
            <v>0</v>
          </cell>
        </row>
        <row r="1815">
          <cell r="A1815">
            <v>0</v>
          </cell>
        </row>
        <row r="1816">
          <cell r="A1816">
            <v>0</v>
          </cell>
        </row>
        <row r="1817">
          <cell r="A1817">
            <v>0</v>
          </cell>
        </row>
        <row r="1818">
          <cell r="A1818">
            <v>0</v>
          </cell>
        </row>
        <row r="1819">
          <cell r="A1819">
            <v>0</v>
          </cell>
        </row>
        <row r="1820">
          <cell r="A1820">
            <v>0</v>
          </cell>
        </row>
        <row r="1821">
          <cell r="A1821">
            <v>0</v>
          </cell>
        </row>
        <row r="1822">
          <cell r="A1822">
            <v>0</v>
          </cell>
        </row>
        <row r="1823">
          <cell r="A1823">
            <v>0</v>
          </cell>
        </row>
        <row r="1824">
          <cell r="A1824">
            <v>0</v>
          </cell>
        </row>
        <row r="1825">
          <cell r="A1825">
            <v>0</v>
          </cell>
        </row>
        <row r="1826">
          <cell r="A1826">
            <v>0</v>
          </cell>
        </row>
        <row r="1827">
          <cell r="A1827">
            <v>0</v>
          </cell>
        </row>
        <row r="1828">
          <cell r="A1828">
            <v>0</v>
          </cell>
        </row>
        <row r="1829">
          <cell r="A1829">
            <v>0</v>
          </cell>
        </row>
        <row r="1830">
          <cell r="A1830">
            <v>0</v>
          </cell>
        </row>
        <row r="1831">
          <cell r="A1831">
            <v>0</v>
          </cell>
        </row>
        <row r="1832">
          <cell r="A1832">
            <v>0</v>
          </cell>
        </row>
        <row r="1833">
          <cell r="A1833">
            <v>0</v>
          </cell>
        </row>
        <row r="1834">
          <cell r="A1834">
            <v>0</v>
          </cell>
        </row>
        <row r="1835">
          <cell r="A1835">
            <v>0</v>
          </cell>
        </row>
        <row r="1836">
          <cell r="A1836">
            <v>0</v>
          </cell>
        </row>
        <row r="1837">
          <cell r="A1837">
            <v>0</v>
          </cell>
        </row>
        <row r="1838">
          <cell r="A1838">
            <v>0</v>
          </cell>
        </row>
        <row r="1839">
          <cell r="A1839">
            <v>0</v>
          </cell>
        </row>
        <row r="1840">
          <cell r="A1840">
            <v>0</v>
          </cell>
        </row>
        <row r="1841">
          <cell r="A1841">
            <v>0</v>
          </cell>
        </row>
        <row r="1842">
          <cell r="A1842">
            <v>0</v>
          </cell>
        </row>
        <row r="1843">
          <cell r="A1843">
            <v>0</v>
          </cell>
        </row>
        <row r="1844">
          <cell r="A1844">
            <v>0</v>
          </cell>
        </row>
        <row r="1845">
          <cell r="A1845">
            <v>0</v>
          </cell>
        </row>
        <row r="1846">
          <cell r="A1846">
            <v>0</v>
          </cell>
        </row>
        <row r="1847">
          <cell r="A1847">
            <v>0</v>
          </cell>
        </row>
        <row r="1848">
          <cell r="A1848">
            <v>0</v>
          </cell>
        </row>
        <row r="1849">
          <cell r="A1849">
            <v>0</v>
          </cell>
        </row>
        <row r="1850">
          <cell r="A1850">
            <v>0</v>
          </cell>
        </row>
        <row r="1851">
          <cell r="A1851">
            <v>0</v>
          </cell>
        </row>
        <row r="1852">
          <cell r="A1852">
            <v>0</v>
          </cell>
        </row>
        <row r="1853">
          <cell r="A1853">
            <v>0</v>
          </cell>
        </row>
        <row r="1854">
          <cell r="A1854">
            <v>0</v>
          </cell>
        </row>
        <row r="1855">
          <cell r="A1855">
            <v>0</v>
          </cell>
        </row>
        <row r="1856">
          <cell r="A1856">
            <v>0</v>
          </cell>
        </row>
        <row r="1857">
          <cell r="A1857">
            <v>0</v>
          </cell>
        </row>
        <row r="1858">
          <cell r="A1858">
            <v>0</v>
          </cell>
        </row>
        <row r="1859">
          <cell r="A1859">
            <v>0</v>
          </cell>
        </row>
        <row r="1860">
          <cell r="A1860">
            <v>0</v>
          </cell>
        </row>
        <row r="1861">
          <cell r="A1861">
            <v>0</v>
          </cell>
        </row>
        <row r="1862">
          <cell r="A1862">
            <v>0</v>
          </cell>
        </row>
        <row r="1863">
          <cell r="A1863">
            <v>0</v>
          </cell>
        </row>
        <row r="1864">
          <cell r="A1864">
            <v>0</v>
          </cell>
        </row>
        <row r="1865">
          <cell r="A1865">
            <v>0</v>
          </cell>
        </row>
        <row r="1866">
          <cell r="A1866">
            <v>0</v>
          </cell>
        </row>
        <row r="1867">
          <cell r="A1867">
            <v>0</v>
          </cell>
        </row>
        <row r="1868">
          <cell r="A1868">
            <v>0</v>
          </cell>
        </row>
        <row r="1869">
          <cell r="A1869">
            <v>0</v>
          </cell>
        </row>
        <row r="1870">
          <cell r="A1870">
            <v>0</v>
          </cell>
        </row>
        <row r="1871">
          <cell r="A1871">
            <v>0</v>
          </cell>
        </row>
        <row r="1872">
          <cell r="A1872">
            <v>0</v>
          </cell>
        </row>
        <row r="1873">
          <cell r="A1873">
            <v>0</v>
          </cell>
        </row>
        <row r="1874">
          <cell r="A1874">
            <v>0</v>
          </cell>
        </row>
        <row r="1875">
          <cell r="A1875">
            <v>0</v>
          </cell>
        </row>
        <row r="1876">
          <cell r="A1876">
            <v>0</v>
          </cell>
        </row>
        <row r="1877">
          <cell r="A1877">
            <v>0</v>
          </cell>
        </row>
        <row r="1878">
          <cell r="A1878">
            <v>0</v>
          </cell>
        </row>
        <row r="1879">
          <cell r="A1879">
            <v>0</v>
          </cell>
        </row>
        <row r="1880">
          <cell r="A1880">
            <v>0</v>
          </cell>
        </row>
        <row r="1881">
          <cell r="A1881">
            <v>0</v>
          </cell>
        </row>
        <row r="1882">
          <cell r="A1882">
            <v>0</v>
          </cell>
        </row>
        <row r="1883">
          <cell r="A1883">
            <v>0</v>
          </cell>
        </row>
        <row r="1884">
          <cell r="A1884">
            <v>0</v>
          </cell>
        </row>
        <row r="1885">
          <cell r="A1885">
            <v>0</v>
          </cell>
        </row>
        <row r="1886">
          <cell r="A1886">
            <v>0</v>
          </cell>
        </row>
        <row r="1887">
          <cell r="A1887">
            <v>0</v>
          </cell>
        </row>
        <row r="1888">
          <cell r="A1888">
            <v>0</v>
          </cell>
        </row>
        <row r="1889">
          <cell r="A1889">
            <v>0</v>
          </cell>
        </row>
        <row r="1890">
          <cell r="A1890">
            <v>0</v>
          </cell>
        </row>
        <row r="1891">
          <cell r="A1891">
            <v>0</v>
          </cell>
        </row>
        <row r="1892">
          <cell r="A1892">
            <v>0</v>
          </cell>
        </row>
        <row r="1893">
          <cell r="A1893">
            <v>0</v>
          </cell>
        </row>
        <row r="1894">
          <cell r="A1894">
            <v>0</v>
          </cell>
        </row>
        <row r="1895">
          <cell r="A1895">
            <v>0</v>
          </cell>
        </row>
        <row r="1896">
          <cell r="A1896">
            <v>0</v>
          </cell>
        </row>
        <row r="1897">
          <cell r="A1897">
            <v>0</v>
          </cell>
        </row>
        <row r="1898">
          <cell r="A1898">
            <v>0</v>
          </cell>
        </row>
        <row r="1899">
          <cell r="A1899">
            <v>0</v>
          </cell>
        </row>
        <row r="1900">
          <cell r="A1900">
            <v>0</v>
          </cell>
        </row>
        <row r="1901">
          <cell r="A1901">
            <v>0</v>
          </cell>
        </row>
        <row r="1902">
          <cell r="A1902">
            <v>0</v>
          </cell>
        </row>
        <row r="1903">
          <cell r="A1903">
            <v>0</v>
          </cell>
        </row>
        <row r="1904">
          <cell r="A1904">
            <v>0</v>
          </cell>
        </row>
        <row r="1905">
          <cell r="A1905">
            <v>0</v>
          </cell>
        </row>
        <row r="1906">
          <cell r="A1906">
            <v>0</v>
          </cell>
        </row>
        <row r="1907">
          <cell r="A1907">
            <v>0</v>
          </cell>
        </row>
        <row r="1908">
          <cell r="A1908">
            <v>0</v>
          </cell>
        </row>
        <row r="1909">
          <cell r="A1909">
            <v>0</v>
          </cell>
        </row>
        <row r="1910">
          <cell r="A1910">
            <v>0</v>
          </cell>
        </row>
        <row r="1911">
          <cell r="A1911">
            <v>0</v>
          </cell>
        </row>
        <row r="1912">
          <cell r="A1912">
            <v>0</v>
          </cell>
        </row>
        <row r="1913">
          <cell r="A1913">
            <v>0</v>
          </cell>
        </row>
        <row r="1914">
          <cell r="A1914">
            <v>0</v>
          </cell>
        </row>
        <row r="1915">
          <cell r="A1915">
            <v>0</v>
          </cell>
        </row>
        <row r="1916">
          <cell r="A1916">
            <v>0</v>
          </cell>
        </row>
        <row r="1917">
          <cell r="A1917">
            <v>0</v>
          </cell>
        </row>
        <row r="1918">
          <cell r="A1918">
            <v>0</v>
          </cell>
        </row>
        <row r="1919">
          <cell r="A1919">
            <v>0</v>
          </cell>
        </row>
        <row r="1920">
          <cell r="A1920">
            <v>0</v>
          </cell>
        </row>
        <row r="1921">
          <cell r="A1921">
            <v>0</v>
          </cell>
        </row>
        <row r="1922">
          <cell r="A1922">
            <v>0</v>
          </cell>
        </row>
        <row r="1923">
          <cell r="A1923">
            <v>0</v>
          </cell>
        </row>
        <row r="1924">
          <cell r="A1924">
            <v>0</v>
          </cell>
        </row>
        <row r="1925">
          <cell r="A1925">
            <v>0</v>
          </cell>
        </row>
        <row r="1926">
          <cell r="A1926">
            <v>0</v>
          </cell>
        </row>
        <row r="1927">
          <cell r="A1927">
            <v>0</v>
          </cell>
        </row>
        <row r="1928">
          <cell r="A1928">
            <v>0</v>
          </cell>
        </row>
        <row r="1929">
          <cell r="A1929">
            <v>0</v>
          </cell>
        </row>
        <row r="1930">
          <cell r="A1930">
            <v>0</v>
          </cell>
        </row>
        <row r="1931">
          <cell r="A1931">
            <v>0</v>
          </cell>
        </row>
        <row r="1932">
          <cell r="A1932">
            <v>0</v>
          </cell>
        </row>
        <row r="1933">
          <cell r="A1933">
            <v>0</v>
          </cell>
        </row>
        <row r="1934">
          <cell r="A1934">
            <v>0</v>
          </cell>
        </row>
        <row r="1935">
          <cell r="A1935">
            <v>0</v>
          </cell>
        </row>
        <row r="1936">
          <cell r="A1936">
            <v>0</v>
          </cell>
        </row>
        <row r="1937">
          <cell r="A1937">
            <v>0</v>
          </cell>
        </row>
        <row r="1938">
          <cell r="A1938">
            <v>0</v>
          </cell>
        </row>
        <row r="1939">
          <cell r="A1939">
            <v>0</v>
          </cell>
        </row>
        <row r="1940">
          <cell r="A1940">
            <v>0</v>
          </cell>
        </row>
        <row r="1941">
          <cell r="A1941">
            <v>0</v>
          </cell>
        </row>
        <row r="1942">
          <cell r="A1942">
            <v>0</v>
          </cell>
        </row>
        <row r="1943">
          <cell r="A1943">
            <v>0</v>
          </cell>
        </row>
        <row r="1944">
          <cell r="A1944">
            <v>0</v>
          </cell>
        </row>
        <row r="1945">
          <cell r="A1945">
            <v>0</v>
          </cell>
        </row>
        <row r="1946">
          <cell r="A1946">
            <v>0</v>
          </cell>
        </row>
        <row r="1947">
          <cell r="A1947">
            <v>0</v>
          </cell>
        </row>
        <row r="1948">
          <cell r="A1948">
            <v>0</v>
          </cell>
        </row>
        <row r="1949">
          <cell r="A1949">
            <v>0</v>
          </cell>
        </row>
        <row r="1950">
          <cell r="A1950">
            <v>0</v>
          </cell>
        </row>
        <row r="1951">
          <cell r="A1951">
            <v>0</v>
          </cell>
        </row>
        <row r="1952">
          <cell r="A1952">
            <v>0</v>
          </cell>
        </row>
        <row r="1953">
          <cell r="A1953">
            <v>0</v>
          </cell>
        </row>
        <row r="1954">
          <cell r="A1954">
            <v>0</v>
          </cell>
        </row>
        <row r="1955">
          <cell r="A1955">
            <v>0</v>
          </cell>
        </row>
        <row r="1956">
          <cell r="A1956">
            <v>0</v>
          </cell>
        </row>
        <row r="1957">
          <cell r="A1957">
            <v>0</v>
          </cell>
        </row>
        <row r="1958">
          <cell r="A1958">
            <v>0</v>
          </cell>
        </row>
        <row r="1959">
          <cell r="A1959">
            <v>0</v>
          </cell>
        </row>
        <row r="1960">
          <cell r="A1960">
            <v>0</v>
          </cell>
        </row>
        <row r="1961">
          <cell r="A1961">
            <v>0</v>
          </cell>
        </row>
        <row r="1962">
          <cell r="A1962">
            <v>0</v>
          </cell>
        </row>
        <row r="1963">
          <cell r="A1963">
            <v>0</v>
          </cell>
        </row>
        <row r="1965">
          <cell r="A1965">
            <v>0</v>
          </cell>
        </row>
        <row r="1966">
          <cell r="A1966">
            <v>0</v>
          </cell>
        </row>
        <row r="1967">
          <cell r="A1967">
            <v>0</v>
          </cell>
        </row>
        <row r="1968">
          <cell r="A1968">
            <v>0</v>
          </cell>
        </row>
        <row r="1970">
          <cell r="A1970">
            <v>0</v>
          </cell>
        </row>
        <row r="1971">
          <cell r="A1971">
            <v>0</v>
          </cell>
        </row>
        <row r="1972">
          <cell r="A1972">
            <v>0</v>
          </cell>
        </row>
        <row r="1973">
          <cell r="A1973">
            <v>0</v>
          </cell>
        </row>
        <row r="1974">
          <cell r="A1974">
            <v>0</v>
          </cell>
        </row>
        <row r="1975">
          <cell r="A1975">
            <v>0</v>
          </cell>
        </row>
        <row r="1976">
          <cell r="A1976">
            <v>0</v>
          </cell>
        </row>
        <row r="1978">
          <cell r="A1978">
            <v>0</v>
          </cell>
        </row>
        <row r="1979">
          <cell r="A1979">
            <v>0</v>
          </cell>
        </row>
        <row r="1980">
          <cell r="A1980">
            <v>0</v>
          </cell>
        </row>
        <row r="1981">
          <cell r="A1981">
            <v>0</v>
          </cell>
        </row>
        <row r="1983">
          <cell r="A1983">
            <v>0</v>
          </cell>
        </row>
        <row r="1984">
          <cell r="A1984">
            <v>0</v>
          </cell>
        </row>
        <row r="1985">
          <cell r="A1985">
            <v>0</v>
          </cell>
        </row>
        <row r="1986">
          <cell r="A1986">
            <v>0</v>
          </cell>
        </row>
        <row r="1987">
          <cell r="A1987">
            <v>0</v>
          </cell>
        </row>
        <row r="1988">
          <cell r="A1988">
            <v>0</v>
          </cell>
        </row>
        <row r="1989">
          <cell r="A1989">
            <v>0</v>
          </cell>
        </row>
        <row r="1990">
          <cell r="A1990">
            <v>0</v>
          </cell>
        </row>
        <row r="1991">
          <cell r="A1991">
            <v>0</v>
          </cell>
        </row>
        <row r="1992">
          <cell r="A1992">
            <v>0</v>
          </cell>
        </row>
        <row r="1993">
          <cell r="A1993">
            <v>0</v>
          </cell>
        </row>
        <row r="1994">
          <cell r="A1994">
            <v>0</v>
          </cell>
        </row>
        <row r="1995">
          <cell r="A1995">
            <v>0</v>
          </cell>
        </row>
        <row r="1996">
          <cell r="A1996">
            <v>0</v>
          </cell>
        </row>
        <row r="1997">
          <cell r="A1997">
            <v>0</v>
          </cell>
        </row>
        <row r="1998">
          <cell r="A1998">
            <v>0</v>
          </cell>
        </row>
        <row r="1999">
          <cell r="A1999">
            <v>0</v>
          </cell>
        </row>
        <row r="2000">
          <cell r="A2000">
            <v>0</v>
          </cell>
        </row>
        <row r="2001">
          <cell r="A2001">
            <v>0</v>
          </cell>
        </row>
        <row r="2002">
          <cell r="A2002">
            <v>0</v>
          </cell>
        </row>
        <row r="2003">
          <cell r="A2003">
            <v>0</v>
          </cell>
        </row>
        <row r="2004">
          <cell r="A2004">
            <v>0</v>
          </cell>
        </row>
        <row r="2005">
          <cell r="A2005">
            <v>0</v>
          </cell>
        </row>
        <row r="2006">
          <cell r="A2006">
            <v>0</v>
          </cell>
        </row>
        <row r="2007">
          <cell r="A2007">
            <v>0</v>
          </cell>
        </row>
        <row r="2008">
          <cell r="A2008">
            <v>0</v>
          </cell>
        </row>
        <row r="2009">
          <cell r="A2009">
            <v>0</v>
          </cell>
        </row>
        <row r="2010">
          <cell r="A2010">
            <v>0</v>
          </cell>
        </row>
        <row r="2011">
          <cell r="A2011">
            <v>0</v>
          </cell>
        </row>
        <row r="2012">
          <cell r="A2012">
            <v>0</v>
          </cell>
        </row>
        <row r="2013">
          <cell r="A2013">
            <v>0</v>
          </cell>
        </row>
        <row r="2014">
          <cell r="A2014">
            <v>0</v>
          </cell>
        </row>
        <row r="2015">
          <cell r="A2015">
            <v>0</v>
          </cell>
        </row>
        <row r="2016">
          <cell r="A2016">
            <v>0</v>
          </cell>
        </row>
        <row r="2017">
          <cell r="A2017">
            <v>0</v>
          </cell>
        </row>
        <row r="2018">
          <cell r="A2018">
            <v>0</v>
          </cell>
        </row>
        <row r="2019">
          <cell r="A2019">
            <v>0</v>
          </cell>
        </row>
        <row r="2021">
          <cell r="A2021">
            <v>0</v>
          </cell>
        </row>
        <row r="2022">
          <cell r="A2022">
            <v>0</v>
          </cell>
        </row>
        <row r="2023">
          <cell r="A2023">
            <v>0</v>
          </cell>
        </row>
        <row r="2024">
          <cell r="A2024">
            <v>0</v>
          </cell>
        </row>
        <row r="2025">
          <cell r="A2025">
            <v>0</v>
          </cell>
        </row>
        <row r="2026">
          <cell r="A2026">
            <v>0</v>
          </cell>
        </row>
        <row r="2027">
          <cell r="A2027">
            <v>0</v>
          </cell>
        </row>
        <row r="2028">
          <cell r="A2028">
            <v>0</v>
          </cell>
        </row>
        <row r="2029">
          <cell r="A2029">
            <v>0</v>
          </cell>
        </row>
        <row r="2030">
          <cell r="A2030">
            <v>0</v>
          </cell>
        </row>
        <row r="2031">
          <cell r="A2031">
            <v>0</v>
          </cell>
        </row>
        <row r="2032">
          <cell r="A2032">
            <v>0</v>
          </cell>
        </row>
        <row r="2033">
          <cell r="A2033">
            <v>0</v>
          </cell>
        </row>
        <row r="2034">
          <cell r="A2034">
            <v>0</v>
          </cell>
        </row>
        <row r="2035">
          <cell r="A2035">
            <v>0</v>
          </cell>
        </row>
        <row r="2036">
          <cell r="A2036">
            <v>0</v>
          </cell>
        </row>
        <row r="2037">
          <cell r="A2037">
            <v>0</v>
          </cell>
        </row>
        <row r="2038">
          <cell r="A2038">
            <v>0</v>
          </cell>
        </row>
        <row r="2039">
          <cell r="A2039">
            <v>0</v>
          </cell>
        </row>
        <row r="2040">
          <cell r="A2040">
            <v>0</v>
          </cell>
        </row>
        <row r="2041">
          <cell r="A2041">
            <v>0</v>
          </cell>
        </row>
        <row r="2042">
          <cell r="A2042">
            <v>0</v>
          </cell>
        </row>
        <row r="2043">
          <cell r="A2043">
            <v>0</v>
          </cell>
        </row>
        <row r="2044">
          <cell r="A2044">
            <v>0</v>
          </cell>
        </row>
        <row r="2045">
          <cell r="A2045">
            <v>0</v>
          </cell>
        </row>
        <row r="2046">
          <cell r="A2046">
            <v>0</v>
          </cell>
        </row>
        <row r="2047">
          <cell r="A2047">
            <v>0</v>
          </cell>
        </row>
        <row r="2048">
          <cell r="A2048">
            <v>0</v>
          </cell>
        </row>
        <row r="2049">
          <cell r="A2049">
            <v>0</v>
          </cell>
        </row>
        <row r="2050">
          <cell r="A2050">
            <v>0</v>
          </cell>
        </row>
        <row r="2051">
          <cell r="A2051">
            <v>0</v>
          </cell>
        </row>
        <row r="2052">
          <cell r="A2052">
            <v>0</v>
          </cell>
        </row>
        <row r="2053">
          <cell r="A2053">
            <v>0</v>
          </cell>
        </row>
        <row r="2054">
          <cell r="A2054">
            <v>0</v>
          </cell>
        </row>
        <row r="2055">
          <cell r="A2055">
            <v>0</v>
          </cell>
        </row>
        <row r="2056">
          <cell r="A2056">
            <v>0</v>
          </cell>
        </row>
        <row r="2057">
          <cell r="A2057">
            <v>0</v>
          </cell>
        </row>
        <row r="2058">
          <cell r="A2058">
            <v>0</v>
          </cell>
        </row>
        <row r="2059">
          <cell r="A2059">
            <v>0</v>
          </cell>
        </row>
        <row r="2060">
          <cell r="A2060">
            <v>0</v>
          </cell>
        </row>
        <row r="2061">
          <cell r="A2061">
            <v>0</v>
          </cell>
        </row>
        <row r="2062">
          <cell r="A2062">
            <v>0</v>
          </cell>
        </row>
        <row r="2063">
          <cell r="A2063">
            <v>0</v>
          </cell>
        </row>
        <row r="2064">
          <cell r="A2064">
            <v>0</v>
          </cell>
        </row>
        <row r="2065">
          <cell r="A2065">
            <v>0</v>
          </cell>
        </row>
        <row r="2066">
          <cell r="A2066">
            <v>0</v>
          </cell>
        </row>
        <row r="2067">
          <cell r="A2067">
            <v>0</v>
          </cell>
        </row>
        <row r="2068">
          <cell r="A2068">
            <v>0</v>
          </cell>
        </row>
        <row r="2069">
          <cell r="A2069">
            <v>0</v>
          </cell>
        </row>
        <row r="2070">
          <cell r="A2070">
            <v>0</v>
          </cell>
        </row>
        <row r="2071">
          <cell r="A2071">
            <v>0</v>
          </cell>
        </row>
        <row r="2072">
          <cell r="A2072">
            <v>0</v>
          </cell>
        </row>
        <row r="2073">
          <cell r="A2073">
            <v>0</v>
          </cell>
        </row>
        <row r="2074">
          <cell r="A2074">
            <v>0</v>
          </cell>
        </row>
        <row r="2076">
          <cell r="A2076">
            <v>0</v>
          </cell>
        </row>
        <row r="2077">
          <cell r="A2077">
            <v>0</v>
          </cell>
        </row>
        <row r="2078">
          <cell r="A2078">
            <v>0</v>
          </cell>
        </row>
        <row r="2079">
          <cell r="A2079">
            <v>0</v>
          </cell>
        </row>
        <row r="2080">
          <cell r="A2080">
            <v>0</v>
          </cell>
        </row>
        <row r="2081">
          <cell r="A2081">
            <v>0</v>
          </cell>
        </row>
        <row r="2082">
          <cell r="A2082">
            <v>0</v>
          </cell>
        </row>
        <row r="2084">
          <cell r="A2084">
            <v>0</v>
          </cell>
        </row>
        <row r="2085">
          <cell r="A2085">
            <v>0</v>
          </cell>
        </row>
        <row r="2086">
          <cell r="A2086">
            <v>0</v>
          </cell>
        </row>
        <row r="2087">
          <cell r="A2087">
            <v>0</v>
          </cell>
        </row>
        <row r="2088">
          <cell r="A2088">
            <v>0</v>
          </cell>
        </row>
        <row r="2089">
          <cell r="A2089">
            <v>0</v>
          </cell>
        </row>
        <row r="2090">
          <cell r="A2090">
            <v>0</v>
          </cell>
        </row>
        <row r="2091">
          <cell r="A2091">
            <v>0</v>
          </cell>
        </row>
        <row r="2092">
          <cell r="A2092">
            <v>0</v>
          </cell>
        </row>
        <row r="2093">
          <cell r="A2093">
            <v>0</v>
          </cell>
        </row>
        <row r="2094">
          <cell r="A2094">
            <v>0</v>
          </cell>
        </row>
        <row r="2095">
          <cell r="A2095">
            <v>0</v>
          </cell>
        </row>
        <row r="2096">
          <cell r="A2096">
            <v>0</v>
          </cell>
        </row>
        <row r="2097">
          <cell r="A2097">
            <v>0</v>
          </cell>
        </row>
        <row r="2098">
          <cell r="A2098">
            <v>0</v>
          </cell>
        </row>
        <row r="2099">
          <cell r="A2099">
            <v>0</v>
          </cell>
        </row>
        <row r="2100">
          <cell r="A2100">
            <v>0</v>
          </cell>
        </row>
        <row r="2101">
          <cell r="A2101">
            <v>0</v>
          </cell>
        </row>
        <row r="2102">
          <cell r="A2102">
            <v>0</v>
          </cell>
        </row>
        <row r="2103">
          <cell r="A2103">
            <v>0</v>
          </cell>
        </row>
        <row r="2104">
          <cell r="A2104">
            <v>0</v>
          </cell>
        </row>
        <row r="2105">
          <cell r="A2105">
            <v>0</v>
          </cell>
        </row>
        <row r="2106">
          <cell r="A2106">
            <v>0</v>
          </cell>
        </row>
        <row r="2107">
          <cell r="A2107">
            <v>0</v>
          </cell>
        </row>
        <row r="2108">
          <cell r="A2108">
            <v>0</v>
          </cell>
        </row>
        <row r="2109">
          <cell r="A2109">
            <v>0</v>
          </cell>
        </row>
        <row r="2110">
          <cell r="A2110">
            <v>0</v>
          </cell>
        </row>
        <row r="2111">
          <cell r="A2111">
            <v>0</v>
          </cell>
        </row>
        <row r="2112">
          <cell r="A2112">
            <v>0</v>
          </cell>
        </row>
        <row r="2113">
          <cell r="A2113">
            <v>0</v>
          </cell>
        </row>
        <row r="2114">
          <cell r="A2114">
            <v>0</v>
          </cell>
        </row>
        <row r="2115">
          <cell r="A2115">
            <v>0</v>
          </cell>
        </row>
        <row r="2116">
          <cell r="A2116">
            <v>0</v>
          </cell>
        </row>
        <row r="2117">
          <cell r="A2117">
            <v>0</v>
          </cell>
        </row>
        <row r="2118">
          <cell r="A2118">
            <v>0</v>
          </cell>
        </row>
        <row r="2119">
          <cell r="A2119">
            <v>0</v>
          </cell>
        </row>
        <row r="2120">
          <cell r="A2120">
            <v>0</v>
          </cell>
        </row>
        <row r="2121">
          <cell r="A2121">
            <v>0</v>
          </cell>
        </row>
        <row r="2122">
          <cell r="A2122">
            <v>0</v>
          </cell>
        </row>
        <row r="2123">
          <cell r="A2123">
            <v>0</v>
          </cell>
        </row>
        <row r="2124">
          <cell r="A2124">
            <v>0</v>
          </cell>
        </row>
        <row r="2125">
          <cell r="A2125">
            <v>0</v>
          </cell>
        </row>
        <row r="2126">
          <cell r="A2126">
            <v>0</v>
          </cell>
        </row>
        <row r="2127">
          <cell r="A2127">
            <v>0</v>
          </cell>
        </row>
        <row r="2128">
          <cell r="A2128">
            <v>0</v>
          </cell>
        </row>
        <row r="2129">
          <cell r="A2129">
            <v>0</v>
          </cell>
        </row>
        <row r="2130">
          <cell r="A2130">
            <v>0</v>
          </cell>
        </row>
        <row r="2131">
          <cell r="A2131">
            <v>0</v>
          </cell>
        </row>
        <row r="2132">
          <cell r="A2132">
            <v>0</v>
          </cell>
        </row>
        <row r="2133">
          <cell r="A2133">
            <v>0</v>
          </cell>
        </row>
        <row r="2134">
          <cell r="A2134">
            <v>0</v>
          </cell>
        </row>
        <row r="2135">
          <cell r="A2135">
            <v>0</v>
          </cell>
        </row>
        <row r="2136">
          <cell r="A2136">
            <v>0</v>
          </cell>
        </row>
        <row r="2137">
          <cell r="A2137">
            <v>0</v>
          </cell>
        </row>
        <row r="2138">
          <cell r="A2138">
            <v>0</v>
          </cell>
        </row>
        <row r="2139">
          <cell r="A2139">
            <v>0</v>
          </cell>
        </row>
        <row r="2140">
          <cell r="A2140">
            <v>0</v>
          </cell>
        </row>
        <row r="2141">
          <cell r="A2141">
            <v>0</v>
          </cell>
        </row>
        <row r="2142">
          <cell r="A2142">
            <v>0</v>
          </cell>
        </row>
        <row r="2143">
          <cell r="A2143">
            <v>0</v>
          </cell>
        </row>
        <row r="2144">
          <cell r="A2144">
            <v>0</v>
          </cell>
        </row>
        <row r="2145">
          <cell r="A2145">
            <v>0</v>
          </cell>
        </row>
        <row r="2147">
          <cell r="A2147">
            <v>0</v>
          </cell>
        </row>
        <row r="2148">
          <cell r="A2148">
            <v>0</v>
          </cell>
        </row>
        <row r="2149">
          <cell r="A2149">
            <v>0</v>
          </cell>
        </row>
        <row r="2151">
          <cell r="A2151">
            <v>0</v>
          </cell>
        </row>
        <row r="2152">
          <cell r="A2152">
            <v>0</v>
          </cell>
        </row>
        <row r="2153">
          <cell r="A2153">
            <v>0</v>
          </cell>
        </row>
        <row r="2154">
          <cell r="A2154">
            <v>0</v>
          </cell>
        </row>
        <row r="2155">
          <cell r="A2155">
            <v>0</v>
          </cell>
        </row>
        <row r="2156">
          <cell r="A2156">
            <v>0</v>
          </cell>
        </row>
        <row r="2157">
          <cell r="A2157">
            <v>0</v>
          </cell>
        </row>
        <row r="2158">
          <cell r="A2158">
            <v>0</v>
          </cell>
        </row>
        <row r="2159">
          <cell r="A2159">
            <v>0</v>
          </cell>
        </row>
        <row r="2160">
          <cell r="A2160">
            <v>0</v>
          </cell>
        </row>
        <row r="2161">
          <cell r="A2161">
            <v>0</v>
          </cell>
        </row>
        <row r="2162">
          <cell r="A2162">
            <v>0</v>
          </cell>
        </row>
        <row r="2163">
          <cell r="A2163">
            <v>0</v>
          </cell>
        </row>
        <row r="2164">
          <cell r="A2164">
            <v>0</v>
          </cell>
        </row>
        <row r="2165">
          <cell r="A2165">
            <v>0</v>
          </cell>
        </row>
        <row r="2166">
          <cell r="A2166">
            <v>0</v>
          </cell>
        </row>
        <row r="2167">
          <cell r="A2167">
            <v>0</v>
          </cell>
        </row>
        <row r="2168">
          <cell r="A2168">
            <v>0</v>
          </cell>
        </row>
        <row r="2169">
          <cell r="A2169">
            <v>0</v>
          </cell>
        </row>
        <row r="2170">
          <cell r="A2170">
            <v>0</v>
          </cell>
        </row>
        <row r="2171">
          <cell r="A2171">
            <v>0</v>
          </cell>
        </row>
        <row r="2172">
          <cell r="A2172">
            <v>0</v>
          </cell>
        </row>
        <row r="2173">
          <cell r="A2173">
            <v>0</v>
          </cell>
        </row>
        <row r="2174">
          <cell r="A2174">
            <v>0</v>
          </cell>
        </row>
        <row r="2175">
          <cell r="A2175">
            <v>0</v>
          </cell>
        </row>
        <row r="2176">
          <cell r="A2176">
            <v>0</v>
          </cell>
        </row>
        <row r="2177">
          <cell r="A2177">
            <v>0</v>
          </cell>
        </row>
        <row r="2178">
          <cell r="A2178">
            <v>0</v>
          </cell>
        </row>
        <row r="2179">
          <cell r="A2179">
            <v>0</v>
          </cell>
        </row>
        <row r="2180">
          <cell r="A2180">
            <v>0</v>
          </cell>
        </row>
        <row r="2181">
          <cell r="A2181">
            <v>0</v>
          </cell>
        </row>
        <row r="2182">
          <cell r="A2182">
            <v>0</v>
          </cell>
        </row>
        <row r="2183">
          <cell r="A2183">
            <v>0</v>
          </cell>
        </row>
        <row r="2184">
          <cell r="A2184">
            <v>0</v>
          </cell>
        </row>
        <row r="2185">
          <cell r="A2185">
            <v>0</v>
          </cell>
        </row>
        <row r="2186">
          <cell r="A2186">
            <v>0</v>
          </cell>
        </row>
        <row r="2187">
          <cell r="A2187">
            <v>0</v>
          </cell>
        </row>
        <row r="2189">
          <cell r="A2189">
            <v>0</v>
          </cell>
        </row>
        <row r="2190">
          <cell r="A2190">
            <v>0</v>
          </cell>
        </row>
        <row r="2191">
          <cell r="A2191">
            <v>0</v>
          </cell>
        </row>
        <row r="2192">
          <cell r="A2192">
            <v>0</v>
          </cell>
        </row>
        <row r="2193">
          <cell r="A2193">
            <v>0</v>
          </cell>
        </row>
        <row r="2194">
          <cell r="A2194">
            <v>0</v>
          </cell>
        </row>
        <row r="2195">
          <cell r="A2195">
            <v>0</v>
          </cell>
        </row>
        <row r="2196">
          <cell r="A2196">
            <v>0</v>
          </cell>
        </row>
        <row r="2197">
          <cell r="A2197">
            <v>0</v>
          </cell>
        </row>
        <row r="2198">
          <cell r="A2198">
            <v>0</v>
          </cell>
        </row>
        <row r="2199">
          <cell r="A2199">
            <v>0</v>
          </cell>
        </row>
        <row r="2200">
          <cell r="A2200">
            <v>0</v>
          </cell>
        </row>
        <row r="2201">
          <cell r="A2201">
            <v>0</v>
          </cell>
        </row>
        <row r="2202">
          <cell r="A2202">
            <v>0</v>
          </cell>
        </row>
        <row r="2203">
          <cell r="A2203">
            <v>0</v>
          </cell>
        </row>
        <row r="2204">
          <cell r="A2204">
            <v>0</v>
          </cell>
        </row>
        <row r="2205">
          <cell r="A2205">
            <v>0</v>
          </cell>
        </row>
        <row r="2206">
          <cell r="A2206">
            <v>0</v>
          </cell>
        </row>
        <row r="2207">
          <cell r="A2207">
            <v>0</v>
          </cell>
        </row>
        <row r="2209">
          <cell r="A2209">
            <v>0</v>
          </cell>
        </row>
        <row r="2210">
          <cell r="A2210">
            <v>0</v>
          </cell>
        </row>
        <row r="2211">
          <cell r="A2211">
            <v>0</v>
          </cell>
        </row>
        <row r="2212">
          <cell r="A2212">
            <v>0</v>
          </cell>
        </row>
        <row r="2213">
          <cell r="A2213">
            <v>0</v>
          </cell>
        </row>
        <row r="2214">
          <cell r="A2214">
            <v>0</v>
          </cell>
        </row>
        <row r="2215">
          <cell r="A2215">
            <v>0</v>
          </cell>
        </row>
        <row r="2216">
          <cell r="A2216">
            <v>0</v>
          </cell>
        </row>
        <row r="2217">
          <cell r="A2217">
            <v>0</v>
          </cell>
        </row>
        <row r="2218">
          <cell r="A2218">
            <v>0</v>
          </cell>
        </row>
        <row r="2219">
          <cell r="A2219">
            <v>0</v>
          </cell>
        </row>
        <row r="2220">
          <cell r="A2220">
            <v>0</v>
          </cell>
        </row>
        <row r="2221">
          <cell r="A2221">
            <v>0</v>
          </cell>
        </row>
        <row r="2222">
          <cell r="A2222">
            <v>0</v>
          </cell>
        </row>
        <row r="2223">
          <cell r="A2223">
            <v>0</v>
          </cell>
        </row>
        <row r="2224">
          <cell r="A2224">
            <v>0</v>
          </cell>
        </row>
        <row r="2225">
          <cell r="A2225">
            <v>0</v>
          </cell>
        </row>
        <row r="2226">
          <cell r="A2226">
            <v>0</v>
          </cell>
        </row>
        <row r="2227">
          <cell r="A2227">
            <v>0</v>
          </cell>
        </row>
        <row r="2228">
          <cell r="A2228">
            <v>0</v>
          </cell>
        </row>
        <row r="2229">
          <cell r="A2229">
            <v>0</v>
          </cell>
        </row>
        <row r="2230">
          <cell r="A2230">
            <v>0</v>
          </cell>
        </row>
        <row r="2231">
          <cell r="A2231">
            <v>0</v>
          </cell>
        </row>
        <row r="2232">
          <cell r="A2232">
            <v>0</v>
          </cell>
        </row>
        <row r="2233">
          <cell r="A2233">
            <v>0</v>
          </cell>
        </row>
        <row r="2234">
          <cell r="A2234">
            <v>0</v>
          </cell>
        </row>
        <row r="2236">
          <cell r="A2236">
            <v>0</v>
          </cell>
        </row>
        <row r="2237">
          <cell r="A2237">
            <v>0</v>
          </cell>
        </row>
        <row r="2238">
          <cell r="A2238">
            <v>0</v>
          </cell>
        </row>
        <row r="2239">
          <cell r="A2239">
            <v>0</v>
          </cell>
        </row>
        <row r="2240">
          <cell r="A2240">
            <v>0</v>
          </cell>
        </row>
        <row r="2241">
          <cell r="A2241">
            <v>0</v>
          </cell>
        </row>
        <row r="2242">
          <cell r="A2242">
            <v>0</v>
          </cell>
        </row>
        <row r="2243">
          <cell r="A2243">
            <v>0</v>
          </cell>
        </row>
        <row r="2244">
          <cell r="A2244">
            <v>0</v>
          </cell>
        </row>
        <row r="2245">
          <cell r="A2245">
            <v>0</v>
          </cell>
        </row>
        <row r="2246">
          <cell r="A2246">
            <v>0</v>
          </cell>
        </row>
        <row r="2247">
          <cell r="A2247">
            <v>0</v>
          </cell>
        </row>
        <row r="2248">
          <cell r="A2248">
            <v>0</v>
          </cell>
        </row>
        <row r="2249">
          <cell r="A2249">
            <v>0</v>
          </cell>
        </row>
        <row r="2250">
          <cell r="A2250">
            <v>0</v>
          </cell>
        </row>
        <row r="2251">
          <cell r="A2251">
            <v>0</v>
          </cell>
        </row>
        <row r="2252">
          <cell r="A2252">
            <v>0</v>
          </cell>
        </row>
        <row r="2253">
          <cell r="A2253">
            <v>0</v>
          </cell>
        </row>
        <row r="2254">
          <cell r="A2254">
            <v>0</v>
          </cell>
        </row>
        <row r="2255">
          <cell r="A2255">
            <v>0</v>
          </cell>
        </row>
        <row r="2256">
          <cell r="A2256">
            <v>0</v>
          </cell>
        </row>
        <row r="2257">
          <cell r="A2257">
            <v>0</v>
          </cell>
        </row>
        <row r="2258">
          <cell r="A2258">
            <v>0</v>
          </cell>
        </row>
        <row r="2259">
          <cell r="A2259">
            <v>0</v>
          </cell>
        </row>
        <row r="2260">
          <cell r="A2260">
            <v>0</v>
          </cell>
        </row>
        <row r="2261">
          <cell r="A2261">
            <v>0</v>
          </cell>
        </row>
        <row r="2262">
          <cell r="A2262">
            <v>0</v>
          </cell>
        </row>
        <row r="2263">
          <cell r="A2263">
            <v>0</v>
          </cell>
        </row>
        <row r="2264">
          <cell r="A2264">
            <v>0</v>
          </cell>
        </row>
        <row r="2265">
          <cell r="A2265">
            <v>0</v>
          </cell>
        </row>
        <row r="2266">
          <cell r="A2266">
            <v>0</v>
          </cell>
        </row>
        <row r="2267">
          <cell r="A2267">
            <v>0</v>
          </cell>
        </row>
        <row r="2268">
          <cell r="A2268">
            <v>0</v>
          </cell>
        </row>
        <row r="2269">
          <cell r="A2269">
            <v>0</v>
          </cell>
        </row>
        <row r="2270">
          <cell r="A2270">
            <v>0</v>
          </cell>
        </row>
        <row r="2271">
          <cell r="A2271">
            <v>0</v>
          </cell>
        </row>
        <row r="2272">
          <cell r="A2272">
            <v>0</v>
          </cell>
        </row>
        <row r="2273">
          <cell r="A2273">
            <v>0</v>
          </cell>
        </row>
        <row r="2274">
          <cell r="A2274">
            <v>0</v>
          </cell>
        </row>
        <row r="2275">
          <cell r="A2275">
            <v>0</v>
          </cell>
        </row>
        <row r="2276">
          <cell r="A2276">
            <v>0</v>
          </cell>
        </row>
        <row r="2277">
          <cell r="A2277">
            <v>0</v>
          </cell>
        </row>
        <row r="2278">
          <cell r="A2278">
            <v>0</v>
          </cell>
        </row>
        <row r="2279">
          <cell r="A2279">
            <v>0</v>
          </cell>
        </row>
        <row r="2280">
          <cell r="A2280">
            <v>0</v>
          </cell>
        </row>
        <row r="2281">
          <cell r="A2281">
            <v>0</v>
          </cell>
        </row>
        <row r="2282">
          <cell r="A2282">
            <v>0</v>
          </cell>
        </row>
        <row r="2283">
          <cell r="A2283">
            <v>0</v>
          </cell>
        </row>
        <row r="2284">
          <cell r="A2284">
            <v>0</v>
          </cell>
        </row>
        <row r="2285">
          <cell r="A2285">
            <v>0</v>
          </cell>
        </row>
        <row r="2287">
          <cell r="A2287">
            <v>0</v>
          </cell>
        </row>
        <row r="2288">
          <cell r="A2288">
            <v>0</v>
          </cell>
        </row>
        <row r="2289">
          <cell r="A2289">
            <v>0</v>
          </cell>
        </row>
        <row r="2290">
          <cell r="A2290">
            <v>0</v>
          </cell>
        </row>
        <row r="2291">
          <cell r="A2291">
            <v>0</v>
          </cell>
        </row>
        <row r="2292">
          <cell r="A2292">
            <v>0</v>
          </cell>
        </row>
        <row r="2293">
          <cell r="A2293">
            <v>0</v>
          </cell>
        </row>
        <row r="2294">
          <cell r="A2294">
            <v>0</v>
          </cell>
        </row>
        <row r="2295">
          <cell r="A2295">
            <v>0</v>
          </cell>
        </row>
        <row r="2296">
          <cell r="A2296">
            <v>0</v>
          </cell>
        </row>
        <row r="2297">
          <cell r="A2297">
            <v>0</v>
          </cell>
        </row>
        <row r="2298">
          <cell r="A2298">
            <v>0</v>
          </cell>
        </row>
        <row r="2299">
          <cell r="A2299">
            <v>0</v>
          </cell>
        </row>
        <row r="2300">
          <cell r="A2300">
            <v>0</v>
          </cell>
        </row>
        <row r="2301">
          <cell r="A2301">
            <v>0</v>
          </cell>
        </row>
        <row r="2302">
          <cell r="A2302">
            <v>0</v>
          </cell>
        </row>
        <row r="2303">
          <cell r="A2303">
            <v>0</v>
          </cell>
        </row>
        <row r="2304">
          <cell r="A2304">
            <v>0</v>
          </cell>
        </row>
        <row r="2305">
          <cell r="A2305">
            <v>0</v>
          </cell>
        </row>
        <row r="2306">
          <cell r="A2306">
            <v>0</v>
          </cell>
        </row>
        <row r="2307">
          <cell r="A2307">
            <v>0</v>
          </cell>
        </row>
        <row r="2308">
          <cell r="A2308">
            <v>0</v>
          </cell>
        </row>
        <row r="2309">
          <cell r="A2309">
            <v>0</v>
          </cell>
        </row>
        <row r="2310">
          <cell r="A2310">
            <v>0</v>
          </cell>
        </row>
        <row r="2311">
          <cell r="A2311">
            <v>0</v>
          </cell>
        </row>
        <row r="2312">
          <cell r="A2312">
            <v>0</v>
          </cell>
        </row>
        <row r="2313">
          <cell r="A2313">
            <v>0</v>
          </cell>
        </row>
        <row r="2314">
          <cell r="A2314">
            <v>0</v>
          </cell>
        </row>
        <row r="2315">
          <cell r="A2315">
            <v>0</v>
          </cell>
        </row>
        <row r="2316">
          <cell r="A2316">
            <v>0</v>
          </cell>
        </row>
        <row r="2317">
          <cell r="A2317">
            <v>0</v>
          </cell>
        </row>
        <row r="2318">
          <cell r="A2318">
            <v>0</v>
          </cell>
        </row>
        <row r="2319">
          <cell r="A2319">
            <v>0</v>
          </cell>
        </row>
        <row r="2321">
          <cell r="A2321">
            <v>0</v>
          </cell>
        </row>
        <row r="2322">
          <cell r="A2322">
            <v>0</v>
          </cell>
        </row>
        <row r="2323">
          <cell r="A2323">
            <v>0</v>
          </cell>
        </row>
        <row r="2324">
          <cell r="A2324">
            <v>0</v>
          </cell>
        </row>
        <row r="2325">
          <cell r="A2325">
            <v>0</v>
          </cell>
        </row>
        <row r="2326">
          <cell r="A2326">
            <v>0</v>
          </cell>
        </row>
        <row r="2327">
          <cell r="A2327">
            <v>0</v>
          </cell>
        </row>
        <row r="2328">
          <cell r="A2328">
            <v>0</v>
          </cell>
        </row>
        <row r="2329">
          <cell r="A2329">
            <v>0</v>
          </cell>
        </row>
        <row r="2330">
          <cell r="A2330">
            <v>0</v>
          </cell>
        </row>
        <row r="2331">
          <cell r="A2331">
            <v>0</v>
          </cell>
        </row>
        <row r="2332">
          <cell r="A2332">
            <v>0</v>
          </cell>
        </row>
        <row r="2333">
          <cell r="A2333">
            <v>0</v>
          </cell>
        </row>
        <row r="2334">
          <cell r="A2334">
            <v>0</v>
          </cell>
        </row>
        <row r="2335">
          <cell r="A2335">
            <v>0</v>
          </cell>
        </row>
        <row r="2336">
          <cell r="A2336">
            <v>0</v>
          </cell>
        </row>
        <row r="2338">
          <cell r="A2338">
            <v>0</v>
          </cell>
        </row>
        <row r="2339">
          <cell r="A2339">
            <v>0</v>
          </cell>
        </row>
        <row r="2340">
          <cell r="A2340">
            <v>0</v>
          </cell>
        </row>
        <row r="2341">
          <cell r="A2341">
            <v>0</v>
          </cell>
        </row>
        <row r="2342">
          <cell r="A2342">
            <v>0</v>
          </cell>
        </row>
        <row r="2343">
          <cell r="A2343">
            <v>0</v>
          </cell>
        </row>
        <row r="2344">
          <cell r="A2344">
            <v>0</v>
          </cell>
        </row>
        <row r="2345">
          <cell r="A2345">
            <v>0</v>
          </cell>
        </row>
        <row r="2346">
          <cell r="A2346">
            <v>0</v>
          </cell>
        </row>
        <row r="2347">
          <cell r="A2347">
            <v>0</v>
          </cell>
        </row>
        <row r="2348">
          <cell r="A2348">
            <v>0</v>
          </cell>
        </row>
        <row r="2349">
          <cell r="A2349">
            <v>0</v>
          </cell>
        </row>
        <row r="2350">
          <cell r="A2350">
            <v>0</v>
          </cell>
        </row>
        <row r="2351">
          <cell r="A2351">
            <v>0</v>
          </cell>
        </row>
        <row r="2352">
          <cell r="A2352">
            <v>0</v>
          </cell>
        </row>
        <row r="2353">
          <cell r="A2353">
            <v>0</v>
          </cell>
        </row>
        <row r="2354">
          <cell r="A2354">
            <v>0</v>
          </cell>
        </row>
        <row r="2355">
          <cell r="A2355">
            <v>0</v>
          </cell>
        </row>
        <row r="2356">
          <cell r="A2356">
            <v>0</v>
          </cell>
        </row>
        <row r="2357">
          <cell r="A2357">
            <v>0</v>
          </cell>
        </row>
        <row r="2358">
          <cell r="A2358">
            <v>0</v>
          </cell>
        </row>
        <row r="2359">
          <cell r="A2359">
            <v>0</v>
          </cell>
        </row>
        <row r="2360">
          <cell r="A2360">
            <v>0</v>
          </cell>
        </row>
        <row r="2361">
          <cell r="A2361">
            <v>0</v>
          </cell>
        </row>
        <row r="2362">
          <cell r="A2362">
            <v>0</v>
          </cell>
        </row>
        <row r="2363">
          <cell r="A2363">
            <v>0</v>
          </cell>
        </row>
        <row r="2364">
          <cell r="A2364">
            <v>0</v>
          </cell>
        </row>
        <row r="2365">
          <cell r="A2365">
            <v>0</v>
          </cell>
        </row>
        <row r="2366">
          <cell r="A2366">
            <v>0</v>
          </cell>
        </row>
        <row r="2367">
          <cell r="A2367">
            <v>0</v>
          </cell>
        </row>
        <row r="2368">
          <cell r="A2368">
            <v>0</v>
          </cell>
        </row>
        <row r="2369">
          <cell r="A2369">
            <v>0</v>
          </cell>
        </row>
        <row r="2370">
          <cell r="A2370">
            <v>0</v>
          </cell>
        </row>
        <row r="2371">
          <cell r="A2371">
            <v>0</v>
          </cell>
        </row>
        <row r="2373">
          <cell r="A2373">
            <v>0</v>
          </cell>
        </row>
        <row r="2374">
          <cell r="A2374">
            <v>0</v>
          </cell>
        </row>
        <row r="2375">
          <cell r="A2375">
            <v>0</v>
          </cell>
        </row>
        <row r="2376">
          <cell r="A2376">
            <v>0</v>
          </cell>
        </row>
        <row r="2377">
          <cell r="A2377">
            <v>0</v>
          </cell>
        </row>
        <row r="2378">
          <cell r="A2378">
            <v>0</v>
          </cell>
        </row>
        <row r="2379">
          <cell r="A2379">
            <v>0</v>
          </cell>
        </row>
        <row r="2380">
          <cell r="A2380">
            <v>0</v>
          </cell>
        </row>
        <row r="2381">
          <cell r="A2381">
            <v>0</v>
          </cell>
        </row>
        <row r="2382">
          <cell r="A2382">
            <v>0</v>
          </cell>
        </row>
        <row r="2383">
          <cell r="A2383">
            <v>0</v>
          </cell>
        </row>
        <row r="2384">
          <cell r="A2384">
            <v>0</v>
          </cell>
        </row>
        <row r="2385">
          <cell r="A2385">
            <v>0</v>
          </cell>
        </row>
        <row r="2386">
          <cell r="A2386">
            <v>0</v>
          </cell>
        </row>
        <row r="2388">
          <cell r="A2388">
            <v>0</v>
          </cell>
        </row>
        <row r="2389">
          <cell r="A2389">
            <v>0</v>
          </cell>
        </row>
        <row r="2390">
          <cell r="A2390">
            <v>0</v>
          </cell>
        </row>
        <row r="2391">
          <cell r="A2391">
            <v>0</v>
          </cell>
        </row>
        <row r="2392">
          <cell r="A2392">
            <v>0</v>
          </cell>
        </row>
        <row r="2393">
          <cell r="A2393">
            <v>0</v>
          </cell>
        </row>
        <row r="2394">
          <cell r="A2394">
            <v>0</v>
          </cell>
        </row>
        <row r="2395">
          <cell r="A2395">
            <v>0</v>
          </cell>
        </row>
        <row r="2396">
          <cell r="A2396">
            <v>0</v>
          </cell>
        </row>
        <row r="2397">
          <cell r="A2397">
            <v>0</v>
          </cell>
        </row>
        <row r="2398">
          <cell r="A2398">
            <v>0</v>
          </cell>
        </row>
        <row r="2399">
          <cell r="A2399">
            <v>0</v>
          </cell>
        </row>
        <row r="2400">
          <cell r="A2400">
            <v>0</v>
          </cell>
        </row>
        <row r="2401">
          <cell r="A2401">
            <v>0</v>
          </cell>
        </row>
        <row r="2402">
          <cell r="A2402">
            <v>0</v>
          </cell>
        </row>
        <row r="2403">
          <cell r="A2403">
            <v>0</v>
          </cell>
        </row>
        <row r="2404">
          <cell r="A2404">
            <v>0</v>
          </cell>
        </row>
        <row r="2405">
          <cell r="A2405">
            <v>0</v>
          </cell>
        </row>
        <row r="2406">
          <cell r="A2406">
            <v>0</v>
          </cell>
        </row>
        <row r="2407">
          <cell r="A2407">
            <v>0</v>
          </cell>
        </row>
        <row r="2408">
          <cell r="A2408">
            <v>0</v>
          </cell>
        </row>
        <row r="2409">
          <cell r="A2409">
            <v>0</v>
          </cell>
        </row>
        <row r="2410">
          <cell r="A2410">
            <v>0</v>
          </cell>
        </row>
        <row r="2411">
          <cell r="A2411">
            <v>0</v>
          </cell>
        </row>
        <row r="2412">
          <cell r="A2412">
            <v>0</v>
          </cell>
        </row>
        <row r="2413">
          <cell r="A2413">
            <v>0</v>
          </cell>
        </row>
        <row r="2414">
          <cell r="A2414">
            <v>0</v>
          </cell>
        </row>
        <row r="2415">
          <cell r="A2415">
            <v>0</v>
          </cell>
        </row>
        <row r="2416">
          <cell r="A2416">
            <v>0</v>
          </cell>
        </row>
        <row r="2417">
          <cell r="A2417">
            <v>0</v>
          </cell>
        </row>
        <row r="2418">
          <cell r="A2418">
            <v>0</v>
          </cell>
        </row>
        <row r="2419">
          <cell r="A2419">
            <v>0</v>
          </cell>
        </row>
        <row r="2420">
          <cell r="A2420">
            <v>0</v>
          </cell>
        </row>
        <row r="2421">
          <cell r="A2421">
            <v>0</v>
          </cell>
        </row>
        <row r="2422">
          <cell r="A2422">
            <v>0</v>
          </cell>
        </row>
        <row r="2424">
          <cell r="A2424">
            <v>0</v>
          </cell>
        </row>
        <row r="2425">
          <cell r="A2425">
            <v>0</v>
          </cell>
        </row>
        <row r="2426">
          <cell r="A2426">
            <v>0</v>
          </cell>
        </row>
        <row r="2427">
          <cell r="A2427">
            <v>0</v>
          </cell>
        </row>
        <row r="2428">
          <cell r="A2428">
            <v>0</v>
          </cell>
        </row>
        <row r="2429">
          <cell r="A2429">
            <v>0</v>
          </cell>
        </row>
        <row r="2430">
          <cell r="A2430">
            <v>0</v>
          </cell>
        </row>
        <row r="2431">
          <cell r="A2431">
            <v>0</v>
          </cell>
        </row>
        <row r="2433">
          <cell r="A2433">
            <v>0</v>
          </cell>
        </row>
        <row r="2434">
          <cell r="A2434">
            <v>0</v>
          </cell>
        </row>
        <row r="2435">
          <cell r="A2435">
            <v>0</v>
          </cell>
        </row>
        <row r="2436">
          <cell r="A2436">
            <v>0</v>
          </cell>
        </row>
        <row r="2437">
          <cell r="A2437">
            <v>0</v>
          </cell>
        </row>
        <row r="2438">
          <cell r="A2438">
            <v>0</v>
          </cell>
        </row>
        <row r="2439">
          <cell r="A2439">
            <v>0</v>
          </cell>
        </row>
        <row r="2440">
          <cell r="A2440">
            <v>0</v>
          </cell>
        </row>
        <row r="2441">
          <cell r="A2441">
            <v>0</v>
          </cell>
        </row>
        <row r="2442">
          <cell r="A2442">
            <v>0</v>
          </cell>
        </row>
        <row r="2443">
          <cell r="A2443">
            <v>0</v>
          </cell>
        </row>
        <row r="2444">
          <cell r="A2444">
            <v>0</v>
          </cell>
        </row>
        <row r="2445">
          <cell r="A2445">
            <v>0</v>
          </cell>
        </row>
        <row r="2446">
          <cell r="A2446">
            <v>0</v>
          </cell>
        </row>
        <row r="2447">
          <cell r="A2447">
            <v>0</v>
          </cell>
        </row>
        <row r="2448">
          <cell r="A2448">
            <v>0</v>
          </cell>
        </row>
        <row r="2449">
          <cell r="A2449">
            <v>0</v>
          </cell>
        </row>
        <row r="2450">
          <cell r="A2450">
            <v>0</v>
          </cell>
        </row>
        <row r="2451">
          <cell r="A2451">
            <v>0</v>
          </cell>
        </row>
        <row r="2452">
          <cell r="A2452">
            <v>0</v>
          </cell>
        </row>
        <row r="2453">
          <cell r="A2453">
            <v>0</v>
          </cell>
        </row>
        <row r="2454">
          <cell r="A2454">
            <v>0</v>
          </cell>
        </row>
        <row r="2455">
          <cell r="A2455">
            <v>0</v>
          </cell>
        </row>
        <row r="2456">
          <cell r="A2456">
            <v>0</v>
          </cell>
        </row>
        <row r="2457">
          <cell r="A2457">
            <v>0</v>
          </cell>
        </row>
        <row r="2458">
          <cell r="A2458">
            <v>0</v>
          </cell>
        </row>
        <row r="2459">
          <cell r="A2459">
            <v>0</v>
          </cell>
        </row>
        <row r="2460">
          <cell r="A2460">
            <v>0</v>
          </cell>
        </row>
        <row r="2461">
          <cell r="A2461">
            <v>0</v>
          </cell>
        </row>
        <row r="2462">
          <cell r="A2462">
            <v>0</v>
          </cell>
        </row>
        <row r="2463">
          <cell r="A2463">
            <v>0</v>
          </cell>
        </row>
        <row r="2464">
          <cell r="A2464">
            <v>0</v>
          </cell>
        </row>
        <row r="2465">
          <cell r="A2465">
            <v>0</v>
          </cell>
        </row>
        <row r="2466">
          <cell r="A2466">
            <v>0</v>
          </cell>
        </row>
        <row r="2467">
          <cell r="A2467">
            <v>0</v>
          </cell>
        </row>
        <row r="2468">
          <cell r="A2468">
            <v>0</v>
          </cell>
        </row>
        <row r="2469">
          <cell r="A2469">
            <v>0</v>
          </cell>
        </row>
        <row r="2470">
          <cell r="A2470">
            <v>0</v>
          </cell>
        </row>
        <row r="2471">
          <cell r="A2471">
            <v>0</v>
          </cell>
        </row>
        <row r="2473">
          <cell r="A2473">
            <v>0</v>
          </cell>
        </row>
        <row r="2474">
          <cell r="A2474">
            <v>0</v>
          </cell>
        </row>
        <row r="2475">
          <cell r="A2475">
            <v>0</v>
          </cell>
        </row>
        <row r="2476">
          <cell r="A2476">
            <v>0</v>
          </cell>
        </row>
        <row r="2477">
          <cell r="A2477">
            <v>0</v>
          </cell>
        </row>
        <row r="2478">
          <cell r="A2478">
            <v>0</v>
          </cell>
        </row>
        <row r="2479">
          <cell r="A2479">
            <v>0</v>
          </cell>
        </row>
        <row r="2480">
          <cell r="A2480">
            <v>0</v>
          </cell>
        </row>
        <row r="2481">
          <cell r="A2481">
            <v>0</v>
          </cell>
        </row>
        <row r="2482">
          <cell r="A2482">
            <v>0</v>
          </cell>
        </row>
        <row r="2483">
          <cell r="A2483">
            <v>0</v>
          </cell>
        </row>
        <row r="2484">
          <cell r="A2484">
            <v>0</v>
          </cell>
        </row>
        <row r="2485">
          <cell r="A2485">
            <v>0</v>
          </cell>
        </row>
        <row r="2486">
          <cell r="A2486">
            <v>0</v>
          </cell>
        </row>
        <row r="2487">
          <cell r="A2487">
            <v>0</v>
          </cell>
        </row>
        <row r="2488">
          <cell r="A2488">
            <v>0</v>
          </cell>
        </row>
        <row r="2489">
          <cell r="A2489">
            <v>0</v>
          </cell>
        </row>
        <row r="2490">
          <cell r="A2490">
            <v>0</v>
          </cell>
        </row>
        <row r="2491">
          <cell r="A2491">
            <v>0</v>
          </cell>
        </row>
        <row r="2492">
          <cell r="A2492">
            <v>0</v>
          </cell>
        </row>
        <row r="2493">
          <cell r="A2493">
            <v>0</v>
          </cell>
        </row>
        <row r="2494">
          <cell r="A2494">
            <v>0</v>
          </cell>
        </row>
        <row r="2495">
          <cell r="A2495">
            <v>0</v>
          </cell>
        </row>
        <row r="2496">
          <cell r="A2496">
            <v>0</v>
          </cell>
        </row>
        <row r="2497">
          <cell r="A2497">
            <v>0</v>
          </cell>
        </row>
        <row r="2498">
          <cell r="A2498">
            <v>0</v>
          </cell>
        </row>
        <row r="2499">
          <cell r="A2499">
            <v>0</v>
          </cell>
        </row>
        <row r="2500">
          <cell r="A2500">
            <v>0</v>
          </cell>
        </row>
        <row r="2501">
          <cell r="A2501">
            <v>0</v>
          </cell>
        </row>
        <row r="2502">
          <cell r="A2502">
            <v>0</v>
          </cell>
        </row>
        <row r="2503">
          <cell r="A2503">
            <v>0</v>
          </cell>
        </row>
        <row r="2504">
          <cell r="A2504">
            <v>0</v>
          </cell>
        </row>
        <row r="2505">
          <cell r="A2505">
            <v>0</v>
          </cell>
        </row>
        <row r="2506">
          <cell r="A2506">
            <v>0</v>
          </cell>
        </row>
        <row r="2507">
          <cell r="A2507">
            <v>0</v>
          </cell>
        </row>
        <row r="2508">
          <cell r="A2508">
            <v>0</v>
          </cell>
        </row>
        <row r="2509">
          <cell r="A2509">
            <v>0</v>
          </cell>
        </row>
        <row r="2510">
          <cell r="A2510">
            <v>0</v>
          </cell>
        </row>
        <row r="2511">
          <cell r="A2511">
            <v>0</v>
          </cell>
        </row>
        <row r="2512">
          <cell r="A2512">
            <v>0</v>
          </cell>
        </row>
        <row r="2513">
          <cell r="A2513">
            <v>0</v>
          </cell>
        </row>
        <row r="2514">
          <cell r="A2514">
            <v>0</v>
          </cell>
        </row>
        <row r="2515">
          <cell r="A2515">
            <v>0</v>
          </cell>
        </row>
        <row r="2516">
          <cell r="A2516">
            <v>0</v>
          </cell>
        </row>
        <row r="2517">
          <cell r="A2517">
            <v>0</v>
          </cell>
        </row>
        <row r="2518">
          <cell r="A2518">
            <v>0</v>
          </cell>
        </row>
        <row r="2519">
          <cell r="A2519">
            <v>0</v>
          </cell>
        </row>
        <row r="2520">
          <cell r="A2520">
            <v>0</v>
          </cell>
        </row>
        <row r="2521">
          <cell r="A2521">
            <v>0</v>
          </cell>
        </row>
        <row r="2522">
          <cell r="A2522">
            <v>0</v>
          </cell>
        </row>
        <row r="2523">
          <cell r="A2523">
            <v>0</v>
          </cell>
        </row>
        <row r="2524">
          <cell r="A2524">
            <v>0</v>
          </cell>
        </row>
        <row r="2525">
          <cell r="A2525">
            <v>0</v>
          </cell>
        </row>
        <row r="2526">
          <cell r="A2526">
            <v>0</v>
          </cell>
        </row>
        <row r="2527">
          <cell r="A2527">
            <v>0</v>
          </cell>
        </row>
        <row r="2528">
          <cell r="A2528">
            <v>0</v>
          </cell>
        </row>
        <row r="2529">
          <cell r="A2529">
            <v>0</v>
          </cell>
        </row>
        <row r="2530">
          <cell r="A2530">
            <v>0</v>
          </cell>
        </row>
        <row r="2531">
          <cell r="A2531">
            <v>0</v>
          </cell>
        </row>
        <row r="2532">
          <cell r="A2532">
            <v>0</v>
          </cell>
        </row>
        <row r="2533">
          <cell r="A2533">
            <v>0</v>
          </cell>
        </row>
        <row r="2534">
          <cell r="A2534">
            <v>0</v>
          </cell>
        </row>
        <row r="2536">
          <cell r="A2536">
            <v>0</v>
          </cell>
        </row>
        <row r="2537">
          <cell r="A2537">
            <v>0</v>
          </cell>
        </row>
        <row r="2538">
          <cell r="A2538">
            <v>0</v>
          </cell>
        </row>
        <row r="2539">
          <cell r="A2539">
            <v>0</v>
          </cell>
        </row>
        <row r="2540">
          <cell r="A2540">
            <v>0</v>
          </cell>
        </row>
        <row r="2541">
          <cell r="A2541">
            <v>0</v>
          </cell>
        </row>
        <row r="2542">
          <cell r="A2542">
            <v>0</v>
          </cell>
        </row>
        <row r="2543">
          <cell r="A2543">
            <v>0</v>
          </cell>
        </row>
        <row r="2544">
          <cell r="A2544">
            <v>0</v>
          </cell>
        </row>
        <row r="2545">
          <cell r="A2545">
            <v>0</v>
          </cell>
        </row>
        <row r="2546">
          <cell r="A2546">
            <v>0</v>
          </cell>
        </row>
        <row r="2547">
          <cell r="A2547">
            <v>0</v>
          </cell>
        </row>
        <row r="2548">
          <cell r="A2548">
            <v>0</v>
          </cell>
        </row>
        <row r="2549">
          <cell r="A2549">
            <v>0</v>
          </cell>
        </row>
        <row r="2550">
          <cell r="A2550">
            <v>0</v>
          </cell>
        </row>
        <row r="2551">
          <cell r="A2551">
            <v>0</v>
          </cell>
        </row>
        <row r="2552">
          <cell r="A2552">
            <v>0</v>
          </cell>
        </row>
        <row r="2553">
          <cell r="A2553">
            <v>0</v>
          </cell>
        </row>
        <row r="2554">
          <cell r="A2554">
            <v>0</v>
          </cell>
        </row>
        <row r="2555">
          <cell r="A2555">
            <v>0</v>
          </cell>
        </row>
        <row r="2556">
          <cell r="A2556">
            <v>0</v>
          </cell>
        </row>
        <row r="2557">
          <cell r="A2557">
            <v>0</v>
          </cell>
        </row>
        <row r="2558">
          <cell r="A2558">
            <v>0</v>
          </cell>
        </row>
        <row r="2559">
          <cell r="A2559">
            <v>0</v>
          </cell>
        </row>
        <row r="2560">
          <cell r="A2560">
            <v>0</v>
          </cell>
        </row>
        <row r="2561">
          <cell r="A2561">
            <v>0</v>
          </cell>
        </row>
        <row r="2562">
          <cell r="A2562">
            <v>0</v>
          </cell>
        </row>
        <row r="2563">
          <cell r="A2563">
            <v>0</v>
          </cell>
        </row>
        <row r="2564">
          <cell r="A2564">
            <v>0</v>
          </cell>
        </row>
        <row r="2565">
          <cell r="A2565">
            <v>0</v>
          </cell>
        </row>
        <row r="2566">
          <cell r="A2566">
            <v>0</v>
          </cell>
        </row>
        <row r="2567">
          <cell r="A2567">
            <v>0</v>
          </cell>
        </row>
        <row r="2568">
          <cell r="A2568">
            <v>0</v>
          </cell>
        </row>
        <row r="2569">
          <cell r="A2569">
            <v>0</v>
          </cell>
        </row>
        <row r="2570">
          <cell r="A2570">
            <v>0</v>
          </cell>
        </row>
        <row r="2571">
          <cell r="A2571">
            <v>0</v>
          </cell>
        </row>
        <row r="2572">
          <cell r="A2572">
            <v>0</v>
          </cell>
        </row>
        <row r="2573">
          <cell r="A2573">
            <v>0</v>
          </cell>
        </row>
        <row r="2574">
          <cell r="A2574">
            <v>0</v>
          </cell>
        </row>
        <row r="2575">
          <cell r="A2575">
            <v>0</v>
          </cell>
        </row>
        <row r="2576">
          <cell r="A2576">
            <v>0</v>
          </cell>
        </row>
        <row r="2577">
          <cell r="A2577">
            <v>0</v>
          </cell>
        </row>
        <row r="2578">
          <cell r="A2578">
            <v>0</v>
          </cell>
        </row>
        <row r="2579">
          <cell r="A2579">
            <v>0</v>
          </cell>
        </row>
        <row r="2580">
          <cell r="A2580">
            <v>0</v>
          </cell>
        </row>
        <row r="2581">
          <cell r="A2581">
            <v>0</v>
          </cell>
        </row>
        <row r="2582">
          <cell r="A2582">
            <v>0</v>
          </cell>
        </row>
        <row r="2583">
          <cell r="A2583">
            <v>0</v>
          </cell>
        </row>
        <row r="2584">
          <cell r="A2584">
            <v>0</v>
          </cell>
        </row>
        <row r="2585">
          <cell r="A2585">
            <v>0</v>
          </cell>
        </row>
        <row r="2586">
          <cell r="A2586">
            <v>0</v>
          </cell>
        </row>
        <row r="2588">
          <cell r="A2588">
            <v>0</v>
          </cell>
        </row>
        <row r="2589">
          <cell r="A2589">
            <v>0</v>
          </cell>
        </row>
        <row r="2590">
          <cell r="A2590">
            <v>0</v>
          </cell>
        </row>
        <row r="2591">
          <cell r="A2591">
            <v>0</v>
          </cell>
        </row>
        <row r="2592">
          <cell r="A2592">
            <v>0</v>
          </cell>
        </row>
        <row r="2594">
          <cell r="A2594">
            <v>0</v>
          </cell>
        </row>
        <row r="2595">
          <cell r="A2595">
            <v>0</v>
          </cell>
        </row>
        <row r="2596">
          <cell r="A2596">
            <v>0</v>
          </cell>
        </row>
        <row r="2597">
          <cell r="A2597">
            <v>0</v>
          </cell>
        </row>
        <row r="2598">
          <cell r="A2598">
            <v>0</v>
          </cell>
        </row>
        <row r="2599">
          <cell r="A2599">
            <v>0</v>
          </cell>
        </row>
        <row r="2600">
          <cell r="A2600">
            <v>0</v>
          </cell>
        </row>
        <row r="2601">
          <cell r="A2601">
            <v>0</v>
          </cell>
        </row>
        <row r="2602">
          <cell r="A2602">
            <v>0</v>
          </cell>
        </row>
        <row r="2603">
          <cell r="A2603">
            <v>0</v>
          </cell>
        </row>
        <row r="2604">
          <cell r="A2604">
            <v>0</v>
          </cell>
        </row>
        <row r="2605">
          <cell r="A2605">
            <v>0</v>
          </cell>
        </row>
        <row r="2606">
          <cell r="A2606">
            <v>0</v>
          </cell>
        </row>
        <row r="2607">
          <cell r="A2607">
            <v>0</v>
          </cell>
        </row>
        <row r="2608">
          <cell r="A2608">
            <v>0</v>
          </cell>
        </row>
        <row r="2609">
          <cell r="A2609">
            <v>0</v>
          </cell>
        </row>
        <row r="2610">
          <cell r="A2610">
            <v>0</v>
          </cell>
        </row>
        <row r="2611">
          <cell r="A2611">
            <v>0</v>
          </cell>
        </row>
        <row r="2612">
          <cell r="A2612">
            <v>0</v>
          </cell>
        </row>
        <row r="2614">
          <cell r="A2614">
            <v>0</v>
          </cell>
        </row>
        <row r="2615">
          <cell r="A2615">
            <v>0</v>
          </cell>
        </row>
        <row r="2616">
          <cell r="A2616">
            <v>0</v>
          </cell>
        </row>
        <row r="2617">
          <cell r="A2617">
            <v>0</v>
          </cell>
        </row>
        <row r="2618">
          <cell r="A2618">
            <v>0</v>
          </cell>
        </row>
        <row r="2619">
          <cell r="A2619">
            <v>0</v>
          </cell>
        </row>
        <row r="2620">
          <cell r="A2620">
            <v>0</v>
          </cell>
        </row>
        <row r="2621">
          <cell r="A2621">
            <v>0</v>
          </cell>
        </row>
        <row r="2622">
          <cell r="A2622">
            <v>0</v>
          </cell>
        </row>
        <row r="2623">
          <cell r="A2623">
            <v>0</v>
          </cell>
        </row>
        <row r="2625">
          <cell r="A2625">
            <v>0</v>
          </cell>
        </row>
        <row r="2626">
          <cell r="A2626">
            <v>0</v>
          </cell>
        </row>
        <row r="2627">
          <cell r="A2627">
            <v>0</v>
          </cell>
        </row>
        <row r="2628">
          <cell r="A2628">
            <v>0</v>
          </cell>
        </row>
        <row r="2629">
          <cell r="A2629">
            <v>0</v>
          </cell>
        </row>
        <row r="2630">
          <cell r="A2630">
            <v>0</v>
          </cell>
        </row>
        <row r="2631">
          <cell r="A2631">
            <v>0</v>
          </cell>
        </row>
        <row r="2632">
          <cell r="A2632">
            <v>0</v>
          </cell>
        </row>
        <row r="2633">
          <cell r="A2633">
            <v>0</v>
          </cell>
        </row>
        <row r="2634">
          <cell r="A2634">
            <v>0</v>
          </cell>
        </row>
        <row r="2635">
          <cell r="A2635">
            <v>0</v>
          </cell>
        </row>
        <row r="2636">
          <cell r="A2636">
            <v>0</v>
          </cell>
        </row>
        <row r="2637">
          <cell r="A2637">
            <v>0</v>
          </cell>
        </row>
        <row r="2638">
          <cell r="A2638">
            <v>0</v>
          </cell>
        </row>
        <row r="2639">
          <cell r="A2639">
            <v>0</v>
          </cell>
        </row>
        <row r="2640">
          <cell r="A2640">
            <v>0</v>
          </cell>
        </row>
        <row r="2641">
          <cell r="A2641">
            <v>0</v>
          </cell>
        </row>
        <row r="2642">
          <cell r="A2642">
            <v>0</v>
          </cell>
        </row>
        <row r="2643">
          <cell r="A2643">
            <v>0</v>
          </cell>
        </row>
        <row r="2644">
          <cell r="A2644">
            <v>0</v>
          </cell>
        </row>
        <row r="2645">
          <cell r="A2645">
            <v>0</v>
          </cell>
        </row>
        <row r="2647">
          <cell r="A2647">
            <v>0</v>
          </cell>
        </row>
        <row r="2648">
          <cell r="A2648">
            <v>0</v>
          </cell>
        </row>
        <row r="2649">
          <cell r="A2649">
            <v>0</v>
          </cell>
        </row>
        <row r="2650">
          <cell r="A2650">
            <v>0</v>
          </cell>
        </row>
        <row r="2651">
          <cell r="A2651">
            <v>0</v>
          </cell>
        </row>
        <row r="2652">
          <cell r="A2652">
            <v>0</v>
          </cell>
        </row>
        <row r="2653">
          <cell r="A2653">
            <v>0</v>
          </cell>
        </row>
        <row r="2654">
          <cell r="A2654">
            <v>0</v>
          </cell>
        </row>
        <row r="2655">
          <cell r="A2655">
            <v>0</v>
          </cell>
        </row>
        <row r="2656">
          <cell r="A2656">
            <v>0</v>
          </cell>
        </row>
        <row r="2657">
          <cell r="A2657">
            <v>0</v>
          </cell>
        </row>
        <row r="2658">
          <cell r="A2658">
            <v>0</v>
          </cell>
        </row>
        <row r="2659">
          <cell r="A2659">
            <v>0</v>
          </cell>
        </row>
        <row r="2660">
          <cell r="A2660">
            <v>0</v>
          </cell>
        </row>
        <row r="2661">
          <cell r="A2661">
            <v>0</v>
          </cell>
        </row>
        <row r="2662">
          <cell r="A2662">
            <v>0</v>
          </cell>
        </row>
        <row r="2663">
          <cell r="A2663">
            <v>0</v>
          </cell>
        </row>
        <row r="2664">
          <cell r="A2664">
            <v>0</v>
          </cell>
        </row>
        <row r="2665">
          <cell r="A2665">
            <v>0</v>
          </cell>
        </row>
        <row r="2666">
          <cell r="A2666">
            <v>0</v>
          </cell>
        </row>
        <row r="2667">
          <cell r="A2667">
            <v>0</v>
          </cell>
        </row>
        <row r="2668">
          <cell r="A2668">
            <v>0</v>
          </cell>
        </row>
        <row r="2669">
          <cell r="A2669">
            <v>0</v>
          </cell>
        </row>
        <row r="2670">
          <cell r="A2670">
            <v>0</v>
          </cell>
        </row>
        <row r="2671">
          <cell r="A2671">
            <v>0</v>
          </cell>
        </row>
        <row r="2672">
          <cell r="A2672">
            <v>0</v>
          </cell>
        </row>
        <row r="2673">
          <cell r="A2673">
            <v>0</v>
          </cell>
        </row>
        <row r="2674">
          <cell r="A2674">
            <v>0</v>
          </cell>
        </row>
        <row r="2675">
          <cell r="A2675">
            <v>0</v>
          </cell>
        </row>
        <row r="2676">
          <cell r="A2676">
            <v>0</v>
          </cell>
        </row>
        <row r="2677">
          <cell r="A2677">
            <v>0</v>
          </cell>
        </row>
        <row r="2678">
          <cell r="A2678">
            <v>0</v>
          </cell>
        </row>
        <row r="2679">
          <cell r="A2679">
            <v>0</v>
          </cell>
        </row>
        <row r="2680">
          <cell r="A2680">
            <v>0</v>
          </cell>
        </row>
        <row r="2681">
          <cell r="A2681">
            <v>0</v>
          </cell>
        </row>
        <row r="2682">
          <cell r="A2682">
            <v>0</v>
          </cell>
        </row>
        <row r="2683">
          <cell r="A2683">
            <v>0</v>
          </cell>
        </row>
        <row r="2684">
          <cell r="A2684">
            <v>0</v>
          </cell>
        </row>
        <row r="2685">
          <cell r="A2685">
            <v>0</v>
          </cell>
        </row>
        <row r="2686">
          <cell r="A2686">
            <v>0</v>
          </cell>
        </row>
        <row r="2687">
          <cell r="A2687">
            <v>0</v>
          </cell>
        </row>
        <row r="2688">
          <cell r="A2688">
            <v>0</v>
          </cell>
        </row>
        <row r="2689">
          <cell r="A2689">
            <v>0</v>
          </cell>
        </row>
        <row r="2690">
          <cell r="A2690">
            <v>0</v>
          </cell>
        </row>
        <row r="2691">
          <cell r="A2691">
            <v>0</v>
          </cell>
        </row>
        <row r="2692">
          <cell r="A2692">
            <v>0</v>
          </cell>
        </row>
        <row r="2693">
          <cell r="A2693">
            <v>0</v>
          </cell>
        </row>
        <row r="2694">
          <cell r="A2694">
            <v>0</v>
          </cell>
        </row>
        <row r="2695">
          <cell r="A2695">
            <v>0</v>
          </cell>
        </row>
        <row r="2696">
          <cell r="A2696">
            <v>0</v>
          </cell>
        </row>
        <row r="2698">
          <cell r="A2698">
            <v>0</v>
          </cell>
        </row>
        <row r="2699">
          <cell r="A2699">
            <v>0</v>
          </cell>
        </row>
        <row r="2700">
          <cell r="A2700">
            <v>0</v>
          </cell>
        </row>
        <row r="2701">
          <cell r="A2701">
            <v>0</v>
          </cell>
        </row>
        <row r="2703">
          <cell r="A2703">
            <v>0</v>
          </cell>
        </row>
        <row r="2704">
          <cell r="A2704">
            <v>0</v>
          </cell>
        </row>
        <row r="2705">
          <cell r="A2705">
            <v>0</v>
          </cell>
        </row>
        <row r="2706">
          <cell r="A2706">
            <v>0</v>
          </cell>
        </row>
        <row r="2707">
          <cell r="A2707">
            <v>0</v>
          </cell>
        </row>
        <row r="2708">
          <cell r="A2708">
            <v>0</v>
          </cell>
        </row>
        <row r="2709">
          <cell r="A2709">
            <v>0</v>
          </cell>
        </row>
        <row r="2710">
          <cell r="A2710">
            <v>0</v>
          </cell>
        </row>
        <row r="2711">
          <cell r="A2711">
            <v>0</v>
          </cell>
        </row>
        <row r="2712">
          <cell r="A2712">
            <v>0</v>
          </cell>
        </row>
        <row r="2713">
          <cell r="A2713">
            <v>0</v>
          </cell>
        </row>
        <row r="2714">
          <cell r="A2714">
            <v>0</v>
          </cell>
        </row>
        <row r="2715">
          <cell r="A2715">
            <v>0</v>
          </cell>
        </row>
        <row r="2716">
          <cell r="A2716">
            <v>0</v>
          </cell>
        </row>
        <row r="2717">
          <cell r="A2717">
            <v>0</v>
          </cell>
        </row>
        <row r="2718">
          <cell r="A2718">
            <v>0</v>
          </cell>
        </row>
        <row r="2719">
          <cell r="A2719">
            <v>0</v>
          </cell>
        </row>
        <row r="2720">
          <cell r="A2720">
            <v>0</v>
          </cell>
        </row>
        <row r="2721">
          <cell r="A2721">
            <v>0</v>
          </cell>
        </row>
        <row r="2722">
          <cell r="A2722">
            <v>0</v>
          </cell>
        </row>
        <row r="2723">
          <cell r="A2723">
            <v>0</v>
          </cell>
        </row>
        <row r="2724">
          <cell r="A2724">
            <v>0</v>
          </cell>
        </row>
        <row r="2725">
          <cell r="A2725">
            <v>0</v>
          </cell>
        </row>
        <row r="2726">
          <cell r="A2726">
            <v>0</v>
          </cell>
        </row>
        <row r="2727">
          <cell r="A2727">
            <v>0</v>
          </cell>
        </row>
        <row r="2728">
          <cell r="A2728">
            <v>0</v>
          </cell>
        </row>
        <row r="2729">
          <cell r="A2729">
            <v>0</v>
          </cell>
        </row>
        <row r="2730">
          <cell r="A2730">
            <v>0</v>
          </cell>
        </row>
        <row r="2731">
          <cell r="A2731">
            <v>0</v>
          </cell>
        </row>
        <row r="2732">
          <cell r="A2732">
            <v>0</v>
          </cell>
        </row>
        <row r="2733">
          <cell r="A2733">
            <v>0</v>
          </cell>
        </row>
        <row r="2734">
          <cell r="A2734">
            <v>0</v>
          </cell>
        </row>
        <row r="2735">
          <cell r="A2735">
            <v>0</v>
          </cell>
        </row>
        <row r="2736">
          <cell r="A2736">
            <v>0</v>
          </cell>
        </row>
        <row r="2737">
          <cell r="A2737">
            <v>0</v>
          </cell>
        </row>
        <row r="2738">
          <cell r="A2738">
            <v>0</v>
          </cell>
        </row>
        <row r="2739">
          <cell r="A2739">
            <v>0</v>
          </cell>
        </row>
        <row r="2740">
          <cell r="A2740">
            <v>0</v>
          </cell>
        </row>
        <row r="2741">
          <cell r="A2741">
            <v>0</v>
          </cell>
        </row>
        <row r="2742">
          <cell r="A2742">
            <v>0</v>
          </cell>
        </row>
        <row r="2743">
          <cell r="A2743">
            <v>0</v>
          </cell>
        </row>
        <row r="2744">
          <cell r="A2744">
            <v>0</v>
          </cell>
        </row>
        <row r="2745">
          <cell r="A2745">
            <v>0</v>
          </cell>
        </row>
        <row r="2746">
          <cell r="A2746">
            <v>0</v>
          </cell>
        </row>
        <row r="2747">
          <cell r="A2747">
            <v>0</v>
          </cell>
        </row>
        <row r="2748">
          <cell r="A2748">
            <v>0</v>
          </cell>
        </row>
        <row r="2749">
          <cell r="A2749">
            <v>0</v>
          </cell>
        </row>
        <row r="2750">
          <cell r="A2750">
            <v>0</v>
          </cell>
        </row>
        <row r="2751">
          <cell r="A2751">
            <v>0</v>
          </cell>
        </row>
        <row r="2752">
          <cell r="A2752">
            <v>0</v>
          </cell>
        </row>
        <row r="2753">
          <cell r="A2753">
            <v>0</v>
          </cell>
        </row>
        <row r="2754">
          <cell r="A2754">
            <v>0</v>
          </cell>
        </row>
        <row r="2755">
          <cell r="A2755">
            <v>0</v>
          </cell>
        </row>
        <row r="2756">
          <cell r="A2756">
            <v>0</v>
          </cell>
        </row>
        <row r="2757">
          <cell r="A2757">
            <v>0</v>
          </cell>
        </row>
        <row r="2758">
          <cell r="A2758">
            <v>0</v>
          </cell>
        </row>
        <row r="2759">
          <cell r="A2759">
            <v>0</v>
          </cell>
        </row>
        <row r="2760">
          <cell r="A2760">
            <v>0</v>
          </cell>
        </row>
        <row r="2761">
          <cell r="A2761">
            <v>0</v>
          </cell>
        </row>
        <row r="2762">
          <cell r="A2762">
            <v>0</v>
          </cell>
        </row>
        <row r="2764">
          <cell r="A2764">
            <v>0</v>
          </cell>
        </row>
        <row r="2765">
          <cell r="A2765">
            <v>0</v>
          </cell>
        </row>
        <row r="2766">
          <cell r="A2766">
            <v>0</v>
          </cell>
        </row>
        <row r="2767">
          <cell r="A2767">
            <v>0</v>
          </cell>
        </row>
        <row r="2768">
          <cell r="A2768">
            <v>0</v>
          </cell>
        </row>
        <row r="2769">
          <cell r="A2769">
            <v>0</v>
          </cell>
        </row>
        <row r="2770">
          <cell r="A2770">
            <v>0</v>
          </cell>
        </row>
        <row r="2771">
          <cell r="A2771">
            <v>0</v>
          </cell>
        </row>
        <row r="2773">
          <cell r="A2773">
            <v>0</v>
          </cell>
        </row>
        <row r="2774">
          <cell r="A2774">
            <v>0</v>
          </cell>
        </row>
        <row r="2775">
          <cell r="A2775">
            <v>0</v>
          </cell>
        </row>
        <row r="2776">
          <cell r="A2776">
            <v>0</v>
          </cell>
        </row>
        <row r="2777">
          <cell r="A2777">
            <v>0</v>
          </cell>
        </row>
        <row r="2778">
          <cell r="A2778">
            <v>0</v>
          </cell>
        </row>
        <row r="2779">
          <cell r="A2779">
            <v>0</v>
          </cell>
        </row>
        <row r="2780">
          <cell r="A2780">
            <v>0</v>
          </cell>
        </row>
        <row r="2781">
          <cell r="A2781">
            <v>0</v>
          </cell>
        </row>
        <row r="2782">
          <cell r="A2782">
            <v>0</v>
          </cell>
        </row>
        <row r="2783">
          <cell r="A2783">
            <v>0</v>
          </cell>
        </row>
        <row r="2784">
          <cell r="A2784">
            <v>0</v>
          </cell>
        </row>
        <row r="2785">
          <cell r="A2785">
            <v>0</v>
          </cell>
        </row>
        <row r="2786">
          <cell r="A2786">
            <v>0</v>
          </cell>
        </row>
        <row r="2788">
          <cell r="A2788">
            <v>0</v>
          </cell>
        </row>
        <row r="2789">
          <cell r="A2789">
            <v>0</v>
          </cell>
        </row>
        <row r="2790">
          <cell r="A2790">
            <v>0</v>
          </cell>
        </row>
        <row r="2792">
          <cell r="A2792">
            <v>0</v>
          </cell>
        </row>
        <row r="2793">
          <cell r="A2793">
            <v>0</v>
          </cell>
        </row>
        <row r="2794">
          <cell r="A2794">
            <v>0</v>
          </cell>
        </row>
        <row r="2795">
          <cell r="A2795">
            <v>0</v>
          </cell>
        </row>
        <row r="2796">
          <cell r="A2796">
            <v>0</v>
          </cell>
        </row>
        <row r="2797">
          <cell r="A2797">
            <v>0</v>
          </cell>
        </row>
        <row r="2798">
          <cell r="A2798">
            <v>0</v>
          </cell>
        </row>
        <row r="2799">
          <cell r="A2799">
            <v>0</v>
          </cell>
        </row>
        <row r="2800">
          <cell r="A2800">
            <v>0</v>
          </cell>
        </row>
        <row r="2801">
          <cell r="A2801">
            <v>0</v>
          </cell>
        </row>
        <row r="2802">
          <cell r="A2802">
            <v>0</v>
          </cell>
        </row>
        <row r="2803">
          <cell r="A2803">
            <v>0</v>
          </cell>
        </row>
        <row r="2804">
          <cell r="A2804">
            <v>0</v>
          </cell>
        </row>
        <row r="2805">
          <cell r="A2805">
            <v>0</v>
          </cell>
        </row>
        <row r="2806">
          <cell r="A2806">
            <v>0</v>
          </cell>
        </row>
        <row r="2807">
          <cell r="A2807">
            <v>0</v>
          </cell>
        </row>
        <row r="2808">
          <cell r="A2808">
            <v>0</v>
          </cell>
        </row>
        <row r="2809">
          <cell r="A2809">
            <v>0</v>
          </cell>
        </row>
        <row r="2810">
          <cell r="A2810">
            <v>0</v>
          </cell>
        </row>
        <row r="2811">
          <cell r="A2811">
            <v>0</v>
          </cell>
        </row>
        <row r="2812">
          <cell r="A2812">
            <v>0</v>
          </cell>
        </row>
        <row r="2813">
          <cell r="A2813">
            <v>0</v>
          </cell>
        </row>
        <row r="2814">
          <cell r="A2814">
            <v>0</v>
          </cell>
        </row>
        <row r="2815">
          <cell r="A2815">
            <v>0</v>
          </cell>
        </row>
        <row r="2816">
          <cell r="A2816">
            <v>0</v>
          </cell>
        </row>
        <row r="2817">
          <cell r="A2817">
            <v>0</v>
          </cell>
        </row>
        <row r="2818">
          <cell r="A2818">
            <v>0</v>
          </cell>
        </row>
        <row r="2819">
          <cell r="A2819">
            <v>0</v>
          </cell>
        </row>
        <row r="2820">
          <cell r="A2820">
            <v>0</v>
          </cell>
        </row>
        <row r="2821">
          <cell r="A2821">
            <v>0</v>
          </cell>
        </row>
        <row r="2822">
          <cell r="A2822">
            <v>0</v>
          </cell>
        </row>
        <row r="2823">
          <cell r="A2823">
            <v>0</v>
          </cell>
        </row>
        <row r="2824">
          <cell r="A2824">
            <v>0</v>
          </cell>
        </row>
        <row r="2825">
          <cell r="A2825">
            <v>0</v>
          </cell>
        </row>
        <row r="2826">
          <cell r="A2826">
            <v>0</v>
          </cell>
        </row>
        <row r="2827">
          <cell r="A2827">
            <v>0</v>
          </cell>
        </row>
        <row r="2828">
          <cell r="A2828">
            <v>0</v>
          </cell>
        </row>
        <row r="2829">
          <cell r="A2829">
            <v>0</v>
          </cell>
        </row>
        <row r="2830">
          <cell r="A2830">
            <v>0</v>
          </cell>
        </row>
        <row r="2831">
          <cell r="A2831">
            <v>0</v>
          </cell>
        </row>
        <row r="2832">
          <cell r="A2832">
            <v>0</v>
          </cell>
        </row>
        <row r="2833">
          <cell r="A2833">
            <v>0</v>
          </cell>
        </row>
        <row r="2834">
          <cell r="A2834">
            <v>0</v>
          </cell>
        </row>
        <row r="2835">
          <cell r="A2835">
            <v>0</v>
          </cell>
        </row>
        <row r="2836">
          <cell r="A2836">
            <v>0</v>
          </cell>
        </row>
        <row r="2838">
          <cell r="A2838">
            <v>0</v>
          </cell>
        </row>
        <row r="2839">
          <cell r="A2839">
            <v>0</v>
          </cell>
        </row>
        <row r="2840">
          <cell r="A2840">
            <v>0</v>
          </cell>
        </row>
        <row r="2841">
          <cell r="A2841">
            <v>0</v>
          </cell>
        </row>
        <row r="2842">
          <cell r="A2842">
            <v>0</v>
          </cell>
        </row>
        <row r="2843">
          <cell r="A2843">
            <v>0</v>
          </cell>
        </row>
        <row r="2844">
          <cell r="A2844">
            <v>0</v>
          </cell>
        </row>
        <row r="2845">
          <cell r="A2845">
            <v>0</v>
          </cell>
        </row>
        <row r="2846">
          <cell r="A2846">
            <v>0</v>
          </cell>
        </row>
        <row r="2847">
          <cell r="A2847">
            <v>0</v>
          </cell>
        </row>
        <row r="2848">
          <cell r="A2848">
            <v>0</v>
          </cell>
        </row>
        <row r="2849">
          <cell r="A2849">
            <v>0</v>
          </cell>
        </row>
        <row r="2850">
          <cell r="A2850">
            <v>0</v>
          </cell>
        </row>
        <row r="2851">
          <cell r="A2851">
            <v>0</v>
          </cell>
        </row>
        <row r="2852">
          <cell r="A2852">
            <v>0</v>
          </cell>
        </row>
        <row r="2853">
          <cell r="A2853">
            <v>0</v>
          </cell>
        </row>
        <row r="2854">
          <cell r="A2854">
            <v>0</v>
          </cell>
        </row>
        <row r="2855">
          <cell r="A2855">
            <v>0</v>
          </cell>
        </row>
        <row r="2856">
          <cell r="A2856">
            <v>0</v>
          </cell>
        </row>
        <row r="2857">
          <cell r="A2857">
            <v>0</v>
          </cell>
        </row>
        <row r="2858">
          <cell r="A2858">
            <v>0</v>
          </cell>
        </row>
        <row r="2859">
          <cell r="A2859">
            <v>0</v>
          </cell>
        </row>
        <row r="2860">
          <cell r="A2860">
            <v>0</v>
          </cell>
        </row>
        <row r="2861">
          <cell r="A2861">
            <v>0</v>
          </cell>
        </row>
        <row r="2862">
          <cell r="A2862">
            <v>0</v>
          </cell>
        </row>
        <row r="2863">
          <cell r="A2863">
            <v>0</v>
          </cell>
        </row>
        <row r="2864">
          <cell r="A2864">
            <v>0</v>
          </cell>
        </row>
        <row r="2865">
          <cell r="A2865">
            <v>0</v>
          </cell>
        </row>
        <row r="2866">
          <cell r="A2866">
            <v>0</v>
          </cell>
        </row>
        <row r="2867">
          <cell r="A2867">
            <v>0</v>
          </cell>
        </row>
        <row r="2868">
          <cell r="A2868">
            <v>0</v>
          </cell>
        </row>
        <row r="2869">
          <cell r="A2869">
            <v>0</v>
          </cell>
        </row>
        <row r="2870">
          <cell r="A2870">
            <v>0</v>
          </cell>
        </row>
        <row r="2871">
          <cell r="A2871">
            <v>0</v>
          </cell>
        </row>
        <row r="2872">
          <cell r="A2872">
            <v>0</v>
          </cell>
        </row>
        <row r="2873">
          <cell r="A2873">
            <v>0</v>
          </cell>
        </row>
        <row r="2874">
          <cell r="A2874">
            <v>0</v>
          </cell>
        </row>
        <row r="2875">
          <cell r="A2875">
            <v>0</v>
          </cell>
        </row>
        <row r="2876">
          <cell r="A2876">
            <v>0</v>
          </cell>
        </row>
        <row r="2877">
          <cell r="A2877">
            <v>0</v>
          </cell>
        </row>
        <row r="2878">
          <cell r="A2878">
            <v>0</v>
          </cell>
        </row>
        <row r="2879">
          <cell r="A2879">
            <v>0</v>
          </cell>
        </row>
        <row r="2880">
          <cell r="A2880">
            <v>0</v>
          </cell>
        </row>
        <row r="2881">
          <cell r="A2881">
            <v>0</v>
          </cell>
        </row>
        <row r="2882">
          <cell r="A2882">
            <v>0</v>
          </cell>
        </row>
        <row r="2883">
          <cell r="A2883">
            <v>0</v>
          </cell>
        </row>
        <row r="2884">
          <cell r="A2884">
            <v>0</v>
          </cell>
        </row>
        <row r="2885">
          <cell r="A2885">
            <v>0</v>
          </cell>
        </row>
        <row r="2886">
          <cell r="A2886">
            <v>0</v>
          </cell>
        </row>
        <row r="2887">
          <cell r="A2887">
            <v>0</v>
          </cell>
        </row>
        <row r="2888">
          <cell r="A2888">
            <v>0</v>
          </cell>
        </row>
        <row r="2889">
          <cell r="A2889">
            <v>0</v>
          </cell>
        </row>
        <row r="2890">
          <cell r="A2890">
            <v>0</v>
          </cell>
        </row>
        <row r="2891">
          <cell r="A2891">
            <v>0</v>
          </cell>
        </row>
        <row r="2892">
          <cell r="A2892">
            <v>0</v>
          </cell>
        </row>
        <row r="2893">
          <cell r="A2893">
            <v>0</v>
          </cell>
        </row>
        <row r="2894">
          <cell r="A2894">
            <v>0</v>
          </cell>
        </row>
        <row r="2895">
          <cell r="A2895">
            <v>0</v>
          </cell>
        </row>
        <row r="2896">
          <cell r="A2896">
            <v>0</v>
          </cell>
        </row>
        <row r="2897">
          <cell r="A2897">
            <v>0</v>
          </cell>
        </row>
        <row r="2898">
          <cell r="A2898">
            <v>0</v>
          </cell>
        </row>
        <row r="2899">
          <cell r="A2899">
            <v>0</v>
          </cell>
        </row>
        <row r="2900">
          <cell r="A2900">
            <v>0</v>
          </cell>
        </row>
        <row r="2901">
          <cell r="A2901">
            <v>0</v>
          </cell>
        </row>
        <row r="2902">
          <cell r="A2902">
            <v>0</v>
          </cell>
        </row>
        <row r="2903">
          <cell r="A2903">
            <v>0</v>
          </cell>
        </row>
        <row r="2904">
          <cell r="A2904">
            <v>0</v>
          </cell>
        </row>
        <row r="2905">
          <cell r="A2905">
            <v>0</v>
          </cell>
        </row>
        <row r="2906">
          <cell r="A2906">
            <v>0</v>
          </cell>
        </row>
        <row r="2907">
          <cell r="A2907">
            <v>0</v>
          </cell>
        </row>
        <row r="2908">
          <cell r="A2908">
            <v>0</v>
          </cell>
        </row>
        <row r="2909">
          <cell r="A2909">
            <v>0</v>
          </cell>
        </row>
        <row r="2910">
          <cell r="A2910">
            <v>0</v>
          </cell>
        </row>
        <row r="2911">
          <cell r="A2911">
            <v>0</v>
          </cell>
        </row>
        <row r="2912">
          <cell r="A2912">
            <v>0</v>
          </cell>
        </row>
        <row r="2913">
          <cell r="A2913">
            <v>0</v>
          </cell>
        </row>
        <row r="2914">
          <cell r="A2914">
            <v>0</v>
          </cell>
        </row>
        <row r="2915">
          <cell r="A2915">
            <v>0</v>
          </cell>
        </row>
        <row r="2916">
          <cell r="A2916">
            <v>0</v>
          </cell>
        </row>
        <row r="2917">
          <cell r="A2917">
            <v>0</v>
          </cell>
        </row>
        <row r="2918">
          <cell r="A2918">
            <v>0</v>
          </cell>
        </row>
        <row r="2919">
          <cell r="A2919">
            <v>0</v>
          </cell>
        </row>
        <row r="2920">
          <cell r="A2920">
            <v>0</v>
          </cell>
        </row>
        <row r="2921">
          <cell r="A2921">
            <v>0</v>
          </cell>
        </row>
        <row r="2922">
          <cell r="A2922">
            <v>0</v>
          </cell>
        </row>
        <row r="2923">
          <cell r="A2923">
            <v>0</v>
          </cell>
        </row>
        <row r="2924">
          <cell r="A2924">
            <v>0</v>
          </cell>
        </row>
        <row r="2925">
          <cell r="A2925">
            <v>0</v>
          </cell>
        </row>
        <row r="2926">
          <cell r="A2926">
            <v>0</v>
          </cell>
        </row>
        <row r="2927">
          <cell r="A2927">
            <v>0</v>
          </cell>
        </row>
        <row r="2928">
          <cell r="A2928">
            <v>0</v>
          </cell>
        </row>
        <row r="2929">
          <cell r="A2929">
            <v>0</v>
          </cell>
        </row>
        <row r="2930">
          <cell r="A2930">
            <v>0</v>
          </cell>
        </row>
        <row r="2931">
          <cell r="A2931">
            <v>0</v>
          </cell>
        </row>
        <row r="2933">
          <cell r="A2933">
            <v>0</v>
          </cell>
        </row>
        <row r="2934">
          <cell r="A2934">
            <v>0</v>
          </cell>
        </row>
        <row r="2935">
          <cell r="A2935">
            <v>0</v>
          </cell>
        </row>
        <row r="2936">
          <cell r="A2936">
            <v>0</v>
          </cell>
        </row>
        <row r="2937">
          <cell r="A2937">
            <v>0</v>
          </cell>
        </row>
        <row r="2938">
          <cell r="A2938">
            <v>0</v>
          </cell>
        </row>
        <row r="2939">
          <cell r="A2939">
            <v>0</v>
          </cell>
        </row>
        <row r="2940">
          <cell r="A2940">
            <v>0</v>
          </cell>
        </row>
        <row r="2941">
          <cell r="A2941">
            <v>0</v>
          </cell>
        </row>
        <row r="2942">
          <cell r="A2942">
            <v>0</v>
          </cell>
        </row>
        <row r="2943">
          <cell r="A2943">
            <v>0</v>
          </cell>
        </row>
        <row r="2944">
          <cell r="A2944">
            <v>0</v>
          </cell>
        </row>
        <row r="2945">
          <cell r="A2945">
            <v>0</v>
          </cell>
        </row>
        <row r="2946">
          <cell r="A2946">
            <v>0</v>
          </cell>
        </row>
        <row r="2947">
          <cell r="A2947">
            <v>0</v>
          </cell>
        </row>
        <row r="2948">
          <cell r="A2948">
            <v>0</v>
          </cell>
        </row>
        <row r="2949">
          <cell r="A2949">
            <v>0</v>
          </cell>
        </row>
        <row r="2950">
          <cell r="A2950">
            <v>0</v>
          </cell>
        </row>
        <row r="2951">
          <cell r="A2951">
            <v>0</v>
          </cell>
        </row>
        <row r="2952">
          <cell r="A2952">
            <v>0</v>
          </cell>
        </row>
        <row r="2953">
          <cell r="A2953">
            <v>0</v>
          </cell>
        </row>
        <row r="2954">
          <cell r="A2954">
            <v>0</v>
          </cell>
        </row>
        <row r="2955">
          <cell r="A2955">
            <v>0</v>
          </cell>
        </row>
        <row r="2956">
          <cell r="A2956">
            <v>0</v>
          </cell>
        </row>
        <row r="2957">
          <cell r="A2957">
            <v>0</v>
          </cell>
        </row>
        <row r="2958">
          <cell r="A2958">
            <v>0</v>
          </cell>
        </row>
        <row r="2959">
          <cell r="A2959">
            <v>0</v>
          </cell>
        </row>
        <row r="2960">
          <cell r="A2960">
            <v>0</v>
          </cell>
        </row>
        <row r="2961">
          <cell r="A2961">
            <v>0</v>
          </cell>
        </row>
        <row r="2962">
          <cell r="A2962">
            <v>0</v>
          </cell>
        </row>
        <row r="2963">
          <cell r="A2963">
            <v>0</v>
          </cell>
        </row>
        <row r="2964">
          <cell r="A2964">
            <v>0</v>
          </cell>
        </row>
        <row r="2965">
          <cell r="A2965">
            <v>0</v>
          </cell>
        </row>
        <row r="2966">
          <cell r="A2966">
            <v>0</v>
          </cell>
        </row>
        <row r="2967">
          <cell r="A2967">
            <v>0</v>
          </cell>
        </row>
        <row r="2968">
          <cell r="A2968">
            <v>0</v>
          </cell>
        </row>
        <row r="2969">
          <cell r="A2969">
            <v>0</v>
          </cell>
        </row>
        <row r="2970">
          <cell r="A2970">
            <v>0</v>
          </cell>
        </row>
        <row r="2971">
          <cell r="A2971">
            <v>0</v>
          </cell>
        </row>
        <row r="2972">
          <cell r="A2972">
            <v>0</v>
          </cell>
        </row>
        <row r="2973">
          <cell r="A2973">
            <v>0</v>
          </cell>
        </row>
        <row r="2974">
          <cell r="A2974">
            <v>0</v>
          </cell>
        </row>
        <row r="2975">
          <cell r="A2975">
            <v>0</v>
          </cell>
        </row>
        <row r="2976">
          <cell r="A2976">
            <v>0</v>
          </cell>
        </row>
        <row r="2977">
          <cell r="A2977">
            <v>0</v>
          </cell>
        </row>
        <row r="2978">
          <cell r="A2978">
            <v>0</v>
          </cell>
        </row>
        <row r="2979">
          <cell r="A2979">
            <v>0</v>
          </cell>
        </row>
        <row r="2980">
          <cell r="A2980">
            <v>0</v>
          </cell>
        </row>
        <row r="2981">
          <cell r="A2981">
            <v>0</v>
          </cell>
        </row>
        <row r="2982">
          <cell r="A2982">
            <v>0</v>
          </cell>
        </row>
        <row r="2983">
          <cell r="A2983">
            <v>0</v>
          </cell>
        </row>
        <row r="2984">
          <cell r="A2984">
            <v>0</v>
          </cell>
        </row>
        <row r="2985">
          <cell r="A2985">
            <v>0</v>
          </cell>
        </row>
        <row r="2986">
          <cell r="A2986">
            <v>0</v>
          </cell>
        </row>
        <row r="2987">
          <cell r="A2987">
            <v>0</v>
          </cell>
        </row>
        <row r="2988">
          <cell r="A2988">
            <v>0</v>
          </cell>
        </row>
        <row r="2989">
          <cell r="A2989">
            <v>0</v>
          </cell>
        </row>
        <row r="2990">
          <cell r="A2990">
            <v>0</v>
          </cell>
        </row>
        <row r="2991">
          <cell r="A2991">
            <v>0</v>
          </cell>
        </row>
        <row r="2992">
          <cell r="A2992">
            <v>0</v>
          </cell>
        </row>
        <row r="2993">
          <cell r="A2993">
            <v>0</v>
          </cell>
        </row>
        <row r="2994">
          <cell r="A2994">
            <v>0</v>
          </cell>
        </row>
        <row r="2995">
          <cell r="A2995">
            <v>0</v>
          </cell>
        </row>
        <row r="2996">
          <cell r="A2996">
            <v>0</v>
          </cell>
        </row>
        <row r="2997">
          <cell r="A2997">
            <v>0</v>
          </cell>
        </row>
        <row r="2998">
          <cell r="A2998">
            <v>0</v>
          </cell>
        </row>
        <row r="2999">
          <cell r="A2999">
            <v>0</v>
          </cell>
        </row>
        <row r="3000">
          <cell r="A3000">
            <v>0</v>
          </cell>
        </row>
        <row r="3001">
          <cell r="A3001">
            <v>0</v>
          </cell>
        </row>
        <row r="3002">
          <cell r="A3002">
            <v>0</v>
          </cell>
        </row>
        <row r="3003">
          <cell r="A3003">
            <v>0</v>
          </cell>
        </row>
        <row r="3004">
          <cell r="A3004">
            <v>0</v>
          </cell>
        </row>
        <row r="3005">
          <cell r="A3005">
            <v>0</v>
          </cell>
        </row>
        <row r="3006">
          <cell r="A3006">
            <v>0</v>
          </cell>
        </row>
        <row r="3007">
          <cell r="A3007">
            <v>0</v>
          </cell>
        </row>
        <row r="3008">
          <cell r="A3008">
            <v>0</v>
          </cell>
        </row>
        <row r="3009">
          <cell r="A3009">
            <v>0</v>
          </cell>
        </row>
        <row r="3010">
          <cell r="A3010">
            <v>0</v>
          </cell>
        </row>
        <row r="3011">
          <cell r="A3011">
            <v>0</v>
          </cell>
        </row>
        <row r="3012">
          <cell r="A3012">
            <v>0</v>
          </cell>
        </row>
        <row r="3013">
          <cell r="A3013">
            <v>0</v>
          </cell>
        </row>
        <row r="3014">
          <cell r="A3014">
            <v>0</v>
          </cell>
        </row>
        <row r="3015">
          <cell r="A3015">
            <v>0</v>
          </cell>
        </row>
        <row r="3016">
          <cell r="A3016">
            <v>0</v>
          </cell>
        </row>
        <row r="3017">
          <cell r="A3017">
            <v>0</v>
          </cell>
        </row>
        <row r="3018">
          <cell r="A3018">
            <v>0</v>
          </cell>
        </row>
        <row r="3019">
          <cell r="A3019">
            <v>0</v>
          </cell>
        </row>
        <row r="3020">
          <cell r="A3020">
            <v>0</v>
          </cell>
        </row>
        <row r="3021">
          <cell r="A3021">
            <v>0</v>
          </cell>
        </row>
        <row r="3022">
          <cell r="A3022">
            <v>0</v>
          </cell>
        </row>
        <row r="3023">
          <cell r="A3023">
            <v>0</v>
          </cell>
        </row>
        <row r="3024">
          <cell r="A3024">
            <v>0</v>
          </cell>
        </row>
        <row r="3025">
          <cell r="A3025">
            <v>0</v>
          </cell>
        </row>
        <row r="3026">
          <cell r="A3026">
            <v>0</v>
          </cell>
        </row>
        <row r="3027">
          <cell r="A3027">
            <v>0</v>
          </cell>
        </row>
        <row r="3028">
          <cell r="A3028">
            <v>0</v>
          </cell>
        </row>
        <row r="3029">
          <cell r="A3029">
            <v>0</v>
          </cell>
        </row>
        <row r="3030">
          <cell r="A3030">
            <v>0</v>
          </cell>
        </row>
        <row r="3031">
          <cell r="A3031">
            <v>0</v>
          </cell>
        </row>
        <row r="3032">
          <cell r="A3032">
            <v>0</v>
          </cell>
        </row>
        <row r="3033">
          <cell r="A3033">
            <v>0</v>
          </cell>
        </row>
        <row r="3035">
          <cell r="A3035">
            <v>0</v>
          </cell>
        </row>
        <row r="3036">
          <cell r="A3036">
            <v>0</v>
          </cell>
        </row>
        <row r="3037">
          <cell r="A3037">
            <v>0</v>
          </cell>
        </row>
        <row r="3038">
          <cell r="A3038">
            <v>0</v>
          </cell>
        </row>
        <row r="3039">
          <cell r="A3039">
            <v>0</v>
          </cell>
        </row>
        <row r="3040">
          <cell r="A3040">
            <v>0</v>
          </cell>
        </row>
        <row r="3041">
          <cell r="A3041">
            <v>0</v>
          </cell>
        </row>
        <row r="3042">
          <cell r="A3042">
            <v>0</v>
          </cell>
        </row>
        <row r="3043">
          <cell r="A3043">
            <v>0</v>
          </cell>
        </row>
        <row r="3044">
          <cell r="A3044">
            <v>0</v>
          </cell>
        </row>
        <row r="3045">
          <cell r="A3045">
            <v>0</v>
          </cell>
        </row>
        <row r="3046">
          <cell r="A3046">
            <v>0</v>
          </cell>
        </row>
        <row r="3047">
          <cell r="A3047">
            <v>0</v>
          </cell>
        </row>
        <row r="3048">
          <cell r="A3048">
            <v>0</v>
          </cell>
        </row>
        <row r="3049">
          <cell r="A3049">
            <v>0</v>
          </cell>
        </row>
        <row r="3050">
          <cell r="A3050">
            <v>0</v>
          </cell>
        </row>
        <row r="3051">
          <cell r="A3051">
            <v>0</v>
          </cell>
        </row>
        <row r="3052">
          <cell r="A3052">
            <v>0</v>
          </cell>
        </row>
        <row r="3053">
          <cell r="A3053">
            <v>0</v>
          </cell>
        </row>
        <row r="3054">
          <cell r="A3054">
            <v>0</v>
          </cell>
        </row>
        <row r="3055">
          <cell r="A3055">
            <v>0</v>
          </cell>
        </row>
        <row r="3056">
          <cell r="A3056">
            <v>0</v>
          </cell>
        </row>
        <row r="3057">
          <cell r="A3057">
            <v>0</v>
          </cell>
        </row>
        <row r="3058">
          <cell r="A3058">
            <v>0</v>
          </cell>
        </row>
        <row r="3059">
          <cell r="A3059">
            <v>0</v>
          </cell>
        </row>
        <row r="3060">
          <cell r="A3060">
            <v>0</v>
          </cell>
        </row>
        <row r="3061">
          <cell r="A3061">
            <v>0</v>
          </cell>
        </row>
        <row r="3062">
          <cell r="A3062">
            <v>0</v>
          </cell>
        </row>
        <row r="3063">
          <cell r="A3063">
            <v>0</v>
          </cell>
        </row>
        <row r="3064">
          <cell r="A3064">
            <v>0</v>
          </cell>
        </row>
        <row r="3065">
          <cell r="A3065">
            <v>0</v>
          </cell>
        </row>
        <row r="3066">
          <cell r="A3066">
            <v>0</v>
          </cell>
        </row>
        <row r="3067">
          <cell r="A3067">
            <v>0</v>
          </cell>
        </row>
        <row r="3068">
          <cell r="A3068">
            <v>0</v>
          </cell>
        </row>
        <row r="3069">
          <cell r="A3069">
            <v>0</v>
          </cell>
        </row>
        <row r="3070">
          <cell r="A3070">
            <v>0</v>
          </cell>
        </row>
        <row r="3071">
          <cell r="A3071">
            <v>0</v>
          </cell>
        </row>
        <row r="3073">
          <cell r="A3073">
            <v>0</v>
          </cell>
        </row>
        <row r="3074">
          <cell r="A3074">
            <v>0</v>
          </cell>
        </row>
        <row r="3075">
          <cell r="A3075">
            <v>0</v>
          </cell>
        </row>
        <row r="3076">
          <cell r="A3076">
            <v>0</v>
          </cell>
        </row>
        <row r="3077">
          <cell r="A3077">
            <v>0</v>
          </cell>
        </row>
        <row r="3078">
          <cell r="A3078">
            <v>0</v>
          </cell>
        </row>
        <row r="3079">
          <cell r="A3079">
            <v>0</v>
          </cell>
        </row>
        <row r="3080">
          <cell r="A3080">
            <v>0</v>
          </cell>
        </row>
        <row r="3081">
          <cell r="A3081">
            <v>0</v>
          </cell>
        </row>
        <row r="3082">
          <cell r="A3082">
            <v>0</v>
          </cell>
        </row>
        <row r="3083">
          <cell r="A3083">
            <v>0</v>
          </cell>
        </row>
        <row r="3084">
          <cell r="A3084">
            <v>0</v>
          </cell>
        </row>
        <row r="3085">
          <cell r="A3085">
            <v>0</v>
          </cell>
        </row>
        <row r="3086">
          <cell r="A3086">
            <v>0</v>
          </cell>
        </row>
        <row r="3087">
          <cell r="A3087">
            <v>0</v>
          </cell>
        </row>
        <row r="3088">
          <cell r="A3088">
            <v>0</v>
          </cell>
        </row>
        <row r="3089">
          <cell r="A3089">
            <v>0</v>
          </cell>
        </row>
        <row r="3090">
          <cell r="A3090">
            <v>0</v>
          </cell>
        </row>
        <row r="3091">
          <cell r="A3091">
            <v>0</v>
          </cell>
        </row>
        <row r="3092">
          <cell r="A3092">
            <v>0</v>
          </cell>
        </row>
        <row r="3093">
          <cell r="A3093">
            <v>0</v>
          </cell>
        </row>
        <row r="3094">
          <cell r="A3094">
            <v>0</v>
          </cell>
        </row>
        <row r="3095">
          <cell r="A3095">
            <v>0</v>
          </cell>
        </row>
        <row r="3096">
          <cell r="A3096">
            <v>0</v>
          </cell>
        </row>
        <row r="3097">
          <cell r="A3097">
            <v>0</v>
          </cell>
        </row>
        <row r="3098">
          <cell r="A3098">
            <v>0</v>
          </cell>
        </row>
        <row r="3099">
          <cell r="A3099">
            <v>0</v>
          </cell>
        </row>
        <row r="3100">
          <cell r="A3100">
            <v>0</v>
          </cell>
        </row>
        <row r="3101">
          <cell r="A3101">
            <v>0</v>
          </cell>
        </row>
        <row r="3102">
          <cell r="A3102">
            <v>0</v>
          </cell>
        </row>
        <row r="3103">
          <cell r="A3103">
            <v>0</v>
          </cell>
        </row>
        <row r="3104">
          <cell r="A3104">
            <v>0</v>
          </cell>
        </row>
        <row r="3105">
          <cell r="A3105">
            <v>0</v>
          </cell>
        </row>
        <row r="3106">
          <cell r="A3106">
            <v>0</v>
          </cell>
        </row>
        <row r="3107">
          <cell r="A3107">
            <v>0</v>
          </cell>
        </row>
        <row r="3108">
          <cell r="A3108">
            <v>0</v>
          </cell>
        </row>
        <row r="3109">
          <cell r="A3109">
            <v>0</v>
          </cell>
        </row>
        <row r="3110">
          <cell r="A3110">
            <v>0</v>
          </cell>
        </row>
        <row r="3111">
          <cell r="A3111">
            <v>0</v>
          </cell>
        </row>
        <row r="3112">
          <cell r="A3112">
            <v>0</v>
          </cell>
        </row>
        <row r="3113">
          <cell r="A3113">
            <v>0</v>
          </cell>
        </row>
        <row r="3114">
          <cell r="A3114">
            <v>0</v>
          </cell>
        </row>
        <row r="3115">
          <cell r="A3115">
            <v>0</v>
          </cell>
        </row>
        <row r="3116">
          <cell r="A3116">
            <v>0</v>
          </cell>
        </row>
        <row r="3117">
          <cell r="A3117">
            <v>0</v>
          </cell>
        </row>
        <row r="3118">
          <cell r="A3118">
            <v>0</v>
          </cell>
        </row>
        <row r="3119">
          <cell r="A3119">
            <v>0</v>
          </cell>
        </row>
        <row r="3120">
          <cell r="A3120">
            <v>0</v>
          </cell>
        </row>
        <row r="3121">
          <cell r="A3121">
            <v>0</v>
          </cell>
        </row>
        <row r="3122">
          <cell r="A3122">
            <v>0</v>
          </cell>
        </row>
        <row r="3123">
          <cell r="A3123">
            <v>0</v>
          </cell>
        </row>
        <row r="3124">
          <cell r="A3124">
            <v>0</v>
          </cell>
        </row>
        <row r="3125">
          <cell r="A3125">
            <v>0</v>
          </cell>
        </row>
        <row r="3126">
          <cell r="A3126">
            <v>0</v>
          </cell>
        </row>
        <row r="3127">
          <cell r="A3127">
            <v>0</v>
          </cell>
        </row>
        <row r="3128">
          <cell r="A3128">
            <v>0</v>
          </cell>
        </row>
        <row r="3129">
          <cell r="A3129">
            <v>0</v>
          </cell>
        </row>
        <row r="3130">
          <cell r="A3130">
            <v>0</v>
          </cell>
        </row>
        <row r="3131">
          <cell r="A3131">
            <v>0</v>
          </cell>
        </row>
        <row r="3132">
          <cell r="A3132">
            <v>0</v>
          </cell>
        </row>
        <row r="3133">
          <cell r="A3133">
            <v>0</v>
          </cell>
        </row>
        <row r="3134">
          <cell r="A3134">
            <v>0</v>
          </cell>
        </row>
        <row r="3135">
          <cell r="A3135">
            <v>0</v>
          </cell>
        </row>
        <row r="3136">
          <cell r="A3136">
            <v>0</v>
          </cell>
        </row>
        <row r="3137">
          <cell r="A3137">
            <v>0</v>
          </cell>
        </row>
        <row r="3138">
          <cell r="A3138">
            <v>0</v>
          </cell>
        </row>
        <row r="3139">
          <cell r="A3139">
            <v>0</v>
          </cell>
        </row>
        <row r="3140">
          <cell r="A3140">
            <v>0</v>
          </cell>
        </row>
        <row r="3141">
          <cell r="A3141">
            <v>0</v>
          </cell>
        </row>
        <row r="3142">
          <cell r="A3142">
            <v>0</v>
          </cell>
        </row>
        <row r="3143">
          <cell r="A3143">
            <v>0</v>
          </cell>
        </row>
        <row r="3144">
          <cell r="A3144">
            <v>0</v>
          </cell>
        </row>
        <row r="3145">
          <cell r="A3145">
            <v>0</v>
          </cell>
        </row>
        <row r="3146">
          <cell r="A3146">
            <v>0</v>
          </cell>
        </row>
        <row r="3147">
          <cell r="A3147">
            <v>0</v>
          </cell>
        </row>
        <row r="3148">
          <cell r="A3148">
            <v>0</v>
          </cell>
        </row>
        <row r="3149">
          <cell r="A3149">
            <v>0</v>
          </cell>
        </row>
        <row r="3150">
          <cell r="A3150">
            <v>0</v>
          </cell>
        </row>
        <row r="3151">
          <cell r="A3151">
            <v>0</v>
          </cell>
        </row>
        <row r="3152">
          <cell r="A3152">
            <v>0</v>
          </cell>
        </row>
        <row r="3153">
          <cell r="A3153">
            <v>0</v>
          </cell>
        </row>
        <row r="3154">
          <cell r="A3154">
            <v>0</v>
          </cell>
        </row>
        <row r="3155">
          <cell r="A3155">
            <v>0</v>
          </cell>
        </row>
        <row r="3156">
          <cell r="A3156">
            <v>0</v>
          </cell>
        </row>
        <row r="3157">
          <cell r="A3157">
            <v>0</v>
          </cell>
        </row>
        <row r="3158">
          <cell r="A3158">
            <v>0</v>
          </cell>
        </row>
        <row r="3159">
          <cell r="A3159">
            <v>0</v>
          </cell>
        </row>
        <row r="3160">
          <cell r="A3160">
            <v>0</v>
          </cell>
        </row>
        <row r="3161">
          <cell r="A3161">
            <v>0</v>
          </cell>
        </row>
        <row r="3162">
          <cell r="A3162">
            <v>0</v>
          </cell>
        </row>
        <row r="3163">
          <cell r="A3163">
            <v>0</v>
          </cell>
        </row>
        <row r="3164">
          <cell r="A3164">
            <v>0</v>
          </cell>
        </row>
        <row r="3165">
          <cell r="A3165">
            <v>0</v>
          </cell>
        </row>
        <row r="3166">
          <cell r="A3166">
            <v>0</v>
          </cell>
        </row>
        <row r="3167">
          <cell r="A3167">
            <v>0</v>
          </cell>
        </row>
        <row r="3168">
          <cell r="A3168">
            <v>0</v>
          </cell>
        </row>
        <row r="3169">
          <cell r="A3169">
            <v>0</v>
          </cell>
        </row>
        <row r="3170">
          <cell r="A3170">
            <v>0</v>
          </cell>
        </row>
        <row r="3171">
          <cell r="A3171">
            <v>0</v>
          </cell>
        </row>
        <row r="3172">
          <cell r="A3172">
            <v>0</v>
          </cell>
        </row>
        <row r="3173">
          <cell r="A3173">
            <v>0</v>
          </cell>
        </row>
        <row r="3174">
          <cell r="A3174">
            <v>0</v>
          </cell>
        </row>
        <row r="3175">
          <cell r="A3175">
            <v>0</v>
          </cell>
        </row>
        <row r="3176">
          <cell r="A3176">
            <v>0</v>
          </cell>
        </row>
        <row r="3177">
          <cell r="A3177">
            <v>0</v>
          </cell>
        </row>
        <row r="3178">
          <cell r="A3178">
            <v>0</v>
          </cell>
        </row>
        <row r="3179">
          <cell r="A3179">
            <v>0</v>
          </cell>
        </row>
        <row r="3180">
          <cell r="A3180">
            <v>0</v>
          </cell>
        </row>
        <row r="3181">
          <cell r="A3181">
            <v>0</v>
          </cell>
        </row>
        <row r="3182">
          <cell r="A3182">
            <v>0</v>
          </cell>
        </row>
        <row r="3183">
          <cell r="A3183">
            <v>0</v>
          </cell>
        </row>
        <row r="3184">
          <cell r="A3184">
            <v>0</v>
          </cell>
        </row>
        <row r="3185">
          <cell r="A3185">
            <v>0</v>
          </cell>
        </row>
        <row r="3186">
          <cell r="A3186">
            <v>0</v>
          </cell>
        </row>
        <row r="3187">
          <cell r="A3187">
            <v>0</v>
          </cell>
        </row>
        <row r="3188">
          <cell r="A3188">
            <v>0</v>
          </cell>
        </row>
        <row r="3189">
          <cell r="A3189">
            <v>0</v>
          </cell>
        </row>
        <row r="3190">
          <cell r="A3190">
            <v>0</v>
          </cell>
        </row>
        <row r="3191">
          <cell r="A3191">
            <v>0</v>
          </cell>
        </row>
        <row r="3192">
          <cell r="A3192">
            <v>0</v>
          </cell>
        </row>
        <row r="3193">
          <cell r="A3193">
            <v>0</v>
          </cell>
        </row>
        <row r="3194">
          <cell r="A3194">
            <v>0</v>
          </cell>
        </row>
        <row r="3195">
          <cell r="A3195">
            <v>0</v>
          </cell>
        </row>
        <row r="3196">
          <cell r="A3196">
            <v>0</v>
          </cell>
        </row>
        <row r="3197">
          <cell r="A3197">
            <v>0</v>
          </cell>
        </row>
        <row r="3198">
          <cell r="A3198">
            <v>0</v>
          </cell>
        </row>
        <row r="3199">
          <cell r="A3199">
            <v>0</v>
          </cell>
        </row>
        <row r="3200">
          <cell r="A3200">
            <v>0</v>
          </cell>
        </row>
        <row r="3201">
          <cell r="A3201">
            <v>0</v>
          </cell>
        </row>
        <row r="3202">
          <cell r="A3202">
            <v>0</v>
          </cell>
        </row>
        <row r="3203">
          <cell r="A3203">
            <v>0</v>
          </cell>
        </row>
        <row r="3204">
          <cell r="A3204">
            <v>0</v>
          </cell>
        </row>
        <row r="3205">
          <cell r="A3205">
            <v>0</v>
          </cell>
        </row>
        <row r="3206">
          <cell r="A3206">
            <v>0</v>
          </cell>
        </row>
        <row r="3207">
          <cell r="A3207">
            <v>0</v>
          </cell>
        </row>
        <row r="3208">
          <cell r="A3208">
            <v>0</v>
          </cell>
        </row>
        <row r="3209">
          <cell r="A3209">
            <v>0</v>
          </cell>
        </row>
        <row r="3210">
          <cell r="A3210">
            <v>0</v>
          </cell>
        </row>
        <row r="3211">
          <cell r="A3211">
            <v>0</v>
          </cell>
        </row>
        <row r="3212">
          <cell r="A3212">
            <v>0</v>
          </cell>
        </row>
        <row r="3213">
          <cell r="A3213">
            <v>0</v>
          </cell>
        </row>
        <row r="3214">
          <cell r="A3214">
            <v>0</v>
          </cell>
        </row>
        <row r="3215">
          <cell r="A3215">
            <v>0</v>
          </cell>
        </row>
        <row r="3216">
          <cell r="A3216">
            <v>0</v>
          </cell>
        </row>
        <row r="3217">
          <cell r="A3217">
            <v>0</v>
          </cell>
        </row>
        <row r="3218">
          <cell r="A3218">
            <v>0</v>
          </cell>
        </row>
        <row r="3219">
          <cell r="A3219">
            <v>0</v>
          </cell>
        </row>
        <row r="3220">
          <cell r="A3220">
            <v>0</v>
          </cell>
        </row>
        <row r="3221">
          <cell r="A3221">
            <v>0</v>
          </cell>
        </row>
        <row r="3222">
          <cell r="A3222">
            <v>0</v>
          </cell>
        </row>
        <row r="3223">
          <cell r="A3223">
            <v>0</v>
          </cell>
        </row>
        <row r="3224">
          <cell r="A3224">
            <v>0</v>
          </cell>
        </row>
        <row r="3225">
          <cell r="A3225">
            <v>0</v>
          </cell>
        </row>
        <row r="3226">
          <cell r="A3226">
            <v>0</v>
          </cell>
        </row>
        <row r="3227">
          <cell r="A3227">
            <v>0</v>
          </cell>
        </row>
        <row r="3228">
          <cell r="A3228">
            <v>0</v>
          </cell>
        </row>
        <row r="3229">
          <cell r="A3229">
            <v>0</v>
          </cell>
        </row>
        <row r="3230">
          <cell r="A3230">
            <v>0</v>
          </cell>
        </row>
        <row r="3231">
          <cell r="A3231">
            <v>0</v>
          </cell>
        </row>
        <row r="3232">
          <cell r="A3232">
            <v>0</v>
          </cell>
        </row>
        <row r="3233">
          <cell r="A3233">
            <v>0</v>
          </cell>
        </row>
        <row r="3234">
          <cell r="A3234">
            <v>0</v>
          </cell>
        </row>
        <row r="3235">
          <cell r="A3235">
            <v>0</v>
          </cell>
        </row>
        <row r="3236">
          <cell r="A3236">
            <v>0</v>
          </cell>
        </row>
        <row r="3237">
          <cell r="A3237">
            <v>0</v>
          </cell>
        </row>
        <row r="3238">
          <cell r="A3238">
            <v>0</v>
          </cell>
        </row>
        <row r="3239">
          <cell r="A3239">
            <v>0</v>
          </cell>
        </row>
        <row r="3240">
          <cell r="A3240">
            <v>0</v>
          </cell>
        </row>
        <row r="3241">
          <cell r="A3241">
            <v>0</v>
          </cell>
        </row>
        <row r="3242">
          <cell r="A3242">
            <v>0</v>
          </cell>
        </row>
        <row r="3243">
          <cell r="A3243">
            <v>0</v>
          </cell>
        </row>
        <row r="3244">
          <cell r="A3244">
            <v>0</v>
          </cell>
        </row>
        <row r="3245">
          <cell r="A3245">
            <v>0</v>
          </cell>
        </row>
        <row r="3246">
          <cell r="A3246">
            <v>0</v>
          </cell>
        </row>
        <row r="3247">
          <cell r="A3247">
            <v>0</v>
          </cell>
        </row>
        <row r="3248">
          <cell r="A3248">
            <v>0</v>
          </cell>
        </row>
        <row r="3249">
          <cell r="A3249">
            <v>0</v>
          </cell>
        </row>
        <row r="3250">
          <cell r="A3250">
            <v>0</v>
          </cell>
        </row>
        <row r="3251">
          <cell r="A3251">
            <v>0</v>
          </cell>
        </row>
        <row r="3252">
          <cell r="A3252">
            <v>0</v>
          </cell>
        </row>
        <row r="3253">
          <cell r="A3253">
            <v>0</v>
          </cell>
        </row>
        <row r="3254">
          <cell r="A3254">
            <v>0</v>
          </cell>
        </row>
        <row r="3255">
          <cell r="A3255">
            <v>0</v>
          </cell>
        </row>
        <row r="3256">
          <cell r="A3256">
            <v>0</v>
          </cell>
        </row>
        <row r="3257">
          <cell r="A3257">
            <v>0</v>
          </cell>
        </row>
        <row r="3258">
          <cell r="A3258">
            <v>0</v>
          </cell>
        </row>
        <row r="3259">
          <cell r="A3259">
            <v>0</v>
          </cell>
        </row>
        <row r="3260">
          <cell r="A3260">
            <v>0</v>
          </cell>
        </row>
        <row r="3261">
          <cell r="A3261">
            <v>0</v>
          </cell>
        </row>
        <row r="3262">
          <cell r="A3262">
            <v>0</v>
          </cell>
        </row>
        <row r="3263">
          <cell r="A3263">
            <v>0</v>
          </cell>
        </row>
        <row r="3264">
          <cell r="A3264">
            <v>0</v>
          </cell>
        </row>
        <row r="3265">
          <cell r="A3265">
            <v>0</v>
          </cell>
        </row>
        <row r="3266">
          <cell r="A3266">
            <v>0</v>
          </cell>
        </row>
        <row r="3267">
          <cell r="A3267">
            <v>0</v>
          </cell>
        </row>
        <row r="3268">
          <cell r="A3268">
            <v>0</v>
          </cell>
        </row>
        <row r="3269">
          <cell r="A3269">
            <v>0</v>
          </cell>
        </row>
        <row r="3270">
          <cell r="A3270">
            <v>0</v>
          </cell>
        </row>
        <row r="3271">
          <cell r="A3271">
            <v>0</v>
          </cell>
        </row>
        <row r="3272">
          <cell r="A3272">
            <v>0</v>
          </cell>
        </row>
        <row r="3273">
          <cell r="A3273">
            <v>0</v>
          </cell>
        </row>
        <row r="3274">
          <cell r="A3274">
            <v>0</v>
          </cell>
        </row>
        <row r="3275">
          <cell r="A3275">
            <v>0</v>
          </cell>
        </row>
        <row r="3276">
          <cell r="A3276">
            <v>0</v>
          </cell>
        </row>
        <row r="3277">
          <cell r="A3277">
            <v>0</v>
          </cell>
        </row>
        <row r="3278">
          <cell r="A3278">
            <v>0</v>
          </cell>
        </row>
        <row r="3279">
          <cell r="A3279">
            <v>0</v>
          </cell>
        </row>
        <row r="3280">
          <cell r="A3280">
            <v>0</v>
          </cell>
        </row>
        <row r="3281">
          <cell r="A3281">
            <v>0</v>
          </cell>
        </row>
        <row r="3282">
          <cell r="A3282">
            <v>0</v>
          </cell>
        </row>
        <row r="3283">
          <cell r="A3283">
            <v>0</v>
          </cell>
        </row>
        <row r="3284">
          <cell r="A3284">
            <v>0</v>
          </cell>
        </row>
        <row r="3285">
          <cell r="A3285">
            <v>0</v>
          </cell>
        </row>
        <row r="3286">
          <cell r="A3286">
            <v>0</v>
          </cell>
        </row>
        <row r="3287">
          <cell r="A3287">
            <v>0</v>
          </cell>
        </row>
        <row r="3288">
          <cell r="A3288">
            <v>0</v>
          </cell>
        </row>
        <row r="3289">
          <cell r="A3289">
            <v>0</v>
          </cell>
        </row>
        <row r="3290">
          <cell r="A3290">
            <v>0</v>
          </cell>
        </row>
        <row r="3291">
          <cell r="A3291">
            <v>0</v>
          </cell>
        </row>
        <row r="3292">
          <cell r="A3292">
            <v>0</v>
          </cell>
        </row>
        <row r="3294">
          <cell r="A3294">
            <v>0</v>
          </cell>
        </row>
        <row r="3295">
          <cell r="A3295">
            <v>0</v>
          </cell>
        </row>
        <row r="3296">
          <cell r="A3296">
            <v>0</v>
          </cell>
        </row>
        <row r="3297">
          <cell r="A3297">
            <v>0</v>
          </cell>
        </row>
        <row r="3298">
          <cell r="A3298">
            <v>0</v>
          </cell>
        </row>
        <row r="3299">
          <cell r="A3299">
            <v>0</v>
          </cell>
        </row>
        <row r="3300">
          <cell r="A3300">
            <v>0</v>
          </cell>
        </row>
        <row r="3301">
          <cell r="A3301">
            <v>0</v>
          </cell>
        </row>
        <row r="3302">
          <cell r="A3302">
            <v>0</v>
          </cell>
        </row>
        <row r="3303">
          <cell r="A3303">
            <v>0</v>
          </cell>
        </row>
        <row r="3304">
          <cell r="A3304">
            <v>0</v>
          </cell>
        </row>
        <row r="3305">
          <cell r="A3305">
            <v>0</v>
          </cell>
        </row>
        <row r="3306">
          <cell r="A3306">
            <v>0</v>
          </cell>
        </row>
        <row r="3307">
          <cell r="A3307">
            <v>0</v>
          </cell>
        </row>
        <row r="3308">
          <cell r="A3308">
            <v>0</v>
          </cell>
        </row>
        <row r="3309">
          <cell r="A3309">
            <v>0</v>
          </cell>
        </row>
        <row r="3311">
          <cell r="A3311">
            <v>0</v>
          </cell>
        </row>
        <row r="3312">
          <cell r="A3312">
            <v>0</v>
          </cell>
        </row>
        <row r="3313">
          <cell r="A3313">
            <v>0</v>
          </cell>
        </row>
        <row r="3314">
          <cell r="A3314">
            <v>0</v>
          </cell>
        </row>
        <row r="3315">
          <cell r="A3315">
            <v>0</v>
          </cell>
        </row>
        <row r="3316">
          <cell r="A3316">
            <v>0</v>
          </cell>
        </row>
        <row r="3317">
          <cell r="A3317">
            <v>0</v>
          </cell>
        </row>
        <row r="3318">
          <cell r="A3318">
            <v>0</v>
          </cell>
        </row>
        <row r="3319">
          <cell r="A3319">
            <v>0</v>
          </cell>
        </row>
        <row r="3320">
          <cell r="A3320">
            <v>0</v>
          </cell>
        </row>
        <row r="3321">
          <cell r="A3321">
            <v>0</v>
          </cell>
        </row>
        <row r="3322">
          <cell r="A3322">
            <v>0</v>
          </cell>
        </row>
        <row r="3323">
          <cell r="A3323">
            <v>0</v>
          </cell>
        </row>
        <row r="3324">
          <cell r="A3324">
            <v>0</v>
          </cell>
        </row>
        <row r="3325">
          <cell r="A3325">
            <v>0</v>
          </cell>
        </row>
        <row r="3326">
          <cell r="A3326">
            <v>0</v>
          </cell>
        </row>
        <row r="3327">
          <cell r="A3327">
            <v>0</v>
          </cell>
        </row>
        <row r="3328">
          <cell r="A3328">
            <v>0</v>
          </cell>
        </row>
        <row r="3329">
          <cell r="A3329">
            <v>0</v>
          </cell>
        </row>
        <row r="3330">
          <cell r="A3330">
            <v>0</v>
          </cell>
        </row>
        <row r="3331">
          <cell r="A3331">
            <v>0</v>
          </cell>
        </row>
        <row r="3332">
          <cell r="A3332">
            <v>0</v>
          </cell>
        </row>
        <row r="3333">
          <cell r="A3333">
            <v>0</v>
          </cell>
        </row>
        <row r="3334">
          <cell r="A3334">
            <v>0</v>
          </cell>
        </row>
        <row r="3335">
          <cell r="A3335">
            <v>0</v>
          </cell>
        </row>
        <row r="3336">
          <cell r="A3336">
            <v>0</v>
          </cell>
        </row>
        <row r="3337">
          <cell r="A3337">
            <v>0</v>
          </cell>
        </row>
        <row r="3338">
          <cell r="A3338">
            <v>0</v>
          </cell>
        </row>
        <row r="3339">
          <cell r="A3339">
            <v>0</v>
          </cell>
        </row>
        <row r="3340">
          <cell r="A3340">
            <v>0</v>
          </cell>
        </row>
        <row r="3341">
          <cell r="A3341">
            <v>0</v>
          </cell>
        </row>
        <row r="3343">
          <cell r="A3343">
            <v>0</v>
          </cell>
        </row>
        <row r="3344">
          <cell r="A3344">
            <v>0</v>
          </cell>
        </row>
        <row r="3345">
          <cell r="A3345">
            <v>0</v>
          </cell>
        </row>
        <row r="3346">
          <cell r="A3346">
            <v>0</v>
          </cell>
        </row>
        <row r="3347">
          <cell r="A3347">
            <v>0</v>
          </cell>
        </row>
        <row r="3348">
          <cell r="A3348">
            <v>0</v>
          </cell>
        </row>
        <row r="3349">
          <cell r="A3349">
            <v>0</v>
          </cell>
        </row>
        <row r="3350">
          <cell r="A3350">
            <v>0</v>
          </cell>
        </row>
        <row r="3351">
          <cell r="A3351">
            <v>0</v>
          </cell>
        </row>
        <row r="3352">
          <cell r="A3352">
            <v>0</v>
          </cell>
        </row>
        <row r="3353">
          <cell r="A3353">
            <v>0</v>
          </cell>
        </row>
        <row r="3354">
          <cell r="A3354">
            <v>0</v>
          </cell>
        </row>
        <row r="3355">
          <cell r="A3355">
            <v>0</v>
          </cell>
        </row>
        <row r="3356">
          <cell r="A3356">
            <v>0</v>
          </cell>
        </row>
        <row r="3358">
          <cell r="A3358">
            <v>0</v>
          </cell>
        </row>
        <row r="3359">
          <cell r="A3359">
            <v>0</v>
          </cell>
        </row>
        <row r="3360">
          <cell r="A3360">
            <v>0</v>
          </cell>
        </row>
        <row r="3361">
          <cell r="A3361">
            <v>0</v>
          </cell>
        </row>
        <row r="3362">
          <cell r="A3362">
            <v>0</v>
          </cell>
        </row>
        <row r="3363">
          <cell r="A3363">
            <v>0</v>
          </cell>
        </row>
        <row r="3364">
          <cell r="A3364">
            <v>0</v>
          </cell>
        </row>
        <row r="3365">
          <cell r="A3365">
            <v>0</v>
          </cell>
        </row>
        <row r="3366">
          <cell r="A3366">
            <v>0</v>
          </cell>
        </row>
        <row r="3367">
          <cell r="A3367">
            <v>0</v>
          </cell>
        </row>
        <row r="3368">
          <cell r="A3368">
            <v>0</v>
          </cell>
        </row>
        <row r="3369">
          <cell r="A3369">
            <v>0</v>
          </cell>
        </row>
        <row r="3370">
          <cell r="A3370">
            <v>0</v>
          </cell>
        </row>
        <row r="3371">
          <cell r="A3371">
            <v>0</v>
          </cell>
        </row>
        <row r="3372">
          <cell r="A3372">
            <v>0</v>
          </cell>
        </row>
        <row r="3373">
          <cell r="A3373">
            <v>0</v>
          </cell>
        </row>
        <row r="3374">
          <cell r="A3374">
            <v>0</v>
          </cell>
        </row>
        <row r="3375">
          <cell r="A3375">
            <v>0</v>
          </cell>
        </row>
        <row r="3376">
          <cell r="A3376">
            <v>0</v>
          </cell>
        </row>
        <row r="3377">
          <cell r="A3377">
            <v>0</v>
          </cell>
        </row>
        <row r="3378">
          <cell r="A3378">
            <v>0</v>
          </cell>
        </row>
        <row r="3379">
          <cell r="A3379">
            <v>0</v>
          </cell>
        </row>
        <row r="3380">
          <cell r="A3380">
            <v>0</v>
          </cell>
        </row>
        <row r="3381">
          <cell r="A3381">
            <v>0</v>
          </cell>
        </row>
        <row r="3382">
          <cell r="A3382">
            <v>0</v>
          </cell>
        </row>
        <row r="3383">
          <cell r="A3383">
            <v>0</v>
          </cell>
        </row>
        <row r="3384">
          <cell r="A3384">
            <v>0</v>
          </cell>
        </row>
        <row r="3385">
          <cell r="A3385">
            <v>0</v>
          </cell>
        </row>
        <row r="3386">
          <cell r="A3386">
            <v>0</v>
          </cell>
        </row>
        <row r="3387">
          <cell r="A3387">
            <v>0</v>
          </cell>
        </row>
        <row r="3388">
          <cell r="A3388">
            <v>0</v>
          </cell>
        </row>
        <row r="3389">
          <cell r="A3389">
            <v>0</v>
          </cell>
        </row>
        <row r="3390">
          <cell r="A3390">
            <v>0</v>
          </cell>
        </row>
        <row r="3391">
          <cell r="A3391">
            <v>0</v>
          </cell>
        </row>
        <row r="3392">
          <cell r="A3392">
            <v>0</v>
          </cell>
        </row>
        <row r="3393">
          <cell r="A3393">
            <v>0</v>
          </cell>
        </row>
        <row r="3394">
          <cell r="A3394">
            <v>0</v>
          </cell>
        </row>
        <row r="3395">
          <cell r="A3395">
            <v>0</v>
          </cell>
        </row>
        <row r="3396">
          <cell r="A3396">
            <v>0</v>
          </cell>
        </row>
        <row r="3397">
          <cell r="A3397">
            <v>0</v>
          </cell>
        </row>
        <row r="3398">
          <cell r="A3398">
            <v>0</v>
          </cell>
        </row>
        <row r="3399">
          <cell r="A3399">
            <v>0</v>
          </cell>
        </row>
        <row r="3400">
          <cell r="A3400">
            <v>0</v>
          </cell>
        </row>
        <row r="3401">
          <cell r="A3401">
            <v>0</v>
          </cell>
        </row>
        <row r="3402">
          <cell r="A3402">
            <v>0</v>
          </cell>
        </row>
        <row r="3403">
          <cell r="A3403">
            <v>0</v>
          </cell>
        </row>
        <row r="3404">
          <cell r="A3404">
            <v>0</v>
          </cell>
        </row>
        <row r="3405">
          <cell r="A3405">
            <v>0</v>
          </cell>
        </row>
        <row r="3406">
          <cell r="A3406">
            <v>0</v>
          </cell>
        </row>
        <row r="3407">
          <cell r="A3407">
            <v>0</v>
          </cell>
        </row>
        <row r="3408">
          <cell r="A3408">
            <v>0</v>
          </cell>
        </row>
        <row r="3409">
          <cell r="A3409">
            <v>0</v>
          </cell>
        </row>
        <row r="3410">
          <cell r="A3410">
            <v>0</v>
          </cell>
        </row>
        <row r="3411">
          <cell r="A3411">
            <v>0</v>
          </cell>
        </row>
        <row r="3412">
          <cell r="A3412">
            <v>0</v>
          </cell>
        </row>
        <row r="3413">
          <cell r="A3413">
            <v>0</v>
          </cell>
        </row>
        <row r="3414">
          <cell r="A3414">
            <v>0</v>
          </cell>
        </row>
        <row r="3415">
          <cell r="A3415">
            <v>0</v>
          </cell>
        </row>
        <row r="3416">
          <cell r="A3416">
            <v>0</v>
          </cell>
        </row>
        <row r="3417">
          <cell r="A3417">
            <v>0</v>
          </cell>
        </row>
        <row r="3418">
          <cell r="A3418">
            <v>0</v>
          </cell>
        </row>
        <row r="3419">
          <cell r="A3419">
            <v>0</v>
          </cell>
        </row>
        <row r="3420">
          <cell r="A3420">
            <v>0</v>
          </cell>
        </row>
        <row r="3421">
          <cell r="A3421">
            <v>0</v>
          </cell>
        </row>
        <row r="3422">
          <cell r="A3422">
            <v>0</v>
          </cell>
        </row>
        <row r="3423">
          <cell r="A3423">
            <v>0</v>
          </cell>
        </row>
        <row r="3424">
          <cell r="A3424">
            <v>0</v>
          </cell>
        </row>
        <row r="3425">
          <cell r="A3425">
            <v>0</v>
          </cell>
        </row>
        <row r="3426">
          <cell r="A3426">
            <v>0</v>
          </cell>
        </row>
        <row r="3427">
          <cell r="A3427">
            <v>0</v>
          </cell>
        </row>
        <row r="3428">
          <cell r="A3428">
            <v>0</v>
          </cell>
        </row>
        <row r="3429">
          <cell r="A3429">
            <v>0</v>
          </cell>
        </row>
        <row r="3430">
          <cell r="A3430">
            <v>0</v>
          </cell>
        </row>
        <row r="3431">
          <cell r="A3431">
            <v>0</v>
          </cell>
        </row>
        <row r="3432">
          <cell r="A3432">
            <v>0</v>
          </cell>
        </row>
        <row r="3433">
          <cell r="A3433">
            <v>0</v>
          </cell>
        </row>
        <row r="3434">
          <cell r="A3434">
            <v>0</v>
          </cell>
        </row>
        <row r="3435">
          <cell r="A3435">
            <v>0</v>
          </cell>
        </row>
        <row r="3436">
          <cell r="A3436">
            <v>0</v>
          </cell>
        </row>
        <row r="3437">
          <cell r="A3437">
            <v>0</v>
          </cell>
        </row>
        <row r="3438">
          <cell r="A3438">
            <v>0</v>
          </cell>
        </row>
        <row r="3439">
          <cell r="A3439">
            <v>0</v>
          </cell>
        </row>
        <row r="3440">
          <cell r="A3440">
            <v>0</v>
          </cell>
        </row>
        <row r="3441">
          <cell r="A3441">
            <v>0</v>
          </cell>
        </row>
        <row r="3442">
          <cell r="A3442">
            <v>0</v>
          </cell>
        </row>
        <row r="3443">
          <cell r="A3443">
            <v>0</v>
          </cell>
        </row>
        <row r="3444">
          <cell r="A3444">
            <v>0</v>
          </cell>
        </row>
        <row r="3445">
          <cell r="A3445">
            <v>0</v>
          </cell>
        </row>
        <row r="3446">
          <cell r="A3446">
            <v>0</v>
          </cell>
        </row>
        <row r="3447">
          <cell r="A3447">
            <v>0</v>
          </cell>
        </row>
        <row r="3448">
          <cell r="A3448">
            <v>0</v>
          </cell>
        </row>
        <row r="3449">
          <cell r="A3449">
            <v>0</v>
          </cell>
        </row>
        <row r="3450">
          <cell r="A3450">
            <v>0</v>
          </cell>
        </row>
        <row r="3451">
          <cell r="A3451">
            <v>0</v>
          </cell>
        </row>
        <row r="3452">
          <cell r="A3452">
            <v>0</v>
          </cell>
        </row>
        <row r="3453">
          <cell r="A3453">
            <v>0</v>
          </cell>
        </row>
        <row r="3454">
          <cell r="A3454">
            <v>0</v>
          </cell>
        </row>
        <row r="3455">
          <cell r="A3455">
            <v>0</v>
          </cell>
        </row>
        <row r="3456">
          <cell r="A3456">
            <v>0</v>
          </cell>
        </row>
        <row r="3457">
          <cell r="A3457">
            <v>0</v>
          </cell>
        </row>
        <row r="3458">
          <cell r="A3458">
            <v>0</v>
          </cell>
        </row>
        <row r="3459">
          <cell r="A3459">
            <v>0</v>
          </cell>
        </row>
        <row r="3460">
          <cell r="A3460">
            <v>0</v>
          </cell>
        </row>
        <row r="3461">
          <cell r="A3461">
            <v>0</v>
          </cell>
        </row>
        <row r="3462">
          <cell r="A3462">
            <v>0</v>
          </cell>
        </row>
        <row r="3463">
          <cell r="A3463">
            <v>0</v>
          </cell>
        </row>
        <row r="3464">
          <cell r="A3464">
            <v>0</v>
          </cell>
        </row>
        <row r="3465">
          <cell r="A3465">
            <v>0</v>
          </cell>
        </row>
        <row r="3466">
          <cell r="A3466">
            <v>0</v>
          </cell>
        </row>
        <row r="3467">
          <cell r="A3467">
            <v>0</v>
          </cell>
        </row>
        <row r="3468">
          <cell r="A3468">
            <v>0</v>
          </cell>
        </row>
        <row r="3469">
          <cell r="A3469">
            <v>0</v>
          </cell>
        </row>
        <row r="3470">
          <cell r="A3470">
            <v>0</v>
          </cell>
        </row>
        <row r="3471">
          <cell r="A3471">
            <v>0</v>
          </cell>
        </row>
        <row r="3472">
          <cell r="A3472">
            <v>0</v>
          </cell>
        </row>
        <row r="3473">
          <cell r="A3473">
            <v>0</v>
          </cell>
        </row>
        <row r="3474">
          <cell r="A3474">
            <v>0</v>
          </cell>
        </row>
        <row r="3475">
          <cell r="A3475">
            <v>0</v>
          </cell>
        </row>
        <row r="3476">
          <cell r="A3476">
            <v>0</v>
          </cell>
        </row>
        <row r="3477">
          <cell r="A3477">
            <v>0</v>
          </cell>
        </row>
        <row r="3478">
          <cell r="A3478">
            <v>0</v>
          </cell>
        </row>
        <row r="3479">
          <cell r="A3479">
            <v>0</v>
          </cell>
        </row>
        <row r="3480">
          <cell r="A3480">
            <v>0</v>
          </cell>
        </row>
        <row r="3481">
          <cell r="A3481">
            <v>0</v>
          </cell>
        </row>
        <row r="3482">
          <cell r="A3482">
            <v>0</v>
          </cell>
        </row>
        <row r="3483">
          <cell r="A3483">
            <v>0</v>
          </cell>
        </row>
        <row r="3484">
          <cell r="A3484">
            <v>0</v>
          </cell>
        </row>
        <row r="3485">
          <cell r="A3485">
            <v>0</v>
          </cell>
        </row>
        <row r="3486">
          <cell r="A3486">
            <v>0</v>
          </cell>
        </row>
        <row r="3487">
          <cell r="A3487">
            <v>0</v>
          </cell>
        </row>
        <row r="3488">
          <cell r="A3488">
            <v>0</v>
          </cell>
        </row>
        <row r="3489">
          <cell r="A3489">
            <v>0</v>
          </cell>
        </row>
        <row r="3490">
          <cell r="A3490">
            <v>0</v>
          </cell>
        </row>
        <row r="3491">
          <cell r="A3491">
            <v>0</v>
          </cell>
        </row>
        <row r="3492">
          <cell r="A3492">
            <v>0</v>
          </cell>
        </row>
        <row r="3493">
          <cell r="A3493">
            <v>0</v>
          </cell>
        </row>
        <row r="3494">
          <cell r="A3494">
            <v>0</v>
          </cell>
        </row>
        <row r="3495">
          <cell r="A3495">
            <v>0</v>
          </cell>
        </row>
        <row r="3496">
          <cell r="A3496">
            <v>0</v>
          </cell>
        </row>
        <row r="3497">
          <cell r="A3497">
            <v>0</v>
          </cell>
        </row>
        <row r="3498">
          <cell r="A3498">
            <v>0</v>
          </cell>
        </row>
        <row r="3499">
          <cell r="A3499">
            <v>0</v>
          </cell>
        </row>
        <row r="3500">
          <cell r="A3500">
            <v>0</v>
          </cell>
        </row>
        <row r="3501">
          <cell r="A3501">
            <v>0</v>
          </cell>
        </row>
        <row r="3502">
          <cell r="A3502">
            <v>0</v>
          </cell>
        </row>
        <row r="3503">
          <cell r="A3503">
            <v>0</v>
          </cell>
        </row>
        <row r="3504">
          <cell r="A3504">
            <v>0</v>
          </cell>
        </row>
        <row r="3505">
          <cell r="A3505">
            <v>0</v>
          </cell>
        </row>
        <row r="3506">
          <cell r="A3506">
            <v>0</v>
          </cell>
        </row>
        <row r="3507">
          <cell r="A3507">
            <v>0</v>
          </cell>
        </row>
        <row r="3508">
          <cell r="A3508">
            <v>0</v>
          </cell>
        </row>
        <row r="3509">
          <cell r="A3509">
            <v>0</v>
          </cell>
        </row>
        <row r="3510">
          <cell r="A3510">
            <v>0</v>
          </cell>
        </row>
        <row r="3511">
          <cell r="A3511">
            <v>0</v>
          </cell>
        </row>
        <row r="3512">
          <cell r="A3512">
            <v>0</v>
          </cell>
        </row>
        <row r="3513">
          <cell r="A3513">
            <v>0</v>
          </cell>
        </row>
        <row r="3514">
          <cell r="A3514">
            <v>0</v>
          </cell>
        </row>
        <row r="3515">
          <cell r="A3515">
            <v>0</v>
          </cell>
        </row>
        <row r="3516">
          <cell r="A3516">
            <v>0</v>
          </cell>
        </row>
        <row r="3518">
          <cell r="A3518">
            <v>0</v>
          </cell>
        </row>
        <row r="3519">
          <cell r="A3519">
            <v>0</v>
          </cell>
        </row>
        <row r="3520">
          <cell r="A3520">
            <v>0</v>
          </cell>
        </row>
        <row r="3521">
          <cell r="A3521">
            <v>0</v>
          </cell>
        </row>
        <row r="3522">
          <cell r="A3522">
            <v>0</v>
          </cell>
        </row>
        <row r="3523">
          <cell r="A3523">
            <v>0</v>
          </cell>
        </row>
        <row r="3524">
          <cell r="A3524">
            <v>0</v>
          </cell>
        </row>
        <row r="3525">
          <cell r="A3525">
            <v>0</v>
          </cell>
        </row>
        <row r="3526">
          <cell r="A3526">
            <v>0</v>
          </cell>
        </row>
        <row r="3527">
          <cell r="A3527">
            <v>0</v>
          </cell>
        </row>
        <row r="3528">
          <cell r="A3528">
            <v>0</v>
          </cell>
        </row>
        <row r="3529">
          <cell r="A3529">
            <v>0</v>
          </cell>
        </row>
        <row r="3530">
          <cell r="A3530">
            <v>0</v>
          </cell>
        </row>
        <row r="3531">
          <cell r="A3531">
            <v>0</v>
          </cell>
        </row>
        <row r="3532">
          <cell r="A3532">
            <v>0</v>
          </cell>
        </row>
        <row r="3534">
          <cell r="A3534">
            <v>0</v>
          </cell>
        </row>
        <row r="3535">
          <cell r="A3535">
            <v>0</v>
          </cell>
        </row>
        <row r="3536">
          <cell r="A3536">
            <v>0</v>
          </cell>
        </row>
        <row r="3537">
          <cell r="A3537">
            <v>0</v>
          </cell>
        </row>
        <row r="3538">
          <cell r="A3538">
            <v>0</v>
          </cell>
        </row>
        <row r="3539">
          <cell r="A3539">
            <v>0</v>
          </cell>
        </row>
        <row r="3540">
          <cell r="A3540">
            <v>0</v>
          </cell>
        </row>
        <row r="3541">
          <cell r="A3541">
            <v>0</v>
          </cell>
        </row>
        <row r="3542">
          <cell r="A3542">
            <v>0</v>
          </cell>
        </row>
        <row r="3543">
          <cell r="A3543">
            <v>0</v>
          </cell>
        </row>
        <row r="3544">
          <cell r="A3544">
            <v>0</v>
          </cell>
        </row>
        <row r="3545">
          <cell r="A3545">
            <v>0</v>
          </cell>
        </row>
        <row r="3546">
          <cell r="A3546">
            <v>0</v>
          </cell>
        </row>
        <row r="3547">
          <cell r="A3547">
            <v>0</v>
          </cell>
        </row>
        <row r="3548">
          <cell r="A3548">
            <v>0</v>
          </cell>
        </row>
        <row r="3549">
          <cell r="A3549">
            <v>0</v>
          </cell>
        </row>
        <row r="3550">
          <cell r="A3550">
            <v>0</v>
          </cell>
        </row>
        <row r="3551">
          <cell r="A3551">
            <v>0</v>
          </cell>
        </row>
        <row r="3552">
          <cell r="A3552">
            <v>0</v>
          </cell>
        </row>
        <row r="3553">
          <cell r="A3553">
            <v>0</v>
          </cell>
        </row>
        <row r="3554">
          <cell r="A3554">
            <v>0</v>
          </cell>
        </row>
        <row r="3555">
          <cell r="A3555">
            <v>0</v>
          </cell>
        </row>
        <row r="3556">
          <cell r="A3556">
            <v>0</v>
          </cell>
        </row>
        <row r="3557">
          <cell r="A3557">
            <v>0</v>
          </cell>
        </row>
        <row r="3558">
          <cell r="A3558">
            <v>0</v>
          </cell>
        </row>
        <row r="3559">
          <cell r="A3559">
            <v>0</v>
          </cell>
        </row>
        <row r="3560">
          <cell r="A3560">
            <v>0</v>
          </cell>
        </row>
        <row r="3561">
          <cell r="A3561">
            <v>0</v>
          </cell>
        </row>
        <row r="3562">
          <cell r="A3562">
            <v>0</v>
          </cell>
        </row>
        <row r="3563">
          <cell r="A3563">
            <v>0</v>
          </cell>
        </row>
        <row r="3564">
          <cell r="A3564">
            <v>0</v>
          </cell>
        </row>
        <row r="3565">
          <cell r="A3565">
            <v>0</v>
          </cell>
        </row>
        <row r="3566">
          <cell r="A3566">
            <v>0</v>
          </cell>
        </row>
        <row r="3567">
          <cell r="A3567">
            <v>0</v>
          </cell>
        </row>
        <row r="3568">
          <cell r="A3568">
            <v>0</v>
          </cell>
        </row>
        <row r="3569">
          <cell r="A3569">
            <v>0</v>
          </cell>
        </row>
        <row r="3570">
          <cell r="A3570">
            <v>0</v>
          </cell>
        </row>
        <row r="3571">
          <cell r="A3571">
            <v>0</v>
          </cell>
        </row>
        <row r="3572">
          <cell r="A3572">
            <v>0</v>
          </cell>
        </row>
        <row r="3573">
          <cell r="A3573">
            <v>0</v>
          </cell>
        </row>
        <row r="3574">
          <cell r="A3574">
            <v>0</v>
          </cell>
        </row>
        <row r="3575">
          <cell r="A3575">
            <v>0</v>
          </cell>
        </row>
        <row r="3576">
          <cell r="A3576">
            <v>0</v>
          </cell>
        </row>
        <row r="3577">
          <cell r="A3577">
            <v>0</v>
          </cell>
        </row>
        <row r="3578">
          <cell r="A3578">
            <v>0</v>
          </cell>
        </row>
        <row r="3579">
          <cell r="A3579">
            <v>0</v>
          </cell>
        </row>
        <row r="3580">
          <cell r="A3580">
            <v>0</v>
          </cell>
        </row>
        <row r="3581">
          <cell r="A3581">
            <v>0</v>
          </cell>
        </row>
        <row r="3582">
          <cell r="A3582">
            <v>0</v>
          </cell>
        </row>
        <row r="3583">
          <cell r="A3583">
            <v>0</v>
          </cell>
        </row>
        <row r="3584">
          <cell r="A3584">
            <v>0</v>
          </cell>
        </row>
        <row r="3585">
          <cell r="A3585">
            <v>0</v>
          </cell>
        </row>
        <row r="3586">
          <cell r="A3586">
            <v>0</v>
          </cell>
        </row>
        <row r="3587">
          <cell r="A3587">
            <v>0</v>
          </cell>
        </row>
        <row r="3588">
          <cell r="A3588">
            <v>0</v>
          </cell>
        </row>
        <row r="3589">
          <cell r="A3589">
            <v>0</v>
          </cell>
        </row>
        <row r="3590">
          <cell r="A3590">
            <v>0</v>
          </cell>
        </row>
        <row r="3591">
          <cell r="A3591">
            <v>0</v>
          </cell>
        </row>
        <row r="3592">
          <cell r="A3592">
            <v>0</v>
          </cell>
        </row>
        <row r="3593">
          <cell r="A3593">
            <v>0</v>
          </cell>
        </row>
        <row r="3594">
          <cell r="A3594">
            <v>0</v>
          </cell>
        </row>
        <row r="3595">
          <cell r="A3595">
            <v>0</v>
          </cell>
        </row>
        <row r="3596">
          <cell r="A3596">
            <v>0</v>
          </cell>
        </row>
        <row r="3597">
          <cell r="A3597">
            <v>0</v>
          </cell>
        </row>
        <row r="3598">
          <cell r="A3598">
            <v>0</v>
          </cell>
        </row>
        <row r="3599">
          <cell r="A3599">
            <v>0</v>
          </cell>
        </row>
        <row r="3600">
          <cell r="A3600">
            <v>0</v>
          </cell>
        </row>
        <row r="3601">
          <cell r="A3601">
            <v>0</v>
          </cell>
        </row>
        <row r="3602">
          <cell r="A3602">
            <v>0</v>
          </cell>
        </row>
        <row r="3603">
          <cell r="A3603">
            <v>0</v>
          </cell>
        </row>
        <row r="3604">
          <cell r="A3604">
            <v>0</v>
          </cell>
        </row>
        <row r="3605">
          <cell r="A3605">
            <v>0</v>
          </cell>
        </row>
        <row r="3606">
          <cell r="A3606">
            <v>0</v>
          </cell>
        </row>
        <row r="3607">
          <cell r="A3607">
            <v>0</v>
          </cell>
        </row>
        <row r="3608">
          <cell r="A3608">
            <v>0</v>
          </cell>
        </row>
        <row r="3609">
          <cell r="A3609">
            <v>0</v>
          </cell>
        </row>
        <row r="3610">
          <cell r="A3610">
            <v>0</v>
          </cell>
        </row>
        <row r="3611">
          <cell r="A3611">
            <v>0</v>
          </cell>
        </row>
        <row r="3612">
          <cell r="A3612">
            <v>0</v>
          </cell>
        </row>
        <row r="3613">
          <cell r="A3613">
            <v>0</v>
          </cell>
        </row>
        <row r="3614">
          <cell r="A3614">
            <v>0</v>
          </cell>
        </row>
        <row r="3615">
          <cell r="A3615">
            <v>0</v>
          </cell>
        </row>
        <row r="3616">
          <cell r="A3616">
            <v>0</v>
          </cell>
        </row>
        <row r="3617">
          <cell r="A3617">
            <v>0</v>
          </cell>
        </row>
        <row r="3618">
          <cell r="A3618">
            <v>0</v>
          </cell>
        </row>
        <row r="3619">
          <cell r="A3619">
            <v>0</v>
          </cell>
        </row>
        <row r="3620">
          <cell r="A3620">
            <v>0</v>
          </cell>
        </row>
        <row r="3621">
          <cell r="A3621">
            <v>0</v>
          </cell>
        </row>
        <row r="3622">
          <cell r="A3622">
            <v>0</v>
          </cell>
        </row>
        <row r="3623">
          <cell r="A3623">
            <v>0</v>
          </cell>
        </row>
        <row r="3624">
          <cell r="A3624">
            <v>0</v>
          </cell>
        </row>
        <row r="3625">
          <cell r="A3625">
            <v>0</v>
          </cell>
        </row>
        <row r="3626">
          <cell r="A3626">
            <v>0</v>
          </cell>
        </row>
        <row r="3627">
          <cell r="A3627">
            <v>0</v>
          </cell>
        </row>
        <row r="3628">
          <cell r="A3628">
            <v>0</v>
          </cell>
        </row>
        <row r="3629">
          <cell r="A3629">
            <v>0</v>
          </cell>
        </row>
        <row r="3630">
          <cell r="A3630">
            <v>0</v>
          </cell>
        </row>
        <row r="3631">
          <cell r="A3631">
            <v>0</v>
          </cell>
        </row>
        <row r="3632">
          <cell r="A3632">
            <v>0</v>
          </cell>
        </row>
        <row r="3633">
          <cell r="A3633">
            <v>0</v>
          </cell>
        </row>
        <row r="3634">
          <cell r="A3634">
            <v>0</v>
          </cell>
        </row>
        <row r="3635">
          <cell r="A3635">
            <v>0</v>
          </cell>
        </row>
        <row r="3636">
          <cell r="A3636">
            <v>0</v>
          </cell>
        </row>
        <row r="3637">
          <cell r="A3637">
            <v>0</v>
          </cell>
        </row>
        <row r="3638">
          <cell r="A3638">
            <v>0</v>
          </cell>
        </row>
        <row r="3639">
          <cell r="A3639">
            <v>0</v>
          </cell>
        </row>
        <row r="3640">
          <cell r="A3640">
            <v>0</v>
          </cell>
        </row>
        <row r="3641">
          <cell r="A3641">
            <v>0</v>
          </cell>
        </row>
        <row r="3642">
          <cell r="A3642">
            <v>0</v>
          </cell>
        </row>
        <row r="3643">
          <cell r="A3643">
            <v>0</v>
          </cell>
        </row>
        <row r="3644">
          <cell r="A3644">
            <v>0</v>
          </cell>
        </row>
        <row r="3645">
          <cell r="A3645">
            <v>0</v>
          </cell>
        </row>
        <row r="3646">
          <cell r="A3646">
            <v>0</v>
          </cell>
        </row>
        <row r="3647">
          <cell r="A3647">
            <v>0</v>
          </cell>
        </row>
        <row r="3648">
          <cell r="A3648">
            <v>0</v>
          </cell>
        </row>
        <row r="3649">
          <cell r="A3649">
            <v>0</v>
          </cell>
        </row>
        <row r="3650">
          <cell r="A3650">
            <v>0</v>
          </cell>
        </row>
        <row r="3651">
          <cell r="A3651">
            <v>0</v>
          </cell>
        </row>
        <row r="3653">
          <cell r="A3653">
            <v>0</v>
          </cell>
        </row>
        <row r="3654">
          <cell r="A3654">
            <v>0</v>
          </cell>
        </row>
        <row r="3655">
          <cell r="A3655">
            <v>0</v>
          </cell>
        </row>
        <row r="3656">
          <cell r="A3656">
            <v>0</v>
          </cell>
        </row>
        <row r="3657">
          <cell r="A3657">
            <v>0</v>
          </cell>
        </row>
        <row r="3658">
          <cell r="A3658">
            <v>0</v>
          </cell>
        </row>
        <row r="3659">
          <cell r="A3659">
            <v>0</v>
          </cell>
        </row>
        <row r="3660">
          <cell r="A3660">
            <v>0</v>
          </cell>
        </row>
        <row r="3661">
          <cell r="A3661">
            <v>0</v>
          </cell>
        </row>
        <row r="3662">
          <cell r="A3662">
            <v>0</v>
          </cell>
        </row>
        <row r="3663">
          <cell r="A3663">
            <v>0</v>
          </cell>
        </row>
        <row r="3664">
          <cell r="A3664">
            <v>0</v>
          </cell>
        </row>
        <row r="3665">
          <cell r="A3665">
            <v>0</v>
          </cell>
        </row>
        <row r="3666">
          <cell r="A3666">
            <v>0</v>
          </cell>
        </row>
        <row r="3667">
          <cell r="A3667">
            <v>0</v>
          </cell>
        </row>
        <row r="3668">
          <cell r="A3668">
            <v>0</v>
          </cell>
        </row>
        <row r="3669">
          <cell r="A3669">
            <v>0</v>
          </cell>
        </row>
        <row r="3670">
          <cell r="A3670">
            <v>0</v>
          </cell>
        </row>
        <row r="3671">
          <cell r="A3671">
            <v>0</v>
          </cell>
        </row>
        <row r="3672">
          <cell r="A3672">
            <v>0</v>
          </cell>
        </row>
        <row r="3673">
          <cell r="A3673">
            <v>0</v>
          </cell>
        </row>
        <row r="3674">
          <cell r="A3674">
            <v>0</v>
          </cell>
        </row>
        <row r="3675">
          <cell r="A3675">
            <v>0</v>
          </cell>
        </row>
        <row r="3676">
          <cell r="A3676">
            <v>0</v>
          </cell>
        </row>
        <row r="3677">
          <cell r="A3677">
            <v>0</v>
          </cell>
        </row>
        <row r="3678">
          <cell r="A3678">
            <v>0</v>
          </cell>
        </row>
        <row r="3679">
          <cell r="A3679">
            <v>0</v>
          </cell>
        </row>
        <row r="3680">
          <cell r="A3680">
            <v>0</v>
          </cell>
        </row>
        <row r="3681">
          <cell r="A3681">
            <v>0</v>
          </cell>
        </row>
        <row r="3682">
          <cell r="A3682">
            <v>0</v>
          </cell>
        </row>
        <row r="3683">
          <cell r="A3683">
            <v>0</v>
          </cell>
        </row>
        <row r="3684">
          <cell r="A3684">
            <v>0</v>
          </cell>
        </row>
        <row r="3685">
          <cell r="A3685">
            <v>0</v>
          </cell>
        </row>
        <row r="3686">
          <cell r="A3686">
            <v>0</v>
          </cell>
        </row>
        <row r="3687">
          <cell r="A3687">
            <v>0</v>
          </cell>
        </row>
        <row r="3688">
          <cell r="A3688">
            <v>0</v>
          </cell>
        </row>
        <row r="3689">
          <cell r="A3689">
            <v>0</v>
          </cell>
        </row>
        <row r="3690">
          <cell r="A3690">
            <v>0</v>
          </cell>
        </row>
        <row r="3691">
          <cell r="A3691">
            <v>0</v>
          </cell>
        </row>
        <row r="3692">
          <cell r="A3692">
            <v>0</v>
          </cell>
        </row>
        <row r="3693">
          <cell r="A3693">
            <v>0</v>
          </cell>
        </row>
        <row r="3694">
          <cell r="A3694">
            <v>0</v>
          </cell>
        </row>
        <row r="3696">
          <cell r="A3696">
            <v>0</v>
          </cell>
        </row>
        <row r="3697">
          <cell r="A3697">
            <v>0</v>
          </cell>
        </row>
        <row r="3698">
          <cell r="A3698">
            <v>0</v>
          </cell>
        </row>
        <row r="3699">
          <cell r="A3699">
            <v>0</v>
          </cell>
        </row>
        <row r="3700">
          <cell r="A3700">
            <v>0</v>
          </cell>
        </row>
        <row r="3701">
          <cell r="A3701">
            <v>0</v>
          </cell>
        </row>
        <row r="3702">
          <cell r="A3702">
            <v>0</v>
          </cell>
        </row>
        <row r="3703">
          <cell r="A3703">
            <v>0</v>
          </cell>
        </row>
        <row r="3704">
          <cell r="A3704">
            <v>0</v>
          </cell>
        </row>
        <row r="3705">
          <cell r="A3705">
            <v>0</v>
          </cell>
        </row>
        <row r="3706">
          <cell r="A3706">
            <v>0</v>
          </cell>
        </row>
        <row r="3707">
          <cell r="A3707">
            <v>0</v>
          </cell>
        </row>
        <row r="3708">
          <cell r="A3708">
            <v>0</v>
          </cell>
        </row>
        <row r="3709">
          <cell r="A3709">
            <v>0</v>
          </cell>
        </row>
        <row r="3710">
          <cell r="A3710">
            <v>0</v>
          </cell>
        </row>
        <row r="3711">
          <cell r="A3711">
            <v>0</v>
          </cell>
        </row>
        <row r="3712">
          <cell r="A3712">
            <v>0</v>
          </cell>
        </row>
        <row r="3713">
          <cell r="A3713">
            <v>0</v>
          </cell>
        </row>
        <row r="3714">
          <cell r="A3714">
            <v>0</v>
          </cell>
        </row>
        <row r="3715">
          <cell r="A3715">
            <v>0</v>
          </cell>
        </row>
        <row r="3716">
          <cell r="A3716">
            <v>0</v>
          </cell>
        </row>
        <row r="3717">
          <cell r="A3717">
            <v>0</v>
          </cell>
        </row>
        <row r="3718">
          <cell r="A3718">
            <v>0</v>
          </cell>
        </row>
        <row r="3719">
          <cell r="A3719">
            <v>0</v>
          </cell>
        </row>
        <row r="3720">
          <cell r="A3720">
            <v>0</v>
          </cell>
        </row>
        <row r="3721">
          <cell r="A3721">
            <v>0</v>
          </cell>
        </row>
        <row r="3722">
          <cell r="A3722">
            <v>0</v>
          </cell>
        </row>
        <row r="3723">
          <cell r="A3723">
            <v>0</v>
          </cell>
        </row>
        <row r="3724">
          <cell r="A3724">
            <v>0</v>
          </cell>
        </row>
        <row r="3725">
          <cell r="A3725">
            <v>0</v>
          </cell>
        </row>
        <row r="3726">
          <cell r="A3726">
            <v>0</v>
          </cell>
        </row>
        <row r="3727">
          <cell r="A3727">
            <v>0</v>
          </cell>
        </row>
        <row r="3728">
          <cell r="A3728">
            <v>0</v>
          </cell>
        </row>
        <row r="3729">
          <cell r="A3729">
            <v>0</v>
          </cell>
        </row>
        <row r="3730">
          <cell r="A3730">
            <v>0</v>
          </cell>
        </row>
        <row r="3731">
          <cell r="A3731">
            <v>0</v>
          </cell>
        </row>
        <row r="3732">
          <cell r="A3732">
            <v>0</v>
          </cell>
        </row>
        <row r="3733">
          <cell r="A3733">
            <v>0</v>
          </cell>
        </row>
        <row r="3734">
          <cell r="A3734">
            <v>0</v>
          </cell>
        </row>
        <row r="3735">
          <cell r="A3735">
            <v>0</v>
          </cell>
        </row>
        <row r="3736">
          <cell r="A3736">
            <v>0</v>
          </cell>
        </row>
        <row r="3737">
          <cell r="A3737">
            <v>0</v>
          </cell>
        </row>
        <row r="3738">
          <cell r="A3738">
            <v>0</v>
          </cell>
        </row>
        <row r="3739">
          <cell r="A3739">
            <v>0</v>
          </cell>
        </row>
        <row r="3741">
          <cell r="A3741">
            <v>0</v>
          </cell>
        </row>
        <row r="3742">
          <cell r="A3742">
            <v>0</v>
          </cell>
        </row>
        <row r="3743">
          <cell r="A3743">
            <v>0</v>
          </cell>
        </row>
        <row r="3744">
          <cell r="A3744">
            <v>0</v>
          </cell>
        </row>
        <row r="3745">
          <cell r="A3745">
            <v>0</v>
          </cell>
        </row>
        <row r="3746">
          <cell r="A3746">
            <v>0</v>
          </cell>
        </row>
        <row r="3747">
          <cell r="A3747">
            <v>0</v>
          </cell>
        </row>
        <row r="3748">
          <cell r="A3748">
            <v>0</v>
          </cell>
        </row>
        <row r="3749">
          <cell r="A3749">
            <v>0</v>
          </cell>
        </row>
        <row r="3750">
          <cell r="A3750">
            <v>0</v>
          </cell>
        </row>
        <row r="3751">
          <cell r="A3751">
            <v>0</v>
          </cell>
        </row>
        <row r="3752">
          <cell r="A3752">
            <v>0</v>
          </cell>
        </row>
        <row r="3753">
          <cell r="A3753">
            <v>0</v>
          </cell>
        </row>
        <row r="3754">
          <cell r="A3754">
            <v>0</v>
          </cell>
        </row>
        <row r="3755">
          <cell r="A3755">
            <v>0</v>
          </cell>
        </row>
        <row r="3756">
          <cell r="A3756">
            <v>0</v>
          </cell>
        </row>
        <row r="3757">
          <cell r="A3757">
            <v>0</v>
          </cell>
        </row>
        <row r="3758">
          <cell r="A3758">
            <v>0</v>
          </cell>
        </row>
        <row r="3759">
          <cell r="A3759">
            <v>0</v>
          </cell>
        </row>
        <row r="3760">
          <cell r="A3760">
            <v>0</v>
          </cell>
        </row>
        <row r="3761">
          <cell r="A3761">
            <v>0</v>
          </cell>
        </row>
        <row r="3762">
          <cell r="A3762">
            <v>0</v>
          </cell>
        </row>
        <row r="3763">
          <cell r="A3763">
            <v>0</v>
          </cell>
        </row>
        <row r="3764">
          <cell r="A3764">
            <v>0</v>
          </cell>
        </row>
        <row r="3765">
          <cell r="A3765">
            <v>0</v>
          </cell>
        </row>
        <row r="3766">
          <cell r="A3766">
            <v>0</v>
          </cell>
        </row>
        <row r="3767">
          <cell r="A3767">
            <v>0</v>
          </cell>
        </row>
        <row r="3768">
          <cell r="A3768">
            <v>0</v>
          </cell>
        </row>
        <row r="3769">
          <cell r="A3769">
            <v>0</v>
          </cell>
        </row>
        <row r="3770">
          <cell r="A3770">
            <v>0</v>
          </cell>
        </row>
        <row r="3771">
          <cell r="A3771">
            <v>0</v>
          </cell>
        </row>
        <row r="3772">
          <cell r="A3772">
            <v>0</v>
          </cell>
        </row>
        <row r="3773">
          <cell r="A3773">
            <v>0</v>
          </cell>
        </row>
        <row r="3774">
          <cell r="A3774">
            <v>0</v>
          </cell>
        </row>
        <row r="3775">
          <cell r="A3775">
            <v>0</v>
          </cell>
        </row>
        <row r="3776">
          <cell r="A3776">
            <v>0</v>
          </cell>
        </row>
        <row r="3777">
          <cell r="A3777">
            <v>0</v>
          </cell>
        </row>
        <row r="3778">
          <cell r="A3778">
            <v>0</v>
          </cell>
        </row>
        <row r="3779">
          <cell r="A3779">
            <v>0</v>
          </cell>
        </row>
        <row r="3780">
          <cell r="A3780">
            <v>0</v>
          </cell>
        </row>
        <row r="3782">
          <cell r="A3782">
            <v>0</v>
          </cell>
        </row>
        <row r="3783">
          <cell r="A3783">
            <v>0</v>
          </cell>
        </row>
        <row r="3784">
          <cell r="A3784">
            <v>0</v>
          </cell>
        </row>
        <row r="3785">
          <cell r="A3785">
            <v>0</v>
          </cell>
        </row>
        <row r="3786">
          <cell r="A3786">
            <v>0</v>
          </cell>
        </row>
        <row r="3787">
          <cell r="A3787">
            <v>0</v>
          </cell>
        </row>
        <row r="3788">
          <cell r="A3788">
            <v>0</v>
          </cell>
        </row>
        <row r="3789">
          <cell r="A3789">
            <v>0</v>
          </cell>
        </row>
        <row r="3790">
          <cell r="A3790">
            <v>0</v>
          </cell>
        </row>
        <row r="3791">
          <cell r="A3791">
            <v>0</v>
          </cell>
        </row>
        <row r="3792">
          <cell r="A3792">
            <v>0</v>
          </cell>
        </row>
        <row r="3793">
          <cell r="A3793">
            <v>0</v>
          </cell>
        </row>
        <row r="3794">
          <cell r="A3794">
            <v>0</v>
          </cell>
        </row>
        <row r="3795">
          <cell r="A3795">
            <v>0</v>
          </cell>
        </row>
        <row r="3796">
          <cell r="A3796">
            <v>0</v>
          </cell>
        </row>
        <row r="3797">
          <cell r="A3797">
            <v>0</v>
          </cell>
        </row>
        <row r="3798">
          <cell r="A3798">
            <v>0</v>
          </cell>
        </row>
        <row r="3799">
          <cell r="A3799">
            <v>0</v>
          </cell>
        </row>
        <row r="3800">
          <cell r="A3800">
            <v>0</v>
          </cell>
        </row>
        <row r="3801">
          <cell r="A3801">
            <v>0</v>
          </cell>
        </row>
        <row r="3802">
          <cell r="A3802">
            <v>0</v>
          </cell>
        </row>
        <row r="3803">
          <cell r="A3803">
            <v>0</v>
          </cell>
        </row>
        <row r="3804">
          <cell r="A3804">
            <v>0</v>
          </cell>
        </row>
        <row r="3805">
          <cell r="A3805">
            <v>0</v>
          </cell>
        </row>
        <row r="3806">
          <cell r="A3806">
            <v>0</v>
          </cell>
        </row>
        <row r="3807">
          <cell r="A3807">
            <v>0</v>
          </cell>
        </row>
        <row r="3808">
          <cell r="A3808">
            <v>0</v>
          </cell>
        </row>
        <row r="3809">
          <cell r="A3809">
            <v>0</v>
          </cell>
        </row>
        <row r="3810">
          <cell r="A3810">
            <v>0</v>
          </cell>
        </row>
        <row r="3811">
          <cell r="A3811">
            <v>0</v>
          </cell>
        </row>
        <row r="3812">
          <cell r="A3812">
            <v>0</v>
          </cell>
        </row>
        <row r="3813">
          <cell r="A3813">
            <v>0</v>
          </cell>
        </row>
        <row r="3814">
          <cell r="A3814">
            <v>0</v>
          </cell>
        </row>
        <row r="3815">
          <cell r="A3815">
            <v>0</v>
          </cell>
        </row>
        <row r="3816">
          <cell r="A3816">
            <v>0</v>
          </cell>
        </row>
        <row r="3817">
          <cell r="A3817">
            <v>0</v>
          </cell>
        </row>
        <row r="3818">
          <cell r="A3818">
            <v>0</v>
          </cell>
        </row>
        <row r="3819">
          <cell r="A3819">
            <v>0</v>
          </cell>
        </row>
        <row r="3820">
          <cell r="A3820">
            <v>0</v>
          </cell>
        </row>
        <row r="3821">
          <cell r="A3821">
            <v>0</v>
          </cell>
        </row>
        <row r="3822">
          <cell r="A3822">
            <v>0</v>
          </cell>
        </row>
        <row r="3823">
          <cell r="A3823">
            <v>0</v>
          </cell>
        </row>
        <row r="3824">
          <cell r="A3824">
            <v>0</v>
          </cell>
        </row>
        <row r="3825">
          <cell r="A3825">
            <v>0</v>
          </cell>
        </row>
        <row r="3826">
          <cell r="A3826">
            <v>0</v>
          </cell>
        </row>
        <row r="3827">
          <cell r="A3827">
            <v>0</v>
          </cell>
        </row>
        <row r="3828">
          <cell r="A3828">
            <v>0</v>
          </cell>
        </row>
        <row r="3829">
          <cell r="A3829">
            <v>0</v>
          </cell>
        </row>
        <row r="3830">
          <cell r="A3830">
            <v>0</v>
          </cell>
        </row>
        <row r="3831">
          <cell r="A3831">
            <v>0</v>
          </cell>
        </row>
        <row r="3832">
          <cell r="A3832">
            <v>0</v>
          </cell>
        </row>
        <row r="3833">
          <cell r="A3833">
            <v>0</v>
          </cell>
        </row>
        <row r="3834">
          <cell r="A3834">
            <v>0</v>
          </cell>
        </row>
        <row r="3835">
          <cell r="A3835">
            <v>0</v>
          </cell>
        </row>
        <row r="3836">
          <cell r="A3836">
            <v>0</v>
          </cell>
        </row>
        <row r="3837">
          <cell r="A3837">
            <v>0</v>
          </cell>
        </row>
        <row r="3838">
          <cell r="A3838">
            <v>0</v>
          </cell>
        </row>
        <row r="3839">
          <cell r="A3839">
            <v>0</v>
          </cell>
        </row>
        <row r="3840">
          <cell r="A3840">
            <v>0</v>
          </cell>
        </row>
        <row r="3841">
          <cell r="A3841">
            <v>0</v>
          </cell>
        </row>
        <row r="3842">
          <cell r="A3842">
            <v>0</v>
          </cell>
        </row>
        <row r="3843">
          <cell r="A3843">
            <v>0</v>
          </cell>
        </row>
        <row r="3844">
          <cell r="A3844">
            <v>0</v>
          </cell>
        </row>
        <row r="3845">
          <cell r="A3845">
            <v>0</v>
          </cell>
        </row>
        <row r="3846">
          <cell r="A3846">
            <v>0</v>
          </cell>
        </row>
        <row r="3847">
          <cell r="A3847">
            <v>0</v>
          </cell>
        </row>
        <row r="3848">
          <cell r="A3848">
            <v>0</v>
          </cell>
        </row>
        <row r="3849">
          <cell r="A3849">
            <v>0</v>
          </cell>
        </row>
        <row r="3850">
          <cell r="A3850">
            <v>0</v>
          </cell>
        </row>
        <row r="3851">
          <cell r="A3851">
            <v>0</v>
          </cell>
        </row>
        <row r="3852">
          <cell r="A3852">
            <v>0</v>
          </cell>
        </row>
        <row r="3853">
          <cell r="A3853">
            <v>0</v>
          </cell>
        </row>
        <row r="3854">
          <cell r="A3854">
            <v>0</v>
          </cell>
        </row>
        <row r="3855">
          <cell r="A3855">
            <v>0</v>
          </cell>
        </row>
        <row r="3856">
          <cell r="A3856">
            <v>0</v>
          </cell>
        </row>
        <row r="3857">
          <cell r="A3857">
            <v>0</v>
          </cell>
        </row>
        <row r="3858">
          <cell r="A3858">
            <v>0</v>
          </cell>
        </row>
        <row r="3859">
          <cell r="A3859">
            <v>0</v>
          </cell>
        </row>
        <row r="3860">
          <cell r="A3860">
            <v>0</v>
          </cell>
        </row>
        <row r="3861">
          <cell r="A3861">
            <v>0</v>
          </cell>
        </row>
        <row r="3862">
          <cell r="A3862">
            <v>0</v>
          </cell>
        </row>
        <row r="3863">
          <cell r="A3863">
            <v>0</v>
          </cell>
        </row>
        <row r="3864">
          <cell r="A3864">
            <v>0</v>
          </cell>
        </row>
        <row r="3865">
          <cell r="A3865">
            <v>0</v>
          </cell>
        </row>
        <row r="3866">
          <cell r="A3866">
            <v>0</v>
          </cell>
        </row>
        <row r="3867">
          <cell r="A3867">
            <v>0</v>
          </cell>
        </row>
        <row r="3868">
          <cell r="A3868">
            <v>0</v>
          </cell>
        </row>
        <row r="3869">
          <cell r="A3869">
            <v>0</v>
          </cell>
        </row>
        <row r="3870">
          <cell r="A3870">
            <v>0</v>
          </cell>
        </row>
        <row r="3871">
          <cell r="A3871">
            <v>0</v>
          </cell>
        </row>
        <row r="3872">
          <cell r="A3872">
            <v>0</v>
          </cell>
        </row>
        <row r="3873">
          <cell r="A3873">
            <v>0</v>
          </cell>
        </row>
        <row r="3874">
          <cell r="A3874">
            <v>0</v>
          </cell>
        </row>
        <row r="3876">
          <cell r="A3876">
            <v>0</v>
          </cell>
        </row>
        <row r="3877">
          <cell r="A3877">
            <v>0</v>
          </cell>
        </row>
        <row r="3878">
          <cell r="A3878">
            <v>0</v>
          </cell>
        </row>
        <row r="3879">
          <cell r="A3879">
            <v>0</v>
          </cell>
        </row>
        <row r="3880">
          <cell r="A3880">
            <v>0</v>
          </cell>
        </row>
        <row r="3881">
          <cell r="A3881">
            <v>0</v>
          </cell>
        </row>
        <row r="3882">
          <cell r="A3882">
            <v>0</v>
          </cell>
        </row>
        <row r="3883">
          <cell r="A3883">
            <v>0</v>
          </cell>
        </row>
        <row r="3884">
          <cell r="A3884">
            <v>0</v>
          </cell>
        </row>
        <row r="3885">
          <cell r="A3885">
            <v>0</v>
          </cell>
        </row>
        <row r="3886">
          <cell r="A3886">
            <v>0</v>
          </cell>
        </row>
        <row r="3887">
          <cell r="A3887">
            <v>0</v>
          </cell>
        </row>
        <row r="3888">
          <cell r="A3888">
            <v>0</v>
          </cell>
        </row>
        <row r="3889">
          <cell r="A3889">
            <v>0</v>
          </cell>
        </row>
        <row r="3890">
          <cell r="A3890">
            <v>0</v>
          </cell>
        </row>
        <row r="3891">
          <cell r="A3891">
            <v>0</v>
          </cell>
        </row>
        <row r="3892">
          <cell r="A3892">
            <v>0</v>
          </cell>
        </row>
        <row r="3893">
          <cell r="A3893">
            <v>0</v>
          </cell>
        </row>
        <row r="3894">
          <cell r="A3894">
            <v>0</v>
          </cell>
        </row>
        <row r="3895">
          <cell r="A3895">
            <v>0</v>
          </cell>
        </row>
        <row r="3896">
          <cell r="A3896">
            <v>0</v>
          </cell>
        </row>
        <row r="3897">
          <cell r="A3897">
            <v>0</v>
          </cell>
        </row>
        <row r="3898">
          <cell r="A3898">
            <v>0</v>
          </cell>
        </row>
        <row r="3899">
          <cell r="A3899">
            <v>0</v>
          </cell>
        </row>
        <row r="3900">
          <cell r="A3900">
            <v>0</v>
          </cell>
        </row>
        <row r="3901">
          <cell r="A3901">
            <v>0</v>
          </cell>
        </row>
        <row r="3902">
          <cell r="A3902">
            <v>0</v>
          </cell>
        </row>
        <row r="3903">
          <cell r="A3903">
            <v>0</v>
          </cell>
        </row>
        <row r="3904">
          <cell r="A3904">
            <v>0</v>
          </cell>
        </row>
        <row r="3905">
          <cell r="A3905">
            <v>0</v>
          </cell>
        </row>
        <row r="3906">
          <cell r="A3906">
            <v>0</v>
          </cell>
        </row>
        <row r="3907">
          <cell r="A3907">
            <v>0</v>
          </cell>
        </row>
        <row r="3908">
          <cell r="A3908">
            <v>0</v>
          </cell>
        </row>
        <row r="3909">
          <cell r="A3909">
            <v>0</v>
          </cell>
        </row>
        <row r="3910">
          <cell r="A3910">
            <v>0</v>
          </cell>
        </row>
        <row r="3911">
          <cell r="A3911">
            <v>0</v>
          </cell>
        </row>
        <row r="3912">
          <cell r="A3912">
            <v>0</v>
          </cell>
        </row>
        <row r="3913">
          <cell r="A3913">
            <v>0</v>
          </cell>
        </row>
        <row r="3914">
          <cell r="A3914">
            <v>0</v>
          </cell>
        </row>
        <row r="3915">
          <cell r="A3915">
            <v>0</v>
          </cell>
        </row>
        <row r="3916">
          <cell r="A3916">
            <v>0</v>
          </cell>
        </row>
        <row r="3917">
          <cell r="A3917">
            <v>0</v>
          </cell>
        </row>
        <row r="3918">
          <cell r="A3918">
            <v>0</v>
          </cell>
        </row>
        <row r="3919">
          <cell r="A3919">
            <v>0</v>
          </cell>
        </row>
        <row r="3920">
          <cell r="A3920">
            <v>0</v>
          </cell>
        </row>
        <row r="3921">
          <cell r="A3921">
            <v>0</v>
          </cell>
        </row>
        <row r="3922">
          <cell r="A3922">
            <v>0</v>
          </cell>
        </row>
        <row r="3923">
          <cell r="A3923">
            <v>0</v>
          </cell>
        </row>
        <row r="3924">
          <cell r="A3924">
            <v>0</v>
          </cell>
        </row>
        <row r="3925">
          <cell r="A3925">
            <v>0</v>
          </cell>
        </row>
        <row r="3926">
          <cell r="A3926">
            <v>0</v>
          </cell>
        </row>
        <row r="3927">
          <cell r="A3927">
            <v>0</v>
          </cell>
        </row>
        <row r="3928">
          <cell r="A3928">
            <v>0</v>
          </cell>
        </row>
        <row r="3929">
          <cell r="A3929">
            <v>0</v>
          </cell>
        </row>
        <row r="3930">
          <cell r="A3930">
            <v>0</v>
          </cell>
        </row>
        <row r="3931">
          <cell r="A3931">
            <v>0</v>
          </cell>
        </row>
        <row r="3932">
          <cell r="A3932">
            <v>0</v>
          </cell>
        </row>
        <row r="3933">
          <cell r="A3933">
            <v>0</v>
          </cell>
        </row>
        <row r="3934">
          <cell r="A3934">
            <v>0</v>
          </cell>
        </row>
        <row r="3936">
          <cell r="A3936">
            <v>0</v>
          </cell>
        </row>
        <row r="3937">
          <cell r="A3937">
            <v>0</v>
          </cell>
        </row>
        <row r="3938">
          <cell r="A3938">
            <v>0</v>
          </cell>
        </row>
        <row r="3939">
          <cell r="A3939">
            <v>0</v>
          </cell>
        </row>
        <row r="3940">
          <cell r="A3940">
            <v>0</v>
          </cell>
        </row>
        <row r="3941">
          <cell r="A3941">
            <v>0</v>
          </cell>
        </row>
        <row r="3942">
          <cell r="A3942">
            <v>0</v>
          </cell>
        </row>
        <row r="3943">
          <cell r="A3943">
            <v>0</v>
          </cell>
        </row>
        <row r="3944">
          <cell r="A3944">
            <v>0</v>
          </cell>
        </row>
        <row r="3945">
          <cell r="A3945">
            <v>0</v>
          </cell>
        </row>
        <row r="3946">
          <cell r="A3946">
            <v>0</v>
          </cell>
        </row>
        <row r="3947">
          <cell r="A3947">
            <v>0</v>
          </cell>
        </row>
        <row r="3948">
          <cell r="A3948">
            <v>0</v>
          </cell>
        </row>
        <row r="3949">
          <cell r="A3949">
            <v>0</v>
          </cell>
        </row>
        <row r="3950">
          <cell r="A3950">
            <v>0</v>
          </cell>
        </row>
        <row r="3951">
          <cell r="A3951">
            <v>0</v>
          </cell>
        </row>
        <row r="3952">
          <cell r="A3952">
            <v>0</v>
          </cell>
        </row>
        <row r="3953">
          <cell r="A3953">
            <v>0</v>
          </cell>
        </row>
        <row r="3954">
          <cell r="A3954">
            <v>0</v>
          </cell>
        </row>
        <row r="3955">
          <cell r="A3955">
            <v>0</v>
          </cell>
        </row>
        <row r="3956">
          <cell r="A3956">
            <v>0</v>
          </cell>
        </row>
        <row r="3957">
          <cell r="A3957">
            <v>0</v>
          </cell>
        </row>
        <row r="3958">
          <cell r="A3958">
            <v>0</v>
          </cell>
        </row>
        <row r="3959">
          <cell r="A3959">
            <v>0</v>
          </cell>
        </row>
        <row r="3960">
          <cell r="A3960">
            <v>0</v>
          </cell>
        </row>
        <row r="3961">
          <cell r="A3961">
            <v>0</v>
          </cell>
        </row>
        <row r="3962">
          <cell r="A3962">
            <v>0</v>
          </cell>
        </row>
        <row r="3963">
          <cell r="A3963">
            <v>0</v>
          </cell>
        </row>
        <row r="3964">
          <cell r="A3964">
            <v>0</v>
          </cell>
        </row>
        <row r="3965">
          <cell r="A3965">
            <v>0</v>
          </cell>
        </row>
        <row r="3966">
          <cell r="A3966">
            <v>0</v>
          </cell>
        </row>
        <row r="3967">
          <cell r="A3967">
            <v>0</v>
          </cell>
        </row>
        <row r="3968">
          <cell r="A3968">
            <v>0</v>
          </cell>
        </row>
        <row r="3970">
          <cell r="A3970">
            <v>0</v>
          </cell>
        </row>
        <row r="3971">
          <cell r="A3971">
            <v>0</v>
          </cell>
        </row>
        <row r="3972">
          <cell r="A3972">
            <v>0</v>
          </cell>
        </row>
        <row r="3973">
          <cell r="A3973">
            <v>0</v>
          </cell>
        </row>
        <row r="3974">
          <cell r="A3974">
            <v>0</v>
          </cell>
        </row>
        <row r="3975">
          <cell r="A3975">
            <v>0</v>
          </cell>
        </row>
        <row r="3976">
          <cell r="A3976">
            <v>0</v>
          </cell>
        </row>
        <row r="3977">
          <cell r="A3977">
            <v>0</v>
          </cell>
        </row>
        <row r="3978">
          <cell r="A3978">
            <v>0</v>
          </cell>
        </row>
        <row r="3979">
          <cell r="A3979">
            <v>0</v>
          </cell>
        </row>
        <row r="3980">
          <cell r="A3980">
            <v>0</v>
          </cell>
        </row>
        <row r="3981">
          <cell r="A3981">
            <v>0</v>
          </cell>
        </row>
        <row r="3982">
          <cell r="A3982">
            <v>0</v>
          </cell>
        </row>
        <row r="3983">
          <cell r="A3983">
            <v>0</v>
          </cell>
        </row>
        <row r="3984">
          <cell r="A3984">
            <v>0</v>
          </cell>
        </row>
        <row r="3985">
          <cell r="A3985">
            <v>0</v>
          </cell>
        </row>
        <row r="3986">
          <cell r="A3986">
            <v>0</v>
          </cell>
        </row>
        <row r="3987">
          <cell r="A3987">
            <v>0</v>
          </cell>
        </row>
        <row r="3988">
          <cell r="A3988">
            <v>0</v>
          </cell>
        </row>
        <row r="3989">
          <cell r="A3989">
            <v>0</v>
          </cell>
        </row>
        <row r="3990">
          <cell r="A3990">
            <v>0</v>
          </cell>
        </row>
        <row r="3991">
          <cell r="A3991">
            <v>0</v>
          </cell>
        </row>
        <row r="3992">
          <cell r="A3992">
            <v>0</v>
          </cell>
        </row>
        <row r="3993">
          <cell r="A3993">
            <v>0</v>
          </cell>
        </row>
        <row r="3994">
          <cell r="A3994">
            <v>0</v>
          </cell>
        </row>
        <row r="3995">
          <cell r="A3995">
            <v>0</v>
          </cell>
        </row>
        <row r="3996">
          <cell r="A3996">
            <v>0</v>
          </cell>
        </row>
        <row r="3997">
          <cell r="A3997">
            <v>0</v>
          </cell>
        </row>
        <row r="3998">
          <cell r="A3998">
            <v>0</v>
          </cell>
        </row>
        <row r="3999">
          <cell r="A3999">
            <v>0</v>
          </cell>
        </row>
        <row r="4000">
          <cell r="A4000">
            <v>0</v>
          </cell>
        </row>
        <row r="4001">
          <cell r="A4001">
            <v>0</v>
          </cell>
        </row>
        <row r="4002">
          <cell r="A4002">
            <v>0</v>
          </cell>
        </row>
        <row r="4003">
          <cell r="A4003">
            <v>0</v>
          </cell>
        </row>
        <row r="4004">
          <cell r="A4004">
            <v>0</v>
          </cell>
        </row>
        <row r="4005">
          <cell r="A4005">
            <v>0</v>
          </cell>
        </row>
        <row r="4006">
          <cell r="A4006">
            <v>0</v>
          </cell>
        </row>
        <row r="4007">
          <cell r="A4007">
            <v>0</v>
          </cell>
        </row>
        <row r="4008">
          <cell r="A4008">
            <v>0</v>
          </cell>
        </row>
        <row r="4009">
          <cell r="A4009">
            <v>0</v>
          </cell>
        </row>
        <row r="4010">
          <cell r="A4010">
            <v>0</v>
          </cell>
        </row>
        <row r="4012">
          <cell r="A4012">
            <v>0</v>
          </cell>
        </row>
        <row r="4013">
          <cell r="A4013">
            <v>0</v>
          </cell>
        </row>
        <row r="4014">
          <cell r="A4014">
            <v>0</v>
          </cell>
        </row>
        <row r="4015">
          <cell r="A4015">
            <v>0</v>
          </cell>
        </row>
        <row r="4016">
          <cell r="A4016">
            <v>0</v>
          </cell>
        </row>
        <row r="4017">
          <cell r="A4017">
            <v>0</v>
          </cell>
        </row>
        <row r="4018">
          <cell r="A4018">
            <v>0</v>
          </cell>
        </row>
        <row r="4019">
          <cell r="A4019">
            <v>0</v>
          </cell>
        </row>
        <row r="4020">
          <cell r="A4020">
            <v>0</v>
          </cell>
        </row>
        <row r="4021">
          <cell r="A4021">
            <v>0</v>
          </cell>
        </row>
        <row r="4022">
          <cell r="A4022">
            <v>0</v>
          </cell>
        </row>
        <row r="4023">
          <cell r="A4023">
            <v>0</v>
          </cell>
        </row>
        <row r="4024">
          <cell r="A4024">
            <v>0</v>
          </cell>
        </row>
        <row r="4025">
          <cell r="A4025">
            <v>0</v>
          </cell>
        </row>
        <row r="4026">
          <cell r="A4026">
            <v>0</v>
          </cell>
        </row>
        <row r="4027">
          <cell r="A4027">
            <v>0</v>
          </cell>
        </row>
        <row r="4028">
          <cell r="A4028">
            <v>0</v>
          </cell>
        </row>
        <row r="4029">
          <cell r="A4029">
            <v>0</v>
          </cell>
        </row>
        <row r="4030">
          <cell r="A4030">
            <v>0</v>
          </cell>
        </row>
        <row r="4031">
          <cell r="A4031">
            <v>0</v>
          </cell>
        </row>
        <row r="4032">
          <cell r="A4032">
            <v>0</v>
          </cell>
        </row>
        <row r="4033">
          <cell r="A4033">
            <v>0</v>
          </cell>
        </row>
        <row r="4034">
          <cell r="A4034">
            <v>0</v>
          </cell>
        </row>
        <row r="4035">
          <cell r="A4035">
            <v>0</v>
          </cell>
        </row>
        <row r="4036">
          <cell r="A4036">
            <v>0</v>
          </cell>
        </row>
        <row r="4037">
          <cell r="A4037">
            <v>0</v>
          </cell>
        </row>
        <row r="4038">
          <cell r="A4038">
            <v>0</v>
          </cell>
        </row>
        <row r="4039">
          <cell r="A4039">
            <v>0</v>
          </cell>
        </row>
        <row r="4040">
          <cell r="A4040">
            <v>0</v>
          </cell>
        </row>
        <row r="4041">
          <cell r="A4041">
            <v>0</v>
          </cell>
        </row>
        <row r="4042">
          <cell r="A4042">
            <v>0</v>
          </cell>
        </row>
        <row r="4043">
          <cell r="A4043">
            <v>0</v>
          </cell>
        </row>
        <row r="4044">
          <cell r="A4044">
            <v>0</v>
          </cell>
        </row>
        <row r="4045">
          <cell r="A4045">
            <v>0</v>
          </cell>
        </row>
        <row r="4046">
          <cell r="A4046">
            <v>0</v>
          </cell>
        </row>
        <row r="4047">
          <cell r="A4047">
            <v>0</v>
          </cell>
        </row>
        <row r="4048">
          <cell r="A4048">
            <v>0</v>
          </cell>
        </row>
        <row r="4049">
          <cell r="A4049">
            <v>0</v>
          </cell>
        </row>
        <row r="4050">
          <cell r="A4050">
            <v>0</v>
          </cell>
        </row>
        <row r="4051">
          <cell r="A4051">
            <v>0</v>
          </cell>
        </row>
        <row r="4052">
          <cell r="A4052">
            <v>0</v>
          </cell>
        </row>
        <row r="4053">
          <cell r="A4053">
            <v>0</v>
          </cell>
        </row>
        <row r="4054">
          <cell r="A4054">
            <v>0</v>
          </cell>
        </row>
        <row r="4055">
          <cell r="A4055">
            <v>0</v>
          </cell>
        </row>
        <row r="4056">
          <cell r="A4056">
            <v>0</v>
          </cell>
        </row>
        <row r="4057">
          <cell r="A4057">
            <v>0</v>
          </cell>
        </row>
        <row r="4058">
          <cell r="A4058">
            <v>0</v>
          </cell>
        </row>
        <row r="4059">
          <cell r="A4059">
            <v>0</v>
          </cell>
        </row>
        <row r="4060">
          <cell r="A4060">
            <v>0</v>
          </cell>
        </row>
        <row r="4061">
          <cell r="A4061">
            <v>0</v>
          </cell>
        </row>
        <row r="4062">
          <cell r="A4062">
            <v>0</v>
          </cell>
        </row>
        <row r="4063">
          <cell r="A4063">
            <v>0</v>
          </cell>
        </row>
        <row r="4064">
          <cell r="A4064">
            <v>0</v>
          </cell>
        </row>
        <row r="4065">
          <cell r="A4065">
            <v>0</v>
          </cell>
        </row>
        <row r="4066">
          <cell r="A4066">
            <v>0</v>
          </cell>
        </row>
        <row r="4067">
          <cell r="A4067">
            <v>0</v>
          </cell>
        </row>
        <row r="4068">
          <cell r="A4068">
            <v>0</v>
          </cell>
        </row>
        <row r="4069">
          <cell r="A4069">
            <v>0</v>
          </cell>
        </row>
        <row r="4070">
          <cell r="A4070">
            <v>0</v>
          </cell>
        </row>
        <row r="4071">
          <cell r="A4071">
            <v>0</v>
          </cell>
        </row>
        <row r="4072">
          <cell r="A4072">
            <v>0</v>
          </cell>
        </row>
        <row r="4073">
          <cell r="A4073">
            <v>0</v>
          </cell>
        </row>
        <row r="4074">
          <cell r="A4074">
            <v>0</v>
          </cell>
        </row>
        <row r="4075">
          <cell r="A4075">
            <v>0</v>
          </cell>
        </row>
        <row r="4076">
          <cell r="A4076">
            <v>0</v>
          </cell>
        </row>
        <row r="4077">
          <cell r="A4077">
            <v>0</v>
          </cell>
        </row>
        <row r="4078">
          <cell r="A4078">
            <v>0</v>
          </cell>
        </row>
        <row r="4079">
          <cell r="A4079">
            <v>0</v>
          </cell>
        </row>
        <row r="4080">
          <cell r="A4080">
            <v>0</v>
          </cell>
        </row>
        <row r="4081">
          <cell r="A4081">
            <v>0</v>
          </cell>
        </row>
        <row r="4082">
          <cell r="A4082">
            <v>0</v>
          </cell>
        </row>
        <row r="4083">
          <cell r="A4083">
            <v>0</v>
          </cell>
        </row>
        <row r="4084">
          <cell r="A4084">
            <v>0</v>
          </cell>
        </row>
        <row r="4085">
          <cell r="A4085">
            <v>0</v>
          </cell>
        </row>
        <row r="4086">
          <cell r="A4086">
            <v>0</v>
          </cell>
        </row>
        <row r="4087">
          <cell r="A4087">
            <v>0</v>
          </cell>
        </row>
        <row r="4088">
          <cell r="A4088">
            <v>0</v>
          </cell>
        </row>
        <row r="4089">
          <cell r="A4089">
            <v>0</v>
          </cell>
        </row>
        <row r="4090">
          <cell r="A4090">
            <v>0</v>
          </cell>
        </row>
        <row r="4091">
          <cell r="A4091">
            <v>0</v>
          </cell>
        </row>
        <row r="4092">
          <cell r="A4092">
            <v>0</v>
          </cell>
        </row>
        <row r="4093">
          <cell r="A4093">
            <v>0</v>
          </cell>
        </row>
        <row r="4094">
          <cell r="A4094">
            <v>0</v>
          </cell>
        </row>
        <row r="4095">
          <cell r="A4095">
            <v>0</v>
          </cell>
        </row>
        <row r="4096">
          <cell r="A4096">
            <v>0</v>
          </cell>
        </row>
        <row r="4097">
          <cell r="A4097">
            <v>0</v>
          </cell>
        </row>
        <row r="4098">
          <cell r="A4098">
            <v>0</v>
          </cell>
        </row>
        <row r="4099">
          <cell r="A4099">
            <v>0</v>
          </cell>
        </row>
        <row r="4100">
          <cell r="A4100">
            <v>0</v>
          </cell>
        </row>
        <row r="4101">
          <cell r="A4101">
            <v>0</v>
          </cell>
        </row>
        <row r="4102">
          <cell r="A4102">
            <v>0</v>
          </cell>
        </row>
        <row r="4103">
          <cell r="A4103">
            <v>0</v>
          </cell>
        </row>
        <row r="4104">
          <cell r="A4104">
            <v>0</v>
          </cell>
        </row>
        <row r="4105">
          <cell r="A4105">
            <v>0</v>
          </cell>
        </row>
        <row r="4106">
          <cell r="A4106">
            <v>0</v>
          </cell>
        </row>
        <row r="4107">
          <cell r="A4107">
            <v>0</v>
          </cell>
        </row>
        <row r="4108">
          <cell r="A4108">
            <v>0</v>
          </cell>
        </row>
        <row r="4109">
          <cell r="A4109">
            <v>0</v>
          </cell>
        </row>
        <row r="4110">
          <cell r="A4110">
            <v>0</v>
          </cell>
        </row>
        <row r="4111">
          <cell r="A4111">
            <v>0</v>
          </cell>
        </row>
        <row r="4112">
          <cell r="A4112">
            <v>0</v>
          </cell>
        </row>
        <row r="4114">
          <cell r="A4114">
            <v>0</v>
          </cell>
        </row>
        <row r="4115">
          <cell r="A4115">
            <v>0</v>
          </cell>
        </row>
        <row r="4116">
          <cell r="A4116">
            <v>0</v>
          </cell>
        </row>
        <row r="4117">
          <cell r="A4117">
            <v>0</v>
          </cell>
        </row>
        <row r="4118">
          <cell r="A4118">
            <v>0</v>
          </cell>
        </row>
        <row r="4119">
          <cell r="A4119">
            <v>0</v>
          </cell>
        </row>
        <row r="4120">
          <cell r="A4120">
            <v>0</v>
          </cell>
        </row>
        <row r="4121">
          <cell r="A4121">
            <v>0</v>
          </cell>
        </row>
        <row r="4122">
          <cell r="A4122">
            <v>0</v>
          </cell>
        </row>
        <row r="4123">
          <cell r="A4123">
            <v>0</v>
          </cell>
        </row>
        <row r="4124">
          <cell r="A4124">
            <v>0</v>
          </cell>
        </row>
        <row r="4125">
          <cell r="A4125">
            <v>0</v>
          </cell>
        </row>
        <row r="4126">
          <cell r="A4126">
            <v>0</v>
          </cell>
        </row>
        <row r="4127">
          <cell r="A4127">
            <v>0</v>
          </cell>
        </row>
        <row r="4128">
          <cell r="A4128">
            <v>0</v>
          </cell>
        </row>
        <row r="4129">
          <cell r="A4129">
            <v>0</v>
          </cell>
        </row>
        <row r="4130">
          <cell r="A4130">
            <v>0</v>
          </cell>
        </row>
        <row r="4131">
          <cell r="A4131">
            <v>0</v>
          </cell>
        </row>
        <row r="4132">
          <cell r="A4132">
            <v>0</v>
          </cell>
        </row>
        <row r="4133">
          <cell r="A4133">
            <v>0</v>
          </cell>
        </row>
        <row r="4134">
          <cell r="A4134">
            <v>0</v>
          </cell>
        </row>
        <row r="4135">
          <cell r="A4135">
            <v>0</v>
          </cell>
        </row>
        <row r="4136">
          <cell r="A4136">
            <v>0</v>
          </cell>
        </row>
        <row r="4137">
          <cell r="A4137">
            <v>0</v>
          </cell>
        </row>
        <row r="4138">
          <cell r="A4138">
            <v>0</v>
          </cell>
        </row>
        <row r="4139">
          <cell r="A4139">
            <v>0</v>
          </cell>
        </row>
        <row r="4140">
          <cell r="A4140">
            <v>0</v>
          </cell>
        </row>
        <row r="4141">
          <cell r="A4141">
            <v>0</v>
          </cell>
        </row>
        <row r="4142">
          <cell r="A4142">
            <v>0</v>
          </cell>
        </row>
        <row r="4143">
          <cell r="A4143">
            <v>0</v>
          </cell>
        </row>
        <row r="4144">
          <cell r="A4144">
            <v>0</v>
          </cell>
        </row>
        <row r="4145">
          <cell r="A4145">
            <v>0</v>
          </cell>
        </row>
        <row r="4146">
          <cell r="A4146">
            <v>0</v>
          </cell>
        </row>
        <row r="4147">
          <cell r="A4147">
            <v>0</v>
          </cell>
        </row>
        <row r="4148">
          <cell r="A4148">
            <v>0</v>
          </cell>
        </row>
        <row r="4149">
          <cell r="A4149">
            <v>0</v>
          </cell>
        </row>
        <row r="4150">
          <cell r="A4150">
            <v>0</v>
          </cell>
        </row>
        <row r="4151">
          <cell r="A4151">
            <v>0</v>
          </cell>
        </row>
        <row r="4152">
          <cell r="A4152">
            <v>0</v>
          </cell>
        </row>
        <row r="4153">
          <cell r="A4153">
            <v>0</v>
          </cell>
        </row>
        <row r="4154">
          <cell r="A4154">
            <v>0</v>
          </cell>
        </row>
        <row r="4155">
          <cell r="A4155">
            <v>0</v>
          </cell>
        </row>
        <row r="4156">
          <cell r="A4156">
            <v>0</v>
          </cell>
        </row>
        <row r="4157">
          <cell r="A4157">
            <v>0</v>
          </cell>
        </row>
        <row r="4158">
          <cell r="A4158">
            <v>0</v>
          </cell>
        </row>
        <row r="4159">
          <cell r="A4159">
            <v>0</v>
          </cell>
        </row>
        <row r="4160">
          <cell r="A4160">
            <v>0</v>
          </cell>
        </row>
        <row r="4161">
          <cell r="A4161">
            <v>0</v>
          </cell>
        </row>
        <row r="4162">
          <cell r="A4162">
            <v>0</v>
          </cell>
        </row>
        <row r="4163">
          <cell r="A4163">
            <v>0</v>
          </cell>
        </row>
        <row r="4164">
          <cell r="A4164">
            <v>0</v>
          </cell>
        </row>
        <row r="4165">
          <cell r="A4165">
            <v>0</v>
          </cell>
        </row>
        <row r="4166">
          <cell r="A4166">
            <v>0</v>
          </cell>
        </row>
        <row r="4167">
          <cell r="A4167">
            <v>0</v>
          </cell>
        </row>
        <row r="4168">
          <cell r="A4168">
            <v>0</v>
          </cell>
        </row>
        <row r="4170">
          <cell r="A4170">
            <v>0</v>
          </cell>
        </row>
        <row r="4171">
          <cell r="A4171">
            <v>0</v>
          </cell>
        </row>
        <row r="4172">
          <cell r="A4172">
            <v>0</v>
          </cell>
        </row>
        <row r="4173">
          <cell r="A4173">
            <v>0</v>
          </cell>
        </row>
        <row r="4174">
          <cell r="A4174">
            <v>0</v>
          </cell>
        </row>
        <row r="4175">
          <cell r="A4175">
            <v>0</v>
          </cell>
        </row>
        <row r="4176">
          <cell r="A4176">
            <v>0</v>
          </cell>
        </row>
        <row r="4177">
          <cell r="A4177">
            <v>0</v>
          </cell>
        </row>
        <row r="4178">
          <cell r="A4178">
            <v>0</v>
          </cell>
        </row>
        <row r="4179">
          <cell r="A4179">
            <v>0</v>
          </cell>
        </row>
        <row r="4180">
          <cell r="A4180">
            <v>0</v>
          </cell>
        </row>
        <row r="4181">
          <cell r="A4181">
            <v>0</v>
          </cell>
        </row>
        <row r="4182">
          <cell r="A4182">
            <v>0</v>
          </cell>
        </row>
        <row r="4183">
          <cell r="A4183">
            <v>0</v>
          </cell>
        </row>
        <row r="4184">
          <cell r="A4184">
            <v>0</v>
          </cell>
        </row>
        <row r="4185">
          <cell r="A4185">
            <v>0</v>
          </cell>
        </row>
        <row r="4186">
          <cell r="A4186">
            <v>0</v>
          </cell>
        </row>
        <row r="4187">
          <cell r="A4187">
            <v>0</v>
          </cell>
        </row>
        <row r="4188">
          <cell r="A4188">
            <v>0</v>
          </cell>
        </row>
        <row r="4189">
          <cell r="A4189">
            <v>0</v>
          </cell>
        </row>
        <row r="4190">
          <cell r="A4190">
            <v>0</v>
          </cell>
        </row>
        <row r="4191">
          <cell r="A4191">
            <v>0</v>
          </cell>
        </row>
        <row r="4192">
          <cell r="A4192">
            <v>0</v>
          </cell>
        </row>
        <row r="4193">
          <cell r="A4193">
            <v>0</v>
          </cell>
        </row>
        <row r="4194">
          <cell r="A4194">
            <v>0</v>
          </cell>
        </row>
        <row r="4195">
          <cell r="A4195">
            <v>0</v>
          </cell>
        </row>
        <row r="4196">
          <cell r="A4196">
            <v>0</v>
          </cell>
        </row>
        <row r="4197">
          <cell r="A4197">
            <v>0</v>
          </cell>
        </row>
        <row r="4198">
          <cell r="A4198">
            <v>0</v>
          </cell>
        </row>
        <row r="4199">
          <cell r="A4199">
            <v>0</v>
          </cell>
        </row>
        <row r="4200">
          <cell r="A4200">
            <v>0</v>
          </cell>
        </row>
        <row r="4201">
          <cell r="A4201">
            <v>0</v>
          </cell>
        </row>
        <row r="4202">
          <cell r="A4202">
            <v>0</v>
          </cell>
        </row>
        <row r="4203">
          <cell r="A4203">
            <v>0</v>
          </cell>
        </row>
        <row r="4204">
          <cell r="A4204">
            <v>0</v>
          </cell>
        </row>
        <row r="4205">
          <cell r="A4205">
            <v>0</v>
          </cell>
        </row>
        <row r="4206">
          <cell r="A4206">
            <v>0</v>
          </cell>
        </row>
        <row r="4207">
          <cell r="A4207">
            <v>0</v>
          </cell>
        </row>
        <row r="4208">
          <cell r="A4208">
            <v>0</v>
          </cell>
        </row>
        <row r="4209">
          <cell r="A4209">
            <v>0</v>
          </cell>
        </row>
        <row r="4210">
          <cell r="A4210">
            <v>0</v>
          </cell>
        </row>
        <row r="4211">
          <cell r="A4211">
            <v>0</v>
          </cell>
        </row>
        <row r="4212">
          <cell r="A4212">
            <v>0</v>
          </cell>
        </row>
        <row r="4213">
          <cell r="A4213">
            <v>0</v>
          </cell>
        </row>
        <row r="4214">
          <cell r="A4214">
            <v>0</v>
          </cell>
        </row>
        <row r="4215">
          <cell r="A4215">
            <v>0</v>
          </cell>
        </row>
        <row r="4216">
          <cell r="A4216">
            <v>0</v>
          </cell>
        </row>
        <row r="4217">
          <cell r="A4217">
            <v>0</v>
          </cell>
        </row>
        <row r="4218">
          <cell r="A4218">
            <v>0</v>
          </cell>
        </row>
        <row r="4219">
          <cell r="A4219">
            <v>0</v>
          </cell>
        </row>
        <row r="4220">
          <cell r="A4220">
            <v>0</v>
          </cell>
        </row>
        <row r="4221">
          <cell r="A4221">
            <v>0</v>
          </cell>
        </row>
        <row r="4222">
          <cell r="A4222">
            <v>0</v>
          </cell>
        </row>
        <row r="4223">
          <cell r="A4223">
            <v>0</v>
          </cell>
        </row>
        <row r="4224">
          <cell r="A4224">
            <v>0</v>
          </cell>
        </row>
        <row r="4225">
          <cell r="A4225">
            <v>0</v>
          </cell>
        </row>
        <row r="4226">
          <cell r="A4226">
            <v>0</v>
          </cell>
        </row>
        <row r="4227">
          <cell r="A4227">
            <v>0</v>
          </cell>
        </row>
        <row r="4228">
          <cell r="A4228">
            <v>0</v>
          </cell>
        </row>
        <row r="4229">
          <cell r="A4229">
            <v>0</v>
          </cell>
        </row>
        <row r="4230">
          <cell r="A4230">
            <v>0</v>
          </cell>
        </row>
        <row r="4231">
          <cell r="A4231">
            <v>0</v>
          </cell>
        </row>
        <row r="4232">
          <cell r="A4232">
            <v>0</v>
          </cell>
        </row>
        <row r="4233">
          <cell r="A4233">
            <v>0</v>
          </cell>
        </row>
        <row r="4234">
          <cell r="A4234">
            <v>0</v>
          </cell>
        </row>
        <row r="4235">
          <cell r="A4235">
            <v>0</v>
          </cell>
        </row>
        <row r="4236">
          <cell r="A4236">
            <v>0</v>
          </cell>
        </row>
        <row r="4237">
          <cell r="A4237">
            <v>0</v>
          </cell>
        </row>
        <row r="4238">
          <cell r="A4238">
            <v>0</v>
          </cell>
        </row>
        <row r="4239">
          <cell r="A4239">
            <v>0</v>
          </cell>
        </row>
        <row r="4240">
          <cell r="A4240">
            <v>0</v>
          </cell>
        </row>
        <row r="4241">
          <cell r="A4241">
            <v>0</v>
          </cell>
        </row>
        <row r="4242">
          <cell r="A4242">
            <v>0</v>
          </cell>
        </row>
        <row r="4243">
          <cell r="A4243">
            <v>0</v>
          </cell>
        </row>
        <row r="4244">
          <cell r="A4244">
            <v>0</v>
          </cell>
        </row>
        <row r="4245">
          <cell r="A4245">
            <v>0</v>
          </cell>
        </row>
        <row r="4246">
          <cell r="A4246">
            <v>0</v>
          </cell>
        </row>
        <row r="4247">
          <cell r="A4247">
            <v>0</v>
          </cell>
        </row>
        <row r="4248">
          <cell r="A4248">
            <v>0</v>
          </cell>
        </row>
        <row r="4249">
          <cell r="A4249">
            <v>0</v>
          </cell>
        </row>
        <row r="4250">
          <cell r="A4250">
            <v>0</v>
          </cell>
        </row>
        <row r="4251">
          <cell r="A4251">
            <v>0</v>
          </cell>
        </row>
        <row r="4252">
          <cell r="A4252">
            <v>0</v>
          </cell>
        </row>
        <row r="4253">
          <cell r="A4253">
            <v>0</v>
          </cell>
        </row>
        <row r="4254">
          <cell r="A4254">
            <v>0</v>
          </cell>
        </row>
        <row r="4255">
          <cell r="A4255">
            <v>0</v>
          </cell>
        </row>
        <row r="4256">
          <cell r="A4256">
            <v>0</v>
          </cell>
        </row>
        <row r="4257">
          <cell r="A4257">
            <v>0</v>
          </cell>
        </row>
        <row r="4258">
          <cell r="A4258">
            <v>0</v>
          </cell>
        </row>
        <row r="4259">
          <cell r="A4259">
            <v>0</v>
          </cell>
        </row>
        <row r="4260">
          <cell r="A4260">
            <v>0</v>
          </cell>
        </row>
        <row r="4261">
          <cell r="A4261">
            <v>0</v>
          </cell>
        </row>
        <row r="4262">
          <cell r="A4262">
            <v>0</v>
          </cell>
        </row>
        <row r="4263">
          <cell r="A4263">
            <v>0</v>
          </cell>
        </row>
        <row r="4264">
          <cell r="A4264">
            <v>0</v>
          </cell>
        </row>
        <row r="4265">
          <cell r="A4265">
            <v>0</v>
          </cell>
        </row>
        <row r="4266">
          <cell r="A4266">
            <v>0</v>
          </cell>
        </row>
        <row r="4267">
          <cell r="A4267">
            <v>0</v>
          </cell>
        </row>
        <row r="4268">
          <cell r="A4268">
            <v>0</v>
          </cell>
        </row>
        <row r="4269">
          <cell r="A4269">
            <v>0</v>
          </cell>
        </row>
        <row r="4270">
          <cell r="A4270">
            <v>0</v>
          </cell>
        </row>
        <row r="4271">
          <cell r="A4271">
            <v>0</v>
          </cell>
        </row>
        <row r="4272">
          <cell r="A4272">
            <v>0</v>
          </cell>
        </row>
        <row r="4273">
          <cell r="A4273">
            <v>0</v>
          </cell>
        </row>
        <row r="4274">
          <cell r="A4274">
            <v>0</v>
          </cell>
        </row>
        <row r="4275">
          <cell r="A4275">
            <v>0</v>
          </cell>
        </row>
        <row r="4276">
          <cell r="A4276">
            <v>0</v>
          </cell>
        </row>
        <row r="4277">
          <cell r="A4277">
            <v>0</v>
          </cell>
        </row>
        <row r="4278">
          <cell r="A4278">
            <v>0</v>
          </cell>
        </row>
        <row r="4279">
          <cell r="A4279">
            <v>0</v>
          </cell>
        </row>
        <row r="4280">
          <cell r="A4280">
            <v>0</v>
          </cell>
        </row>
        <row r="4281">
          <cell r="A4281">
            <v>0</v>
          </cell>
        </row>
        <row r="4282">
          <cell r="A4282">
            <v>0</v>
          </cell>
        </row>
        <row r="4283">
          <cell r="A4283">
            <v>0</v>
          </cell>
        </row>
        <row r="4284">
          <cell r="A4284">
            <v>0</v>
          </cell>
        </row>
        <row r="4285">
          <cell r="A4285">
            <v>0</v>
          </cell>
        </row>
        <row r="4286">
          <cell r="A4286">
            <v>0</v>
          </cell>
        </row>
        <row r="4287">
          <cell r="A4287">
            <v>0</v>
          </cell>
        </row>
        <row r="4288">
          <cell r="A4288">
            <v>0</v>
          </cell>
        </row>
        <row r="4289">
          <cell r="A4289">
            <v>0</v>
          </cell>
        </row>
        <row r="4290">
          <cell r="A4290">
            <v>0</v>
          </cell>
        </row>
        <row r="4291">
          <cell r="A4291">
            <v>0</v>
          </cell>
        </row>
        <row r="4292">
          <cell r="A4292">
            <v>0</v>
          </cell>
        </row>
        <row r="4293">
          <cell r="A4293">
            <v>0</v>
          </cell>
        </row>
        <row r="4294">
          <cell r="A4294">
            <v>0</v>
          </cell>
        </row>
        <row r="4295">
          <cell r="A4295">
            <v>0</v>
          </cell>
        </row>
        <row r="4296">
          <cell r="A4296">
            <v>0</v>
          </cell>
        </row>
        <row r="4297">
          <cell r="A4297">
            <v>0</v>
          </cell>
        </row>
        <row r="4298">
          <cell r="A4298">
            <v>0</v>
          </cell>
        </row>
        <row r="4299">
          <cell r="A4299">
            <v>0</v>
          </cell>
        </row>
        <row r="4300">
          <cell r="A4300">
            <v>0</v>
          </cell>
        </row>
        <row r="4301">
          <cell r="A4301">
            <v>0</v>
          </cell>
        </row>
        <row r="4302">
          <cell r="A4302">
            <v>0</v>
          </cell>
        </row>
        <row r="4303">
          <cell r="A4303">
            <v>0</v>
          </cell>
        </row>
        <row r="4304">
          <cell r="A4304">
            <v>0</v>
          </cell>
        </row>
        <row r="4305">
          <cell r="A4305">
            <v>0</v>
          </cell>
        </row>
        <row r="4306">
          <cell r="A4306">
            <v>0</v>
          </cell>
        </row>
        <row r="4307">
          <cell r="A4307">
            <v>0</v>
          </cell>
        </row>
        <row r="4308">
          <cell r="A4308">
            <v>0</v>
          </cell>
        </row>
        <row r="4309">
          <cell r="A4309">
            <v>0</v>
          </cell>
        </row>
        <row r="4310">
          <cell r="A4310">
            <v>0</v>
          </cell>
        </row>
        <row r="4311">
          <cell r="A4311">
            <v>0</v>
          </cell>
        </row>
        <row r="4312">
          <cell r="A4312">
            <v>0</v>
          </cell>
        </row>
        <row r="4313">
          <cell r="A4313">
            <v>0</v>
          </cell>
        </row>
        <row r="4314">
          <cell r="A4314">
            <v>0</v>
          </cell>
        </row>
        <row r="4315">
          <cell r="A4315">
            <v>0</v>
          </cell>
        </row>
        <row r="4316">
          <cell r="A4316">
            <v>0</v>
          </cell>
        </row>
        <row r="4317">
          <cell r="A4317">
            <v>0</v>
          </cell>
        </row>
        <row r="4318">
          <cell r="A4318">
            <v>0</v>
          </cell>
        </row>
        <row r="4319">
          <cell r="A4319">
            <v>0</v>
          </cell>
        </row>
        <row r="4320">
          <cell r="A4320">
            <v>0</v>
          </cell>
        </row>
        <row r="4321">
          <cell r="A4321">
            <v>0</v>
          </cell>
        </row>
        <row r="4322">
          <cell r="A4322">
            <v>0</v>
          </cell>
        </row>
        <row r="4323">
          <cell r="A4323">
            <v>0</v>
          </cell>
        </row>
        <row r="4324">
          <cell r="A4324">
            <v>0</v>
          </cell>
        </row>
        <row r="4325">
          <cell r="A4325">
            <v>0</v>
          </cell>
        </row>
        <row r="4326">
          <cell r="A4326">
            <v>0</v>
          </cell>
        </row>
        <row r="4327">
          <cell r="A4327">
            <v>0</v>
          </cell>
        </row>
        <row r="4328">
          <cell r="A4328">
            <v>0</v>
          </cell>
        </row>
        <row r="4329">
          <cell r="A4329">
            <v>0</v>
          </cell>
        </row>
        <row r="4330">
          <cell r="A4330">
            <v>0</v>
          </cell>
        </row>
        <row r="4331">
          <cell r="A4331">
            <v>0</v>
          </cell>
        </row>
        <row r="4332">
          <cell r="A4332">
            <v>0</v>
          </cell>
        </row>
        <row r="4333">
          <cell r="A4333">
            <v>0</v>
          </cell>
        </row>
        <row r="4334">
          <cell r="A4334">
            <v>0</v>
          </cell>
        </row>
        <row r="4335">
          <cell r="A4335">
            <v>0</v>
          </cell>
        </row>
        <row r="4336">
          <cell r="A4336">
            <v>0</v>
          </cell>
        </row>
        <row r="4337">
          <cell r="A4337">
            <v>0</v>
          </cell>
        </row>
        <row r="4338">
          <cell r="A4338">
            <v>0</v>
          </cell>
        </row>
        <row r="4339">
          <cell r="A4339">
            <v>0</v>
          </cell>
        </row>
        <row r="4340">
          <cell r="A4340">
            <v>0</v>
          </cell>
        </row>
        <row r="4341">
          <cell r="A4341">
            <v>0</v>
          </cell>
        </row>
        <row r="4342">
          <cell r="A4342">
            <v>0</v>
          </cell>
        </row>
        <row r="4343">
          <cell r="A4343">
            <v>0</v>
          </cell>
        </row>
        <row r="4344">
          <cell r="A4344">
            <v>0</v>
          </cell>
        </row>
        <row r="4345">
          <cell r="A4345">
            <v>0</v>
          </cell>
        </row>
        <row r="4346">
          <cell r="A4346">
            <v>0</v>
          </cell>
        </row>
        <row r="4347">
          <cell r="A4347">
            <v>0</v>
          </cell>
        </row>
        <row r="4348">
          <cell r="A4348">
            <v>0</v>
          </cell>
        </row>
        <row r="4349">
          <cell r="A4349">
            <v>0</v>
          </cell>
        </row>
        <row r="4350">
          <cell r="A4350">
            <v>0</v>
          </cell>
        </row>
        <row r="4351">
          <cell r="A4351">
            <v>0</v>
          </cell>
        </row>
        <row r="4352">
          <cell r="A4352">
            <v>0</v>
          </cell>
        </row>
        <row r="4353">
          <cell r="A4353">
            <v>0</v>
          </cell>
        </row>
        <row r="4354">
          <cell r="A4354">
            <v>0</v>
          </cell>
        </row>
        <row r="4355">
          <cell r="A4355">
            <v>0</v>
          </cell>
        </row>
        <row r="4356">
          <cell r="A4356">
            <v>0</v>
          </cell>
        </row>
        <row r="4357">
          <cell r="A4357">
            <v>0</v>
          </cell>
        </row>
        <row r="4358">
          <cell r="A4358">
            <v>0</v>
          </cell>
        </row>
        <row r="4359">
          <cell r="A4359">
            <v>0</v>
          </cell>
        </row>
        <row r="4360">
          <cell r="A4360">
            <v>0</v>
          </cell>
        </row>
        <row r="4361">
          <cell r="A4361">
            <v>0</v>
          </cell>
        </row>
        <row r="4362">
          <cell r="A4362">
            <v>0</v>
          </cell>
        </row>
        <row r="4363">
          <cell r="A4363">
            <v>0</v>
          </cell>
        </row>
        <row r="4364">
          <cell r="A4364">
            <v>0</v>
          </cell>
        </row>
        <row r="4365">
          <cell r="A4365">
            <v>0</v>
          </cell>
        </row>
        <row r="4366">
          <cell r="A4366">
            <v>0</v>
          </cell>
        </row>
        <row r="4367">
          <cell r="A4367">
            <v>0</v>
          </cell>
        </row>
        <row r="4368">
          <cell r="A4368">
            <v>0</v>
          </cell>
        </row>
        <row r="4369">
          <cell r="A4369">
            <v>0</v>
          </cell>
        </row>
        <row r="4370">
          <cell r="A4370">
            <v>0</v>
          </cell>
        </row>
        <row r="4371">
          <cell r="A4371">
            <v>0</v>
          </cell>
        </row>
        <row r="4372">
          <cell r="A4372">
            <v>0</v>
          </cell>
        </row>
        <row r="4373">
          <cell r="A4373">
            <v>0</v>
          </cell>
        </row>
        <row r="4374">
          <cell r="A4374">
            <v>0</v>
          </cell>
        </row>
        <row r="4375">
          <cell r="A4375">
            <v>0</v>
          </cell>
        </row>
        <row r="4376">
          <cell r="A4376">
            <v>0</v>
          </cell>
        </row>
        <row r="4377">
          <cell r="A4377">
            <v>0</v>
          </cell>
        </row>
        <row r="4378">
          <cell r="A4378">
            <v>0</v>
          </cell>
        </row>
        <row r="4379">
          <cell r="A4379">
            <v>0</v>
          </cell>
        </row>
        <row r="4380">
          <cell r="A4380">
            <v>0</v>
          </cell>
        </row>
        <row r="4381">
          <cell r="A4381">
            <v>0</v>
          </cell>
        </row>
        <row r="4382">
          <cell r="A4382">
            <v>0</v>
          </cell>
        </row>
        <row r="4383">
          <cell r="A4383">
            <v>0</v>
          </cell>
        </row>
        <row r="4384">
          <cell r="A4384">
            <v>0</v>
          </cell>
        </row>
        <row r="4385">
          <cell r="A4385">
            <v>0</v>
          </cell>
        </row>
        <row r="4386">
          <cell r="A4386">
            <v>0</v>
          </cell>
        </row>
        <row r="4388">
          <cell r="A4388">
            <v>0</v>
          </cell>
        </row>
        <row r="4389">
          <cell r="A4389">
            <v>0</v>
          </cell>
        </row>
        <row r="4390">
          <cell r="A4390">
            <v>0</v>
          </cell>
        </row>
        <row r="4391">
          <cell r="A4391">
            <v>0</v>
          </cell>
        </row>
        <row r="4392">
          <cell r="A4392">
            <v>0</v>
          </cell>
        </row>
        <row r="4393">
          <cell r="A4393">
            <v>0</v>
          </cell>
        </row>
        <row r="4394">
          <cell r="A4394">
            <v>0</v>
          </cell>
        </row>
        <row r="4395">
          <cell r="A4395">
            <v>0</v>
          </cell>
        </row>
        <row r="4396">
          <cell r="A4396">
            <v>0</v>
          </cell>
        </row>
        <row r="4397">
          <cell r="A4397">
            <v>0</v>
          </cell>
        </row>
        <row r="4398">
          <cell r="A4398">
            <v>0</v>
          </cell>
        </row>
        <row r="4399">
          <cell r="A4399">
            <v>0</v>
          </cell>
        </row>
        <row r="4400">
          <cell r="A4400">
            <v>0</v>
          </cell>
        </row>
        <row r="4401">
          <cell r="A4401">
            <v>0</v>
          </cell>
        </row>
        <row r="4402">
          <cell r="A4402">
            <v>0</v>
          </cell>
        </row>
        <row r="4403">
          <cell r="A4403">
            <v>0</v>
          </cell>
        </row>
        <row r="4404">
          <cell r="A4404">
            <v>0</v>
          </cell>
        </row>
        <row r="4405">
          <cell r="A4405">
            <v>0</v>
          </cell>
        </row>
        <row r="4406">
          <cell r="A4406">
            <v>0</v>
          </cell>
        </row>
        <row r="4407">
          <cell r="A4407">
            <v>0</v>
          </cell>
        </row>
        <row r="4408">
          <cell r="A4408">
            <v>0</v>
          </cell>
        </row>
        <row r="4409">
          <cell r="A4409">
            <v>0</v>
          </cell>
        </row>
        <row r="4410">
          <cell r="A4410">
            <v>0</v>
          </cell>
        </row>
        <row r="4411">
          <cell r="A4411">
            <v>0</v>
          </cell>
        </row>
        <row r="4412">
          <cell r="A4412">
            <v>0</v>
          </cell>
        </row>
        <row r="4413">
          <cell r="A4413">
            <v>0</v>
          </cell>
        </row>
        <row r="4414">
          <cell r="A4414">
            <v>0</v>
          </cell>
        </row>
        <row r="4415">
          <cell r="A4415">
            <v>0</v>
          </cell>
        </row>
        <row r="4416">
          <cell r="A4416">
            <v>0</v>
          </cell>
        </row>
        <row r="4417">
          <cell r="A4417">
            <v>0</v>
          </cell>
        </row>
        <row r="4418">
          <cell r="A4418">
            <v>0</v>
          </cell>
        </row>
        <row r="4419">
          <cell r="A4419">
            <v>0</v>
          </cell>
        </row>
        <row r="4420">
          <cell r="A4420">
            <v>0</v>
          </cell>
        </row>
        <row r="4421">
          <cell r="A4421">
            <v>0</v>
          </cell>
        </row>
        <row r="4423">
          <cell r="A4423">
            <v>0</v>
          </cell>
        </row>
        <row r="4424">
          <cell r="A4424">
            <v>0</v>
          </cell>
        </row>
        <row r="4425">
          <cell r="A4425">
            <v>0</v>
          </cell>
        </row>
        <row r="4426">
          <cell r="A4426">
            <v>0</v>
          </cell>
        </row>
        <row r="4427">
          <cell r="A4427">
            <v>0</v>
          </cell>
        </row>
        <row r="4428">
          <cell r="A4428">
            <v>0</v>
          </cell>
        </row>
        <row r="4429">
          <cell r="A4429">
            <v>0</v>
          </cell>
        </row>
        <row r="4430">
          <cell r="A4430">
            <v>0</v>
          </cell>
        </row>
        <row r="4431">
          <cell r="A4431">
            <v>0</v>
          </cell>
        </row>
        <row r="4432">
          <cell r="A4432">
            <v>0</v>
          </cell>
        </row>
        <row r="4433">
          <cell r="A4433">
            <v>0</v>
          </cell>
        </row>
        <row r="4434">
          <cell r="A4434">
            <v>0</v>
          </cell>
        </row>
        <row r="4435">
          <cell r="A4435">
            <v>0</v>
          </cell>
        </row>
        <row r="4436">
          <cell r="A4436">
            <v>0</v>
          </cell>
        </row>
        <row r="4437">
          <cell r="A4437">
            <v>0</v>
          </cell>
        </row>
        <row r="4438">
          <cell r="A4438">
            <v>0</v>
          </cell>
        </row>
        <row r="4439">
          <cell r="A4439">
            <v>0</v>
          </cell>
        </row>
        <row r="4440">
          <cell r="A4440">
            <v>0</v>
          </cell>
        </row>
        <row r="4441">
          <cell r="A4441">
            <v>0</v>
          </cell>
        </row>
        <row r="4442">
          <cell r="A4442">
            <v>0</v>
          </cell>
        </row>
        <row r="4443">
          <cell r="A4443">
            <v>0</v>
          </cell>
        </row>
        <row r="4444">
          <cell r="A4444">
            <v>0</v>
          </cell>
        </row>
        <row r="4445">
          <cell r="A4445">
            <v>0</v>
          </cell>
        </row>
        <row r="4446">
          <cell r="A4446">
            <v>0</v>
          </cell>
        </row>
        <row r="4447">
          <cell r="A4447">
            <v>0</v>
          </cell>
        </row>
        <row r="4448">
          <cell r="A4448">
            <v>0</v>
          </cell>
        </row>
        <row r="4449">
          <cell r="A4449">
            <v>0</v>
          </cell>
        </row>
        <row r="4450">
          <cell r="A4450">
            <v>0</v>
          </cell>
        </row>
        <row r="4451">
          <cell r="A4451">
            <v>0</v>
          </cell>
        </row>
        <row r="4452">
          <cell r="A4452">
            <v>0</v>
          </cell>
        </row>
        <row r="4453">
          <cell r="A4453">
            <v>0</v>
          </cell>
        </row>
        <row r="4454">
          <cell r="A4454">
            <v>0</v>
          </cell>
        </row>
        <row r="4455">
          <cell r="A4455">
            <v>0</v>
          </cell>
        </row>
        <row r="4456">
          <cell r="A4456">
            <v>0</v>
          </cell>
        </row>
        <row r="4457">
          <cell r="A4457">
            <v>0</v>
          </cell>
        </row>
        <row r="4458">
          <cell r="A4458">
            <v>0</v>
          </cell>
        </row>
        <row r="4459">
          <cell r="A4459">
            <v>0</v>
          </cell>
        </row>
        <row r="4460">
          <cell r="A4460">
            <v>0</v>
          </cell>
        </row>
        <row r="4461">
          <cell r="A4461">
            <v>0</v>
          </cell>
        </row>
        <row r="4462">
          <cell r="A4462">
            <v>0</v>
          </cell>
        </row>
        <row r="4463">
          <cell r="A4463">
            <v>0</v>
          </cell>
        </row>
        <row r="4464">
          <cell r="A4464">
            <v>0</v>
          </cell>
        </row>
        <row r="4465">
          <cell r="A4465">
            <v>0</v>
          </cell>
        </row>
        <row r="4466">
          <cell r="A4466">
            <v>0</v>
          </cell>
        </row>
        <row r="4467">
          <cell r="A4467">
            <v>0</v>
          </cell>
        </row>
        <row r="4468">
          <cell r="A4468">
            <v>0</v>
          </cell>
        </row>
        <row r="4469">
          <cell r="A4469">
            <v>0</v>
          </cell>
        </row>
        <row r="4470">
          <cell r="A4470">
            <v>0</v>
          </cell>
        </row>
        <row r="4471">
          <cell r="A4471">
            <v>0</v>
          </cell>
        </row>
        <row r="4472">
          <cell r="A4472">
            <v>0</v>
          </cell>
        </row>
        <row r="4473">
          <cell r="A4473">
            <v>0</v>
          </cell>
        </row>
        <row r="4474">
          <cell r="A4474">
            <v>0</v>
          </cell>
        </row>
        <row r="4475">
          <cell r="A4475">
            <v>0</v>
          </cell>
        </row>
        <row r="4476">
          <cell r="A4476">
            <v>0</v>
          </cell>
        </row>
        <row r="4477">
          <cell r="A4477">
            <v>0</v>
          </cell>
        </row>
        <row r="4478">
          <cell r="A4478">
            <v>0</v>
          </cell>
        </row>
        <row r="4479">
          <cell r="A4479">
            <v>0</v>
          </cell>
        </row>
        <row r="4480">
          <cell r="A4480">
            <v>0</v>
          </cell>
        </row>
        <row r="4481">
          <cell r="A4481">
            <v>0</v>
          </cell>
        </row>
        <row r="4482">
          <cell r="A4482">
            <v>0</v>
          </cell>
        </row>
        <row r="4483">
          <cell r="A4483">
            <v>0</v>
          </cell>
        </row>
        <row r="4484">
          <cell r="A4484">
            <v>0</v>
          </cell>
        </row>
        <row r="4485">
          <cell r="A4485">
            <v>0</v>
          </cell>
        </row>
        <row r="4486">
          <cell r="A4486">
            <v>0</v>
          </cell>
        </row>
        <row r="4487">
          <cell r="A4487">
            <v>0</v>
          </cell>
        </row>
        <row r="4488">
          <cell r="A4488">
            <v>0</v>
          </cell>
        </row>
        <row r="4489">
          <cell r="A4489">
            <v>0</v>
          </cell>
        </row>
        <row r="4490">
          <cell r="A4490">
            <v>0</v>
          </cell>
        </row>
        <row r="4491">
          <cell r="A4491">
            <v>0</v>
          </cell>
        </row>
        <row r="4492">
          <cell r="A4492">
            <v>0</v>
          </cell>
        </row>
        <row r="4493">
          <cell r="A4493">
            <v>0</v>
          </cell>
        </row>
        <row r="4494">
          <cell r="A4494">
            <v>0</v>
          </cell>
        </row>
        <row r="4495">
          <cell r="A4495">
            <v>0</v>
          </cell>
        </row>
        <row r="4496">
          <cell r="A4496">
            <v>0</v>
          </cell>
        </row>
        <row r="4497">
          <cell r="A4497">
            <v>0</v>
          </cell>
        </row>
        <row r="4498">
          <cell r="A4498">
            <v>0</v>
          </cell>
        </row>
        <row r="4500">
          <cell r="A4500">
            <v>0</v>
          </cell>
        </row>
        <row r="4501">
          <cell r="A4501">
            <v>0</v>
          </cell>
        </row>
        <row r="4502">
          <cell r="A4502">
            <v>0</v>
          </cell>
        </row>
        <row r="4503">
          <cell r="A4503">
            <v>0</v>
          </cell>
        </row>
        <row r="4504">
          <cell r="A4504">
            <v>0</v>
          </cell>
        </row>
        <row r="4505">
          <cell r="A4505">
            <v>0</v>
          </cell>
        </row>
        <row r="4506">
          <cell r="A4506">
            <v>0</v>
          </cell>
        </row>
        <row r="4507">
          <cell r="A4507">
            <v>0</v>
          </cell>
        </row>
        <row r="4508">
          <cell r="A4508">
            <v>0</v>
          </cell>
        </row>
        <row r="4510">
          <cell r="A4510">
            <v>0</v>
          </cell>
        </row>
        <row r="4511">
          <cell r="A4511">
            <v>0</v>
          </cell>
        </row>
        <row r="4512">
          <cell r="A4512">
            <v>0</v>
          </cell>
        </row>
        <row r="4513">
          <cell r="A4513">
            <v>0</v>
          </cell>
        </row>
        <row r="4514">
          <cell r="A4514">
            <v>0</v>
          </cell>
        </row>
        <row r="4515">
          <cell r="A4515">
            <v>0</v>
          </cell>
        </row>
        <row r="4516">
          <cell r="A4516">
            <v>0</v>
          </cell>
        </row>
        <row r="4517">
          <cell r="A4517">
            <v>0</v>
          </cell>
        </row>
        <row r="4518">
          <cell r="A4518">
            <v>0</v>
          </cell>
        </row>
        <row r="4519">
          <cell r="A4519">
            <v>0</v>
          </cell>
        </row>
        <row r="4520">
          <cell r="A4520">
            <v>0</v>
          </cell>
        </row>
        <row r="4521">
          <cell r="A4521">
            <v>0</v>
          </cell>
        </row>
        <row r="4522">
          <cell r="A4522">
            <v>0</v>
          </cell>
        </row>
        <row r="4523">
          <cell r="A4523">
            <v>0</v>
          </cell>
        </row>
        <row r="4524">
          <cell r="A4524">
            <v>0</v>
          </cell>
        </row>
        <row r="4525">
          <cell r="A4525">
            <v>0</v>
          </cell>
        </row>
        <row r="4526">
          <cell r="A4526">
            <v>0</v>
          </cell>
        </row>
        <row r="4527">
          <cell r="A4527">
            <v>0</v>
          </cell>
        </row>
        <row r="4528">
          <cell r="A4528">
            <v>0</v>
          </cell>
        </row>
        <row r="4529">
          <cell r="A4529">
            <v>0</v>
          </cell>
        </row>
        <row r="4530">
          <cell r="A4530">
            <v>0</v>
          </cell>
        </row>
        <row r="4531">
          <cell r="A4531">
            <v>0</v>
          </cell>
        </row>
        <row r="4532">
          <cell r="A4532">
            <v>0</v>
          </cell>
        </row>
        <row r="4533">
          <cell r="A4533">
            <v>0</v>
          </cell>
        </row>
        <row r="4534">
          <cell r="A4534">
            <v>0</v>
          </cell>
        </row>
        <row r="4535">
          <cell r="A4535">
            <v>0</v>
          </cell>
        </row>
        <row r="4536">
          <cell r="A4536">
            <v>0</v>
          </cell>
        </row>
        <row r="4537">
          <cell r="A4537">
            <v>0</v>
          </cell>
        </row>
        <row r="4538">
          <cell r="A4538">
            <v>0</v>
          </cell>
        </row>
        <row r="4539">
          <cell r="A4539">
            <v>0</v>
          </cell>
        </row>
        <row r="4540">
          <cell r="A4540">
            <v>0</v>
          </cell>
        </row>
        <row r="4541">
          <cell r="A4541">
            <v>0</v>
          </cell>
        </row>
        <row r="4542">
          <cell r="A4542">
            <v>0</v>
          </cell>
        </row>
        <row r="4543">
          <cell r="A4543">
            <v>0</v>
          </cell>
        </row>
        <row r="4544">
          <cell r="A4544">
            <v>0</v>
          </cell>
        </row>
        <row r="4545">
          <cell r="A4545">
            <v>0</v>
          </cell>
        </row>
        <row r="4546">
          <cell r="A4546">
            <v>0</v>
          </cell>
        </row>
        <row r="4547">
          <cell r="A4547">
            <v>0</v>
          </cell>
        </row>
        <row r="4548">
          <cell r="A4548">
            <v>0</v>
          </cell>
        </row>
        <row r="4549">
          <cell r="A4549">
            <v>0</v>
          </cell>
        </row>
        <row r="4550">
          <cell r="A4550">
            <v>0</v>
          </cell>
        </row>
        <row r="4551">
          <cell r="A4551">
            <v>0</v>
          </cell>
        </row>
        <row r="4552">
          <cell r="A4552">
            <v>0</v>
          </cell>
        </row>
        <row r="4553">
          <cell r="A4553">
            <v>0</v>
          </cell>
        </row>
        <row r="4554">
          <cell r="A4554">
            <v>0</v>
          </cell>
        </row>
        <row r="4555">
          <cell r="A4555">
            <v>0</v>
          </cell>
        </row>
        <row r="4556">
          <cell r="A4556">
            <v>0</v>
          </cell>
        </row>
        <row r="4557">
          <cell r="A4557">
            <v>0</v>
          </cell>
        </row>
        <row r="4558">
          <cell r="A4558">
            <v>0</v>
          </cell>
        </row>
        <row r="4559">
          <cell r="A4559">
            <v>0</v>
          </cell>
        </row>
        <row r="4560">
          <cell r="A4560">
            <v>0</v>
          </cell>
        </row>
        <row r="4561">
          <cell r="A4561">
            <v>0</v>
          </cell>
        </row>
        <row r="4562">
          <cell r="A4562">
            <v>0</v>
          </cell>
        </row>
        <row r="4563">
          <cell r="A4563">
            <v>0</v>
          </cell>
        </row>
        <row r="4564">
          <cell r="A4564">
            <v>0</v>
          </cell>
        </row>
        <row r="4565">
          <cell r="A4565">
            <v>0</v>
          </cell>
        </row>
        <row r="4566">
          <cell r="A4566">
            <v>0</v>
          </cell>
        </row>
        <row r="4567">
          <cell r="A4567">
            <v>0</v>
          </cell>
        </row>
        <row r="4568">
          <cell r="A4568">
            <v>0</v>
          </cell>
        </row>
        <row r="4569">
          <cell r="A4569">
            <v>0</v>
          </cell>
        </row>
        <row r="4570">
          <cell r="A4570">
            <v>0</v>
          </cell>
        </row>
        <row r="4571">
          <cell r="A4571">
            <v>0</v>
          </cell>
        </row>
        <row r="4572">
          <cell r="A4572">
            <v>0</v>
          </cell>
        </row>
        <row r="4573">
          <cell r="A4573">
            <v>0</v>
          </cell>
        </row>
        <row r="4574">
          <cell r="A4574">
            <v>0</v>
          </cell>
        </row>
        <row r="4575">
          <cell r="A4575">
            <v>0</v>
          </cell>
        </row>
        <row r="4576">
          <cell r="A4576">
            <v>0</v>
          </cell>
        </row>
        <row r="4577">
          <cell r="A4577">
            <v>0</v>
          </cell>
        </row>
        <row r="4578">
          <cell r="A4578">
            <v>0</v>
          </cell>
        </row>
        <row r="4579">
          <cell r="A4579">
            <v>0</v>
          </cell>
        </row>
        <row r="4580">
          <cell r="A4580">
            <v>0</v>
          </cell>
        </row>
        <row r="4581">
          <cell r="A4581">
            <v>0</v>
          </cell>
        </row>
        <row r="4582">
          <cell r="A4582">
            <v>0</v>
          </cell>
        </row>
        <row r="4583">
          <cell r="A4583">
            <v>0</v>
          </cell>
        </row>
        <row r="4584">
          <cell r="A4584">
            <v>0</v>
          </cell>
        </row>
        <row r="4585">
          <cell r="A4585">
            <v>0</v>
          </cell>
        </row>
        <row r="4586">
          <cell r="A4586">
            <v>0</v>
          </cell>
        </row>
        <row r="4587">
          <cell r="A4587">
            <v>0</v>
          </cell>
        </row>
        <row r="4588">
          <cell r="A4588">
            <v>0</v>
          </cell>
        </row>
        <row r="4589">
          <cell r="A4589">
            <v>0</v>
          </cell>
        </row>
        <row r="4590">
          <cell r="A4590">
            <v>0</v>
          </cell>
        </row>
        <row r="4591">
          <cell r="A4591">
            <v>0</v>
          </cell>
        </row>
        <row r="4592">
          <cell r="A4592">
            <v>0</v>
          </cell>
        </row>
        <row r="4593">
          <cell r="A4593">
            <v>0</v>
          </cell>
        </row>
        <row r="4594">
          <cell r="A4594">
            <v>0</v>
          </cell>
        </row>
        <row r="4595">
          <cell r="A4595">
            <v>0</v>
          </cell>
        </row>
        <row r="4596">
          <cell r="A4596">
            <v>0</v>
          </cell>
        </row>
        <row r="4597">
          <cell r="A4597">
            <v>0</v>
          </cell>
        </row>
        <row r="4598">
          <cell r="A4598">
            <v>0</v>
          </cell>
        </row>
        <row r="4599">
          <cell r="A4599">
            <v>0</v>
          </cell>
        </row>
        <row r="4600">
          <cell r="A4600">
            <v>0</v>
          </cell>
        </row>
        <row r="4601">
          <cell r="A4601">
            <v>0</v>
          </cell>
        </row>
        <row r="4602">
          <cell r="A4602">
            <v>0</v>
          </cell>
        </row>
        <row r="4603">
          <cell r="A4603">
            <v>0</v>
          </cell>
        </row>
        <row r="4604">
          <cell r="A4604">
            <v>0</v>
          </cell>
        </row>
        <row r="4605">
          <cell r="A4605">
            <v>0</v>
          </cell>
        </row>
        <row r="4606">
          <cell r="A4606">
            <v>0</v>
          </cell>
        </row>
        <row r="4607">
          <cell r="A4607">
            <v>0</v>
          </cell>
        </row>
        <row r="4608">
          <cell r="A4608">
            <v>0</v>
          </cell>
        </row>
        <row r="4609">
          <cell r="A4609">
            <v>0</v>
          </cell>
        </row>
        <row r="4610">
          <cell r="A4610">
            <v>0</v>
          </cell>
        </row>
        <row r="4611">
          <cell r="A4611">
            <v>0</v>
          </cell>
        </row>
        <row r="4612">
          <cell r="A4612">
            <v>0</v>
          </cell>
        </row>
        <row r="4613">
          <cell r="A4613">
            <v>0</v>
          </cell>
        </row>
        <row r="4614">
          <cell r="A4614">
            <v>0</v>
          </cell>
        </row>
        <row r="4615">
          <cell r="A4615">
            <v>0</v>
          </cell>
        </row>
        <row r="4616">
          <cell r="A4616">
            <v>0</v>
          </cell>
        </row>
        <row r="4617">
          <cell r="A4617">
            <v>0</v>
          </cell>
        </row>
        <row r="4618">
          <cell r="A4618">
            <v>0</v>
          </cell>
        </row>
        <row r="4619">
          <cell r="A4619">
            <v>0</v>
          </cell>
        </row>
        <row r="4620">
          <cell r="A4620">
            <v>0</v>
          </cell>
        </row>
        <row r="4621">
          <cell r="A4621">
            <v>0</v>
          </cell>
        </row>
        <row r="4622">
          <cell r="A4622">
            <v>0</v>
          </cell>
        </row>
        <row r="4623">
          <cell r="A4623">
            <v>0</v>
          </cell>
        </row>
        <row r="4625">
          <cell r="A4625">
            <v>0</v>
          </cell>
        </row>
        <row r="4626">
          <cell r="A4626">
            <v>0</v>
          </cell>
        </row>
        <row r="4627">
          <cell r="A4627">
            <v>0</v>
          </cell>
        </row>
        <row r="4628">
          <cell r="A4628">
            <v>0</v>
          </cell>
        </row>
        <row r="4629">
          <cell r="A4629">
            <v>0</v>
          </cell>
        </row>
        <row r="4630">
          <cell r="A4630">
            <v>0</v>
          </cell>
        </row>
        <row r="4631">
          <cell r="A4631">
            <v>0</v>
          </cell>
        </row>
        <row r="4632">
          <cell r="A4632">
            <v>0</v>
          </cell>
        </row>
        <row r="4633">
          <cell r="A4633">
            <v>0</v>
          </cell>
        </row>
        <row r="4634">
          <cell r="A4634">
            <v>0</v>
          </cell>
        </row>
        <row r="4635">
          <cell r="A4635">
            <v>0</v>
          </cell>
        </row>
        <row r="4636">
          <cell r="A4636">
            <v>0</v>
          </cell>
        </row>
        <row r="4637">
          <cell r="A4637">
            <v>0</v>
          </cell>
        </row>
        <row r="4638">
          <cell r="A4638">
            <v>0</v>
          </cell>
        </row>
        <row r="4639">
          <cell r="A4639">
            <v>0</v>
          </cell>
        </row>
        <row r="4640">
          <cell r="A4640">
            <v>0</v>
          </cell>
        </row>
        <row r="4642">
          <cell r="A4642">
            <v>0</v>
          </cell>
        </row>
        <row r="4643">
          <cell r="A4643">
            <v>0</v>
          </cell>
        </row>
        <row r="4644">
          <cell r="A4644">
            <v>0</v>
          </cell>
        </row>
        <row r="4645">
          <cell r="A4645">
            <v>0</v>
          </cell>
        </row>
        <row r="4646">
          <cell r="A4646">
            <v>0</v>
          </cell>
        </row>
        <row r="4647">
          <cell r="A4647">
            <v>0</v>
          </cell>
        </row>
        <row r="4648">
          <cell r="A4648">
            <v>0</v>
          </cell>
        </row>
        <row r="4649">
          <cell r="A4649">
            <v>0</v>
          </cell>
        </row>
        <row r="4650">
          <cell r="A4650">
            <v>0</v>
          </cell>
        </row>
        <row r="4651">
          <cell r="A4651">
            <v>0</v>
          </cell>
        </row>
        <row r="4652">
          <cell r="A4652">
            <v>0</v>
          </cell>
        </row>
        <row r="4653">
          <cell r="A4653">
            <v>0</v>
          </cell>
        </row>
        <row r="4654">
          <cell r="A4654">
            <v>0</v>
          </cell>
        </row>
        <row r="4655">
          <cell r="A4655">
            <v>0</v>
          </cell>
        </row>
        <row r="4657">
          <cell r="A4657">
            <v>0</v>
          </cell>
        </row>
        <row r="4658">
          <cell r="A4658">
            <v>0</v>
          </cell>
        </row>
        <row r="4659">
          <cell r="A4659">
            <v>0</v>
          </cell>
        </row>
        <row r="4660">
          <cell r="A4660">
            <v>0</v>
          </cell>
        </row>
        <row r="4661">
          <cell r="A4661">
            <v>0</v>
          </cell>
        </row>
        <row r="4662">
          <cell r="A4662">
            <v>0</v>
          </cell>
        </row>
        <row r="4663">
          <cell r="A4663">
            <v>0</v>
          </cell>
        </row>
        <row r="4664">
          <cell r="A4664">
            <v>0</v>
          </cell>
        </row>
        <row r="4665">
          <cell r="A4665">
            <v>0</v>
          </cell>
        </row>
        <row r="4666">
          <cell r="A4666">
            <v>0</v>
          </cell>
        </row>
        <row r="4667">
          <cell r="A4667">
            <v>0</v>
          </cell>
        </row>
        <row r="4668">
          <cell r="A4668">
            <v>0</v>
          </cell>
        </row>
        <row r="4669">
          <cell r="A4669">
            <v>0</v>
          </cell>
        </row>
        <row r="4670">
          <cell r="A4670">
            <v>0</v>
          </cell>
        </row>
        <row r="4671">
          <cell r="A4671">
            <v>0</v>
          </cell>
        </row>
        <row r="4672">
          <cell r="A4672">
            <v>0</v>
          </cell>
        </row>
        <row r="4673">
          <cell r="A4673">
            <v>0</v>
          </cell>
        </row>
        <row r="4674">
          <cell r="A4674">
            <v>0</v>
          </cell>
        </row>
        <row r="4675">
          <cell r="A4675">
            <v>0</v>
          </cell>
        </row>
        <row r="4676">
          <cell r="A4676">
            <v>0</v>
          </cell>
        </row>
        <row r="4677">
          <cell r="A4677">
            <v>0</v>
          </cell>
        </row>
        <row r="4678">
          <cell r="A4678">
            <v>0</v>
          </cell>
        </row>
        <row r="4679">
          <cell r="A4679">
            <v>0</v>
          </cell>
        </row>
        <row r="4680">
          <cell r="A4680">
            <v>0</v>
          </cell>
        </row>
        <row r="4681">
          <cell r="A4681">
            <v>0</v>
          </cell>
        </row>
        <row r="4682">
          <cell r="A4682">
            <v>0</v>
          </cell>
        </row>
        <row r="4683">
          <cell r="A4683">
            <v>0</v>
          </cell>
        </row>
        <row r="4684">
          <cell r="A4684">
            <v>0</v>
          </cell>
        </row>
        <row r="4685">
          <cell r="A4685">
            <v>0</v>
          </cell>
        </row>
        <row r="4686">
          <cell r="A4686">
            <v>0</v>
          </cell>
        </row>
        <row r="4687">
          <cell r="A4687">
            <v>0</v>
          </cell>
        </row>
        <row r="4688">
          <cell r="A4688">
            <v>0</v>
          </cell>
        </row>
        <row r="4689">
          <cell r="A4689">
            <v>0</v>
          </cell>
        </row>
        <row r="4690">
          <cell r="A4690">
            <v>0</v>
          </cell>
        </row>
        <row r="4691">
          <cell r="A4691">
            <v>0</v>
          </cell>
        </row>
        <row r="4692">
          <cell r="A4692">
            <v>0</v>
          </cell>
        </row>
        <row r="4693">
          <cell r="A4693">
            <v>0</v>
          </cell>
        </row>
        <row r="4694">
          <cell r="A4694">
            <v>0</v>
          </cell>
        </row>
        <row r="4695">
          <cell r="A4695">
            <v>0</v>
          </cell>
        </row>
        <row r="4696">
          <cell r="A4696">
            <v>0</v>
          </cell>
        </row>
        <row r="4697">
          <cell r="A4697">
            <v>0</v>
          </cell>
        </row>
        <row r="4698">
          <cell r="A4698">
            <v>0</v>
          </cell>
        </row>
        <row r="4699">
          <cell r="A4699">
            <v>0</v>
          </cell>
        </row>
        <row r="4700">
          <cell r="A4700">
            <v>0</v>
          </cell>
        </row>
        <row r="4701">
          <cell r="A4701">
            <v>0</v>
          </cell>
        </row>
        <row r="4702">
          <cell r="A4702">
            <v>0</v>
          </cell>
        </row>
        <row r="4703">
          <cell r="A4703">
            <v>0</v>
          </cell>
        </row>
        <row r="4704">
          <cell r="A4704">
            <v>0</v>
          </cell>
        </row>
        <row r="4705">
          <cell r="A4705">
            <v>0</v>
          </cell>
        </row>
        <row r="4706">
          <cell r="A4706">
            <v>0</v>
          </cell>
        </row>
        <row r="4707">
          <cell r="A4707">
            <v>0</v>
          </cell>
        </row>
        <row r="4708">
          <cell r="A4708">
            <v>0</v>
          </cell>
        </row>
        <row r="4709">
          <cell r="A4709">
            <v>0</v>
          </cell>
        </row>
        <row r="4710">
          <cell r="A4710">
            <v>0</v>
          </cell>
        </row>
        <row r="4711">
          <cell r="A4711">
            <v>0</v>
          </cell>
        </row>
        <row r="4712">
          <cell r="A4712">
            <v>0</v>
          </cell>
        </row>
        <row r="4713">
          <cell r="A4713">
            <v>0</v>
          </cell>
        </row>
        <row r="4714">
          <cell r="A4714">
            <v>0</v>
          </cell>
        </row>
        <row r="4715">
          <cell r="A4715">
            <v>0</v>
          </cell>
        </row>
        <row r="4716">
          <cell r="A4716">
            <v>0</v>
          </cell>
        </row>
        <row r="4717">
          <cell r="A4717">
            <v>0</v>
          </cell>
        </row>
        <row r="4718">
          <cell r="A4718">
            <v>0</v>
          </cell>
        </row>
        <row r="4719">
          <cell r="A4719">
            <v>0</v>
          </cell>
        </row>
        <row r="4720">
          <cell r="A4720">
            <v>0</v>
          </cell>
        </row>
        <row r="4721">
          <cell r="A4721">
            <v>0</v>
          </cell>
        </row>
        <row r="4722">
          <cell r="A4722">
            <v>0</v>
          </cell>
        </row>
        <row r="4723">
          <cell r="A4723">
            <v>0</v>
          </cell>
        </row>
        <row r="4725">
          <cell r="A4725">
            <v>0</v>
          </cell>
        </row>
        <row r="4726">
          <cell r="A4726">
            <v>0</v>
          </cell>
        </row>
        <row r="4727">
          <cell r="A4727">
            <v>0</v>
          </cell>
        </row>
        <row r="4728">
          <cell r="A4728">
            <v>0</v>
          </cell>
        </row>
        <row r="4729">
          <cell r="A4729">
            <v>0</v>
          </cell>
        </row>
        <row r="4730">
          <cell r="A4730">
            <v>0</v>
          </cell>
        </row>
        <row r="4731">
          <cell r="A4731">
            <v>0</v>
          </cell>
        </row>
        <row r="4732">
          <cell r="A4732">
            <v>0</v>
          </cell>
        </row>
        <row r="4733">
          <cell r="A4733">
            <v>0</v>
          </cell>
        </row>
        <row r="4734">
          <cell r="A4734">
            <v>0</v>
          </cell>
        </row>
        <row r="4735">
          <cell r="A4735">
            <v>0</v>
          </cell>
        </row>
        <row r="4736">
          <cell r="A4736">
            <v>0</v>
          </cell>
        </row>
        <row r="4737">
          <cell r="A4737">
            <v>0</v>
          </cell>
        </row>
        <row r="4738">
          <cell r="A4738">
            <v>0</v>
          </cell>
        </row>
        <row r="4739">
          <cell r="A4739">
            <v>0</v>
          </cell>
        </row>
        <row r="4740">
          <cell r="A4740">
            <v>0</v>
          </cell>
        </row>
        <row r="4741">
          <cell r="A4741">
            <v>0</v>
          </cell>
        </row>
        <row r="4742">
          <cell r="A4742">
            <v>0</v>
          </cell>
        </row>
        <row r="4743">
          <cell r="A4743">
            <v>0</v>
          </cell>
        </row>
        <row r="4744">
          <cell r="A4744">
            <v>0</v>
          </cell>
        </row>
        <row r="4745">
          <cell r="A4745">
            <v>0</v>
          </cell>
        </row>
        <row r="4746">
          <cell r="A4746">
            <v>0</v>
          </cell>
        </row>
        <row r="4747">
          <cell r="A4747">
            <v>0</v>
          </cell>
        </row>
        <row r="4748">
          <cell r="A4748">
            <v>0</v>
          </cell>
        </row>
        <row r="4749">
          <cell r="A4749">
            <v>0</v>
          </cell>
        </row>
        <row r="4750">
          <cell r="A4750">
            <v>0</v>
          </cell>
        </row>
        <row r="4751">
          <cell r="A4751">
            <v>0</v>
          </cell>
        </row>
        <row r="4752">
          <cell r="A4752">
            <v>0</v>
          </cell>
        </row>
        <row r="4753">
          <cell r="A4753">
            <v>0</v>
          </cell>
        </row>
        <row r="4754">
          <cell r="A4754">
            <v>0</v>
          </cell>
        </row>
        <row r="4755">
          <cell r="A4755">
            <v>0</v>
          </cell>
        </row>
        <row r="4756">
          <cell r="A4756">
            <v>0</v>
          </cell>
        </row>
        <row r="4757">
          <cell r="A4757">
            <v>0</v>
          </cell>
        </row>
        <row r="4758">
          <cell r="A4758">
            <v>0</v>
          </cell>
        </row>
        <row r="4759">
          <cell r="A4759">
            <v>0</v>
          </cell>
        </row>
        <row r="4760">
          <cell r="A4760">
            <v>0</v>
          </cell>
        </row>
        <row r="4761">
          <cell r="A4761">
            <v>0</v>
          </cell>
        </row>
        <row r="4762">
          <cell r="A4762">
            <v>0</v>
          </cell>
        </row>
        <row r="4763">
          <cell r="A4763">
            <v>0</v>
          </cell>
        </row>
        <row r="4764">
          <cell r="A4764">
            <v>0</v>
          </cell>
        </row>
        <row r="4765">
          <cell r="A4765">
            <v>0</v>
          </cell>
        </row>
        <row r="4766">
          <cell r="A4766">
            <v>0</v>
          </cell>
        </row>
        <row r="4767">
          <cell r="A4767">
            <v>0</v>
          </cell>
        </row>
        <row r="4768">
          <cell r="A4768">
            <v>0</v>
          </cell>
        </row>
        <row r="4769">
          <cell r="A4769">
            <v>0</v>
          </cell>
        </row>
        <row r="4770">
          <cell r="A4770">
            <v>0</v>
          </cell>
        </row>
        <row r="4771">
          <cell r="A4771">
            <v>0</v>
          </cell>
        </row>
        <row r="4772">
          <cell r="A4772">
            <v>0</v>
          </cell>
        </row>
        <row r="4773">
          <cell r="A4773">
            <v>0</v>
          </cell>
        </row>
        <row r="4774">
          <cell r="A4774">
            <v>0</v>
          </cell>
        </row>
        <row r="4775">
          <cell r="A4775">
            <v>0</v>
          </cell>
        </row>
        <row r="4776">
          <cell r="A4776">
            <v>0</v>
          </cell>
        </row>
        <row r="4777">
          <cell r="A4777">
            <v>0</v>
          </cell>
        </row>
        <row r="4778">
          <cell r="A4778">
            <v>0</v>
          </cell>
        </row>
        <row r="4779">
          <cell r="A4779">
            <v>0</v>
          </cell>
        </row>
        <row r="4780">
          <cell r="A4780">
            <v>0</v>
          </cell>
        </row>
        <row r="4781">
          <cell r="A4781">
            <v>0</v>
          </cell>
        </row>
        <row r="4782">
          <cell r="A4782">
            <v>0</v>
          </cell>
        </row>
        <row r="4783">
          <cell r="A4783">
            <v>0</v>
          </cell>
        </row>
        <row r="4784">
          <cell r="A4784">
            <v>0</v>
          </cell>
        </row>
        <row r="4785">
          <cell r="A4785">
            <v>0</v>
          </cell>
        </row>
        <row r="4786">
          <cell r="A4786">
            <v>0</v>
          </cell>
        </row>
        <row r="4787">
          <cell r="A4787">
            <v>0</v>
          </cell>
        </row>
        <row r="4788">
          <cell r="A4788">
            <v>0</v>
          </cell>
        </row>
        <row r="4789">
          <cell r="A4789">
            <v>0</v>
          </cell>
        </row>
        <row r="4790">
          <cell r="A4790">
            <v>0</v>
          </cell>
        </row>
        <row r="4791">
          <cell r="A4791">
            <v>0</v>
          </cell>
        </row>
        <row r="4792">
          <cell r="A4792">
            <v>0</v>
          </cell>
        </row>
        <row r="4793">
          <cell r="A4793">
            <v>0</v>
          </cell>
        </row>
        <row r="4794">
          <cell r="A4794">
            <v>0</v>
          </cell>
        </row>
        <row r="4795">
          <cell r="A4795">
            <v>0</v>
          </cell>
        </row>
        <row r="4796">
          <cell r="A4796">
            <v>0</v>
          </cell>
        </row>
        <row r="4797">
          <cell r="A4797">
            <v>0</v>
          </cell>
        </row>
        <row r="4798">
          <cell r="A4798">
            <v>0</v>
          </cell>
        </row>
        <row r="4799">
          <cell r="A4799">
            <v>0</v>
          </cell>
        </row>
        <row r="4800">
          <cell r="A4800">
            <v>0</v>
          </cell>
        </row>
        <row r="4801">
          <cell r="A4801">
            <v>0</v>
          </cell>
        </row>
        <row r="4802">
          <cell r="A4802">
            <v>0</v>
          </cell>
        </row>
        <row r="4803">
          <cell r="A4803">
            <v>0</v>
          </cell>
        </row>
        <row r="4804">
          <cell r="A4804">
            <v>0</v>
          </cell>
        </row>
        <row r="4805">
          <cell r="A4805">
            <v>0</v>
          </cell>
        </row>
        <row r="4806">
          <cell r="A4806">
            <v>0</v>
          </cell>
        </row>
        <row r="4807">
          <cell r="A4807">
            <v>0</v>
          </cell>
        </row>
        <row r="4808">
          <cell r="A4808">
            <v>0</v>
          </cell>
        </row>
        <row r="4809">
          <cell r="A4809">
            <v>0</v>
          </cell>
        </row>
        <row r="4810">
          <cell r="A4810">
            <v>0</v>
          </cell>
        </row>
        <row r="4811">
          <cell r="A4811">
            <v>0</v>
          </cell>
        </row>
        <row r="4812">
          <cell r="A4812">
            <v>0</v>
          </cell>
        </row>
        <row r="4813">
          <cell r="A4813">
            <v>0</v>
          </cell>
        </row>
        <row r="4814">
          <cell r="A4814">
            <v>0</v>
          </cell>
        </row>
        <row r="4815">
          <cell r="A4815">
            <v>0</v>
          </cell>
        </row>
        <row r="4816">
          <cell r="A4816">
            <v>0</v>
          </cell>
        </row>
        <row r="4817">
          <cell r="A4817">
            <v>0</v>
          </cell>
        </row>
        <row r="4818">
          <cell r="A4818">
            <v>0</v>
          </cell>
        </row>
        <row r="4819">
          <cell r="A4819">
            <v>0</v>
          </cell>
        </row>
        <row r="4820">
          <cell r="A4820">
            <v>0</v>
          </cell>
        </row>
        <row r="4821">
          <cell r="A4821">
            <v>0</v>
          </cell>
        </row>
        <row r="4822">
          <cell r="A4822">
            <v>0</v>
          </cell>
        </row>
        <row r="4823">
          <cell r="A4823">
            <v>0</v>
          </cell>
        </row>
        <row r="4824">
          <cell r="A4824">
            <v>0</v>
          </cell>
        </row>
        <row r="4825">
          <cell r="A4825">
            <v>0</v>
          </cell>
        </row>
        <row r="4826">
          <cell r="A4826">
            <v>0</v>
          </cell>
        </row>
        <row r="4827">
          <cell r="A4827">
            <v>0</v>
          </cell>
        </row>
        <row r="4828">
          <cell r="A4828">
            <v>0</v>
          </cell>
        </row>
        <row r="4829">
          <cell r="A4829">
            <v>0</v>
          </cell>
        </row>
        <row r="4830">
          <cell r="A4830">
            <v>0</v>
          </cell>
        </row>
        <row r="4831">
          <cell r="A4831">
            <v>0</v>
          </cell>
        </row>
        <row r="4832">
          <cell r="A4832">
            <v>0</v>
          </cell>
        </row>
        <row r="4833">
          <cell r="A4833">
            <v>0</v>
          </cell>
        </row>
        <row r="4834">
          <cell r="A4834">
            <v>0</v>
          </cell>
        </row>
        <row r="4835">
          <cell r="A4835">
            <v>0</v>
          </cell>
        </row>
        <row r="4836">
          <cell r="A4836">
            <v>0</v>
          </cell>
        </row>
        <row r="4837">
          <cell r="A4837">
            <v>0</v>
          </cell>
        </row>
        <row r="4838">
          <cell r="A4838">
            <v>0</v>
          </cell>
        </row>
        <row r="4839">
          <cell r="A4839">
            <v>0</v>
          </cell>
        </row>
        <row r="4840">
          <cell r="A4840">
            <v>0</v>
          </cell>
        </row>
        <row r="4841">
          <cell r="A4841">
            <v>0</v>
          </cell>
        </row>
        <row r="4842">
          <cell r="A4842">
            <v>0</v>
          </cell>
        </row>
        <row r="4843">
          <cell r="A4843">
            <v>0</v>
          </cell>
        </row>
        <row r="4844">
          <cell r="A4844">
            <v>0</v>
          </cell>
        </row>
        <row r="4845">
          <cell r="A4845">
            <v>0</v>
          </cell>
        </row>
        <row r="4846">
          <cell r="A4846">
            <v>0</v>
          </cell>
        </row>
        <row r="4847">
          <cell r="A4847">
            <v>0</v>
          </cell>
        </row>
        <row r="4848">
          <cell r="A4848">
            <v>0</v>
          </cell>
        </row>
        <row r="4849">
          <cell r="A4849">
            <v>0</v>
          </cell>
        </row>
        <row r="4850">
          <cell r="A4850">
            <v>0</v>
          </cell>
        </row>
        <row r="4851">
          <cell r="A4851">
            <v>0</v>
          </cell>
        </row>
        <row r="4852">
          <cell r="A4852">
            <v>0</v>
          </cell>
        </row>
        <row r="4853">
          <cell r="A4853">
            <v>0</v>
          </cell>
        </row>
        <row r="4854">
          <cell r="A4854">
            <v>0</v>
          </cell>
        </row>
        <row r="4855">
          <cell r="A4855">
            <v>0</v>
          </cell>
        </row>
        <row r="4856">
          <cell r="A4856">
            <v>0</v>
          </cell>
        </row>
        <row r="4857">
          <cell r="A4857">
            <v>0</v>
          </cell>
        </row>
        <row r="4858">
          <cell r="A4858">
            <v>0</v>
          </cell>
        </row>
        <row r="4859">
          <cell r="A4859">
            <v>0</v>
          </cell>
        </row>
        <row r="4860">
          <cell r="A4860">
            <v>0</v>
          </cell>
        </row>
        <row r="4861">
          <cell r="A4861">
            <v>0</v>
          </cell>
        </row>
        <row r="4862">
          <cell r="A4862">
            <v>0</v>
          </cell>
        </row>
        <row r="4863">
          <cell r="A4863">
            <v>0</v>
          </cell>
        </row>
        <row r="4864">
          <cell r="A4864">
            <v>0</v>
          </cell>
        </row>
        <row r="4865">
          <cell r="A4865">
            <v>0</v>
          </cell>
        </row>
        <row r="4866">
          <cell r="A4866">
            <v>0</v>
          </cell>
        </row>
        <row r="4867">
          <cell r="A4867">
            <v>0</v>
          </cell>
        </row>
        <row r="4868">
          <cell r="A4868">
            <v>0</v>
          </cell>
        </row>
        <row r="4869">
          <cell r="A4869">
            <v>0</v>
          </cell>
        </row>
        <row r="4870">
          <cell r="A4870">
            <v>0</v>
          </cell>
        </row>
        <row r="4871">
          <cell r="A4871">
            <v>0</v>
          </cell>
        </row>
        <row r="4872">
          <cell r="A4872">
            <v>0</v>
          </cell>
        </row>
        <row r="4873">
          <cell r="A4873">
            <v>0</v>
          </cell>
        </row>
        <row r="4874">
          <cell r="A4874">
            <v>0</v>
          </cell>
        </row>
        <row r="4875">
          <cell r="A4875">
            <v>0</v>
          </cell>
        </row>
        <row r="4876">
          <cell r="A4876">
            <v>0</v>
          </cell>
        </row>
        <row r="4877">
          <cell r="A4877">
            <v>0</v>
          </cell>
        </row>
        <row r="4878">
          <cell r="A4878">
            <v>0</v>
          </cell>
        </row>
        <row r="4879">
          <cell r="A4879">
            <v>0</v>
          </cell>
        </row>
        <row r="4880">
          <cell r="A4880">
            <v>0</v>
          </cell>
        </row>
        <row r="4881">
          <cell r="A4881">
            <v>0</v>
          </cell>
        </row>
        <row r="4882">
          <cell r="A4882">
            <v>0</v>
          </cell>
        </row>
        <row r="4883">
          <cell r="A4883">
            <v>0</v>
          </cell>
        </row>
        <row r="4884">
          <cell r="A4884">
            <v>0</v>
          </cell>
        </row>
        <row r="4885">
          <cell r="A4885">
            <v>0</v>
          </cell>
        </row>
        <row r="4886">
          <cell r="A4886">
            <v>0</v>
          </cell>
        </row>
        <row r="4887">
          <cell r="A4887">
            <v>0</v>
          </cell>
        </row>
        <row r="4888">
          <cell r="A4888">
            <v>0</v>
          </cell>
        </row>
        <row r="4889">
          <cell r="A4889">
            <v>0</v>
          </cell>
        </row>
        <row r="4890">
          <cell r="A4890">
            <v>0</v>
          </cell>
        </row>
        <row r="4891">
          <cell r="A4891">
            <v>0</v>
          </cell>
        </row>
        <row r="4892">
          <cell r="A4892">
            <v>0</v>
          </cell>
        </row>
        <row r="4893">
          <cell r="A4893">
            <v>0</v>
          </cell>
        </row>
        <row r="4894">
          <cell r="A4894">
            <v>0</v>
          </cell>
        </row>
        <row r="4895">
          <cell r="A4895">
            <v>0</v>
          </cell>
        </row>
        <row r="4896">
          <cell r="A4896">
            <v>0</v>
          </cell>
        </row>
        <row r="4897">
          <cell r="A4897">
            <v>0</v>
          </cell>
        </row>
        <row r="4898">
          <cell r="A4898">
            <v>0</v>
          </cell>
        </row>
        <row r="4899">
          <cell r="A4899">
            <v>0</v>
          </cell>
        </row>
        <row r="4900">
          <cell r="A4900">
            <v>0</v>
          </cell>
        </row>
        <row r="4901">
          <cell r="A4901">
            <v>0</v>
          </cell>
        </row>
        <row r="4902">
          <cell r="A4902">
            <v>0</v>
          </cell>
        </row>
        <row r="4903">
          <cell r="A4903">
            <v>0</v>
          </cell>
        </row>
        <row r="4904">
          <cell r="A4904">
            <v>0</v>
          </cell>
        </row>
        <row r="4905">
          <cell r="A4905">
            <v>0</v>
          </cell>
        </row>
        <row r="4906">
          <cell r="A4906">
            <v>0</v>
          </cell>
        </row>
        <row r="4907">
          <cell r="A4907">
            <v>0</v>
          </cell>
        </row>
        <row r="4908">
          <cell r="A4908">
            <v>0</v>
          </cell>
        </row>
        <row r="4909">
          <cell r="A4909">
            <v>0</v>
          </cell>
        </row>
        <row r="4910">
          <cell r="A4910">
            <v>0</v>
          </cell>
        </row>
        <row r="4911">
          <cell r="A4911">
            <v>0</v>
          </cell>
        </row>
        <row r="4912">
          <cell r="A4912">
            <v>0</v>
          </cell>
        </row>
        <row r="4913">
          <cell r="A4913">
            <v>0</v>
          </cell>
        </row>
        <row r="4914">
          <cell r="A4914">
            <v>0</v>
          </cell>
        </row>
        <row r="4915">
          <cell r="A4915">
            <v>0</v>
          </cell>
        </row>
        <row r="4916">
          <cell r="A4916">
            <v>0</v>
          </cell>
        </row>
        <row r="4917">
          <cell r="A4917">
            <v>0</v>
          </cell>
        </row>
        <row r="4918">
          <cell r="A4918">
            <v>0</v>
          </cell>
        </row>
        <row r="4919">
          <cell r="A4919">
            <v>0</v>
          </cell>
        </row>
        <row r="4920">
          <cell r="A4920">
            <v>0</v>
          </cell>
        </row>
        <row r="4921">
          <cell r="A4921">
            <v>0</v>
          </cell>
        </row>
        <row r="4922">
          <cell r="A4922">
            <v>0</v>
          </cell>
        </row>
        <row r="4923">
          <cell r="A4923">
            <v>0</v>
          </cell>
        </row>
        <row r="4924">
          <cell r="A4924">
            <v>0</v>
          </cell>
        </row>
        <row r="4925">
          <cell r="A4925">
            <v>0</v>
          </cell>
        </row>
        <row r="4926">
          <cell r="A4926">
            <v>0</v>
          </cell>
        </row>
        <row r="4927">
          <cell r="A4927">
            <v>0</v>
          </cell>
        </row>
        <row r="4928">
          <cell r="A4928">
            <v>0</v>
          </cell>
        </row>
        <row r="4929">
          <cell r="A4929">
            <v>0</v>
          </cell>
        </row>
        <row r="4930">
          <cell r="A4930">
            <v>0</v>
          </cell>
        </row>
        <row r="4931">
          <cell r="A4931">
            <v>0</v>
          </cell>
        </row>
        <row r="4932">
          <cell r="A4932">
            <v>0</v>
          </cell>
        </row>
        <row r="4933">
          <cell r="A4933">
            <v>0</v>
          </cell>
        </row>
        <row r="4934">
          <cell r="A4934">
            <v>0</v>
          </cell>
        </row>
        <row r="4935">
          <cell r="A4935">
            <v>0</v>
          </cell>
        </row>
        <row r="4936">
          <cell r="A4936">
            <v>0</v>
          </cell>
        </row>
        <row r="4937">
          <cell r="A4937">
            <v>0</v>
          </cell>
        </row>
        <row r="4938">
          <cell r="A4938">
            <v>0</v>
          </cell>
        </row>
        <row r="4939">
          <cell r="A4939">
            <v>0</v>
          </cell>
        </row>
        <row r="4940">
          <cell r="A4940">
            <v>0</v>
          </cell>
        </row>
        <row r="4941">
          <cell r="A4941">
            <v>0</v>
          </cell>
        </row>
        <row r="4942">
          <cell r="A4942">
            <v>0</v>
          </cell>
        </row>
        <row r="4943">
          <cell r="A4943">
            <v>0</v>
          </cell>
        </row>
        <row r="4944">
          <cell r="A4944">
            <v>0</v>
          </cell>
        </row>
        <row r="4945">
          <cell r="A4945">
            <v>0</v>
          </cell>
        </row>
        <row r="4946">
          <cell r="A4946">
            <v>0</v>
          </cell>
        </row>
        <row r="4947">
          <cell r="A4947">
            <v>0</v>
          </cell>
        </row>
        <row r="4948">
          <cell r="A4948">
            <v>0</v>
          </cell>
        </row>
        <row r="4949">
          <cell r="A4949">
            <v>0</v>
          </cell>
        </row>
        <row r="4950">
          <cell r="A4950">
            <v>0</v>
          </cell>
        </row>
        <row r="4951">
          <cell r="A4951">
            <v>0</v>
          </cell>
        </row>
        <row r="4952">
          <cell r="A4952">
            <v>0</v>
          </cell>
        </row>
        <row r="4953">
          <cell r="A4953">
            <v>0</v>
          </cell>
        </row>
        <row r="4954">
          <cell r="A4954">
            <v>0</v>
          </cell>
        </row>
        <row r="4955">
          <cell r="A4955">
            <v>0</v>
          </cell>
        </row>
        <row r="4956">
          <cell r="A4956">
            <v>0</v>
          </cell>
        </row>
        <row r="4957">
          <cell r="A4957">
            <v>0</v>
          </cell>
        </row>
        <row r="4958">
          <cell r="A4958">
            <v>0</v>
          </cell>
        </row>
        <row r="4959">
          <cell r="A4959">
            <v>0</v>
          </cell>
        </row>
        <row r="4960">
          <cell r="A4960">
            <v>0</v>
          </cell>
        </row>
        <row r="4961">
          <cell r="A4961">
            <v>0</v>
          </cell>
        </row>
        <row r="4962">
          <cell r="A4962">
            <v>0</v>
          </cell>
        </row>
        <row r="4963">
          <cell r="A4963">
            <v>0</v>
          </cell>
        </row>
        <row r="4964">
          <cell r="A4964">
            <v>0</v>
          </cell>
        </row>
        <row r="4965">
          <cell r="A4965">
            <v>0</v>
          </cell>
        </row>
        <row r="4966">
          <cell r="A4966">
            <v>0</v>
          </cell>
        </row>
        <row r="4967">
          <cell r="A4967">
            <v>0</v>
          </cell>
        </row>
        <row r="4968">
          <cell r="A4968">
            <v>0</v>
          </cell>
        </row>
        <row r="4969">
          <cell r="A4969">
            <v>0</v>
          </cell>
        </row>
        <row r="4970">
          <cell r="A4970">
            <v>0</v>
          </cell>
        </row>
        <row r="4971">
          <cell r="A4971">
            <v>0</v>
          </cell>
        </row>
        <row r="4972">
          <cell r="A4972">
            <v>0</v>
          </cell>
        </row>
        <row r="4973">
          <cell r="A4973">
            <v>0</v>
          </cell>
        </row>
        <row r="4974">
          <cell r="A4974">
            <v>0</v>
          </cell>
        </row>
        <row r="4975">
          <cell r="A4975">
            <v>0</v>
          </cell>
        </row>
        <row r="4976">
          <cell r="A4976">
            <v>0</v>
          </cell>
        </row>
        <row r="4977">
          <cell r="A4977">
            <v>0</v>
          </cell>
        </row>
        <row r="4978">
          <cell r="A4978">
            <v>0</v>
          </cell>
        </row>
        <row r="4979">
          <cell r="A4979">
            <v>0</v>
          </cell>
        </row>
        <row r="4980">
          <cell r="A4980">
            <v>0</v>
          </cell>
        </row>
        <row r="4981">
          <cell r="A4981">
            <v>0</v>
          </cell>
        </row>
        <row r="4982">
          <cell r="A4982">
            <v>0</v>
          </cell>
        </row>
        <row r="4983">
          <cell r="A4983">
            <v>0</v>
          </cell>
        </row>
        <row r="4984">
          <cell r="A4984">
            <v>0</v>
          </cell>
        </row>
        <row r="4985">
          <cell r="A4985">
            <v>0</v>
          </cell>
        </row>
        <row r="4986">
          <cell r="A4986">
            <v>0</v>
          </cell>
        </row>
        <row r="4987">
          <cell r="A4987">
            <v>0</v>
          </cell>
        </row>
        <row r="4988">
          <cell r="A4988">
            <v>0</v>
          </cell>
        </row>
        <row r="4989">
          <cell r="A4989">
            <v>0</v>
          </cell>
        </row>
        <row r="4990">
          <cell r="A4990">
            <v>0</v>
          </cell>
        </row>
        <row r="4991">
          <cell r="A4991">
            <v>0</v>
          </cell>
        </row>
        <row r="4992">
          <cell r="A4992">
            <v>0</v>
          </cell>
        </row>
        <row r="4994">
          <cell r="A4994">
            <v>0</v>
          </cell>
        </row>
        <row r="4995">
          <cell r="A4995">
            <v>0</v>
          </cell>
        </row>
        <row r="4996">
          <cell r="A4996">
            <v>0</v>
          </cell>
        </row>
        <row r="4997">
          <cell r="A4997">
            <v>0</v>
          </cell>
        </row>
        <row r="4998">
          <cell r="A4998">
            <v>0</v>
          </cell>
        </row>
        <row r="4999">
          <cell r="A4999">
            <v>0</v>
          </cell>
        </row>
        <row r="5000">
          <cell r="A5000">
            <v>0</v>
          </cell>
        </row>
        <row r="5001">
          <cell r="A5001">
            <v>0</v>
          </cell>
        </row>
        <row r="5002">
          <cell r="A5002">
            <v>0</v>
          </cell>
        </row>
        <row r="5003">
          <cell r="A5003">
            <v>0</v>
          </cell>
        </row>
        <row r="5004">
          <cell r="A5004">
            <v>0</v>
          </cell>
        </row>
        <row r="5005">
          <cell r="A5005">
            <v>0</v>
          </cell>
        </row>
        <row r="5006">
          <cell r="A5006">
            <v>0</v>
          </cell>
        </row>
        <row r="5007">
          <cell r="A5007">
            <v>0</v>
          </cell>
        </row>
        <row r="5008">
          <cell r="A5008">
            <v>0</v>
          </cell>
        </row>
        <row r="5009">
          <cell r="A5009">
            <v>0</v>
          </cell>
        </row>
        <row r="5010">
          <cell r="A5010">
            <v>0</v>
          </cell>
        </row>
        <row r="5011">
          <cell r="A5011">
            <v>0</v>
          </cell>
        </row>
        <row r="5012">
          <cell r="A5012">
            <v>0</v>
          </cell>
        </row>
        <row r="5013">
          <cell r="A5013">
            <v>0</v>
          </cell>
        </row>
        <row r="5014">
          <cell r="A5014">
            <v>0</v>
          </cell>
        </row>
        <row r="5015">
          <cell r="A5015">
            <v>0</v>
          </cell>
        </row>
        <row r="5016">
          <cell r="A5016">
            <v>0</v>
          </cell>
        </row>
        <row r="5017">
          <cell r="A5017">
            <v>0</v>
          </cell>
        </row>
        <row r="5018">
          <cell r="A5018">
            <v>0</v>
          </cell>
        </row>
        <row r="5019">
          <cell r="A5019">
            <v>0</v>
          </cell>
        </row>
        <row r="5020">
          <cell r="A5020">
            <v>0</v>
          </cell>
        </row>
        <row r="5021">
          <cell r="A5021">
            <v>0</v>
          </cell>
        </row>
        <row r="5022">
          <cell r="A5022">
            <v>0</v>
          </cell>
        </row>
        <row r="5023">
          <cell r="A5023">
            <v>0</v>
          </cell>
        </row>
        <row r="5024">
          <cell r="A5024">
            <v>0</v>
          </cell>
        </row>
        <row r="5025">
          <cell r="A5025">
            <v>0</v>
          </cell>
        </row>
        <row r="5026">
          <cell r="A5026">
            <v>0</v>
          </cell>
        </row>
        <row r="5027">
          <cell r="A5027">
            <v>0</v>
          </cell>
        </row>
        <row r="5028">
          <cell r="A5028">
            <v>0</v>
          </cell>
        </row>
        <row r="5029">
          <cell r="A5029">
            <v>0</v>
          </cell>
        </row>
        <row r="5030">
          <cell r="A5030">
            <v>0</v>
          </cell>
        </row>
        <row r="5031">
          <cell r="A5031">
            <v>0</v>
          </cell>
        </row>
        <row r="5032">
          <cell r="A5032">
            <v>0</v>
          </cell>
        </row>
        <row r="5033">
          <cell r="A5033">
            <v>0</v>
          </cell>
        </row>
        <row r="5034">
          <cell r="A5034">
            <v>0</v>
          </cell>
        </row>
        <row r="5035">
          <cell r="A5035">
            <v>0</v>
          </cell>
        </row>
        <row r="5036">
          <cell r="A5036">
            <v>0</v>
          </cell>
        </row>
        <row r="5037">
          <cell r="A5037">
            <v>0</v>
          </cell>
        </row>
        <row r="5038">
          <cell r="A5038">
            <v>0</v>
          </cell>
        </row>
        <row r="5039">
          <cell r="A5039">
            <v>0</v>
          </cell>
        </row>
        <row r="5040">
          <cell r="A5040">
            <v>0</v>
          </cell>
        </row>
        <row r="5041">
          <cell r="A5041">
            <v>0</v>
          </cell>
        </row>
        <row r="5042">
          <cell r="A5042">
            <v>0</v>
          </cell>
        </row>
        <row r="5043">
          <cell r="A5043">
            <v>0</v>
          </cell>
        </row>
        <row r="5044">
          <cell r="A5044">
            <v>0</v>
          </cell>
        </row>
        <row r="5045">
          <cell r="A5045">
            <v>0</v>
          </cell>
        </row>
        <row r="5046">
          <cell r="A5046">
            <v>0</v>
          </cell>
        </row>
        <row r="5047">
          <cell r="A5047">
            <v>0</v>
          </cell>
        </row>
        <row r="5048">
          <cell r="A5048">
            <v>0</v>
          </cell>
        </row>
        <row r="5049">
          <cell r="A5049">
            <v>0</v>
          </cell>
        </row>
        <row r="5050">
          <cell r="A5050">
            <v>0</v>
          </cell>
        </row>
        <row r="5051">
          <cell r="A5051">
            <v>0</v>
          </cell>
        </row>
        <row r="5052">
          <cell r="A5052">
            <v>0</v>
          </cell>
        </row>
        <row r="5053">
          <cell r="A5053">
            <v>0</v>
          </cell>
        </row>
        <row r="5054">
          <cell r="A5054">
            <v>0</v>
          </cell>
        </row>
        <row r="5055">
          <cell r="A5055">
            <v>0</v>
          </cell>
        </row>
        <row r="5056">
          <cell r="A5056">
            <v>0</v>
          </cell>
        </row>
        <row r="5057">
          <cell r="A5057">
            <v>0</v>
          </cell>
        </row>
        <row r="5058">
          <cell r="A5058">
            <v>0</v>
          </cell>
        </row>
        <row r="5059">
          <cell r="A5059">
            <v>0</v>
          </cell>
        </row>
        <row r="5060">
          <cell r="A5060">
            <v>0</v>
          </cell>
        </row>
        <row r="5061">
          <cell r="A5061">
            <v>0</v>
          </cell>
        </row>
        <row r="5062">
          <cell r="A5062">
            <v>0</v>
          </cell>
        </row>
        <row r="5063">
          <cell r="A5063">
            <v>0</v>
          </cell>
        </row>
        <row r="5064">
          <cell r="A5064">
            <v>0</v>
          </cell>
        </row>
        <row r="5065">
          <cell r="A5065">
            <v>0</v>
          </cell>
        </row>
        <row r="5066">
          <cell r="A5066">
            <v>0</v>
          </cell>
        </row>
        <row r="5067">
          <cell r="A5067">
            <v>0</v>
          </cell>
        </row>
        <row r="5068">
          <cell r="A5068">
            <v>0</v>
          </cell>
        </row>
        <row r="5069">
          <cell r="A5069">
            <v>0</v>
          </cell>
        </row>
        <row r="5070">
          <cell r="A5070">
            <v>0</v>
          </cell>
        </row>
        <row r="5071">
          <cell r="A5071">
            <v>0</v>
          </cell>
        </row>
        <row r="5072">
          <cell r="A5072">
            <v>0</v>
          </cell>
        </row>
        <row r="5073">
          <cell r="A5073">
            <v>0</v>
          </cell>
        </row>
        <row r="5074">
          <cell r="A5074">
            <v>0</v>
          </cell>
        </row>
        <row r="5075">
          <cell r="A5075">
            <v>0</v>
          </cell>
        </row>
        <row r="5076">
          <cell r="A5076">
            <v>0</v>
          </cell>
        </row>
        <row r="5078">
          <cell r="A5078">
            <v>0</v>
          </cell>
        </row>
        <row r="5079">
          <cell r="A5079">
            <v>0</v>
          </cell>
        </row>
        <row r="5080">
          <cell r="A5080">
            <v>0</v>
          </cell>
        </row>
        <row r="5081">
          <cell r="A5081">
            <v>0</v>
          </cell>
        </row>
        <row r="5082">
          <cell r="A5082">
            <v>0</v>
          </cell>
        </row>
        <row r="5083">
          <cell r="A5083">
            <v>0</v>
          </cell>
        </row>
        <row r="5084">
          <cell r="A5084">
            <v>0</v>
          </cell>
        </row>
        <row r="5085">
          <cell r="A5085">
            <v>0</v>
          </cell>
        </row>
        <row r="5086">
          <cell r="A5086">
            <v>0</v>
          </cell>
        </row>
        <row r="5087">
          <cell r="A5087">
            <v>0</v>
          </cell>
        </row>
        <row r="5088">
          <cell r="A5088">
            <v>0</v>
          </cell>
        </row>
        <row r="5089">
          <cell r="A5089">
            <v>0</v>
          </cell>
        </row>
        <row r="5090">
          <cell r="A5090">
            <v>0</v>
          </cell>
        </row>
        <row r="5091">
          <cell r="A5091">
            <v>0</v>
          </cell>
        </row>
        <row r="5092">
          <cell r="A5092">
            <v>0</v>
          </cell>
        </row>
        <row r="5093">
          <cell r="A5093">
            <v>0</v>
          </cell>
        </row>
        <row r="5094">
          <cell r="A5094">
            <v>0</v>
          </cell>
        </row>
        <row r="5095">
          <cell r="A5095">
            <v>0</v>
          </cell>
        </row>
        <row r="5096">
          <cell r="A5096">
            <v>0</v>
          </cell>
        </row>
        <row r="5097">
          <cell r="A5097">
            <v>0</v>
          </cell>
        </row>
        <row r="5098">
          <cell r="A5098">
            <v>0</v>
          </cell>
        </row>
        <row r="5099">
          <cell r="A5099">
            <v>0</v>
          </cell>
        </row>
        <row r="5100">
          <cell r="A5100">
            <v>0</v>
          </cell>
        </row>
        <row r="5101">
          <cell r="A5101">
            <v>0</v>
          </cell>
        </row>
        <row r="5102">
          <cell r="A5102">
            <v>0</v>
          </cell>
        </row>
        <row r="5103">
          <cell r="A5103">
            <v>0</v>
          </cell>
        </row>
        <row r="5104">
          <cell r="A5104">
            <v>0</v>
          </cell>
        </row>
        <row r="5105">
          <cell r="A5105">
            <v>0</v>
          </cell>
        </row>
        <row r="5106">
          <cell r="A5106">
            <v>0</v>
          </cell>
        </row>
        <row r="5107">
          <cell r="A5107">
            <v>0</v>
          </cell>
        </row>
        <row r="5108">
          <cell r="A5108">
            <v>0</v>
          </cell>
        </row>
        <row r="5109">
          <cell r="A5109">
            <v>0</v>
          </cell>
        </row>
        <row r="5110">
          <cell r="A5110">
            <v>0</v>
          </cell>
        </row>
        <row r="5111">
          <cell r="A5111">
            <v>0</v>
          </cell>
        </row>
        <row r="5112">
          <cell r="A5112">
            <v>0</v>
          </cell>
        </row>
        <row r="5113">
          <cell r="A5113">
            <v>0</v>
          </cell>
        </row>
        <row r="5114">
          <cell r="A5114">
            <v>0</v>
          </cell>
        </row>
        <row r="5115">
          <cell r="A5115">
            <v>0</v>
          </cell>
        </row>
        <row r="5116">
          <cell r="A5116">
            <v>0</v>
          </cell>
        </row>
        <row r="5117">
          <cell r="A5117">
            <v>0</v>
          </cell>
        </row>
        <row r="5118">
          <cell r="A5118">
            <v>0</v>
          </cell>
        </row>
        <row r="5119">
          <cell r="A5119">
            <v>0</v>
          </cell>
        </row>
        <row r="5120">
          <cell r="A5120">
            <v>0</v>
          </cell>
        </row>
        <row r="5121">
          <cell r="A5121">
            <v>0</v>
          </cell>
        </row>
        <row r="5122">
          <cell r="A5122">
            <v>0</v>
          </cell>
        </row>
        <row r="5123">
          <cell r="A5123">
            <v>0</v>
          </cell>
        </row>
        <row r="5124">
          <cell r="A5124">
            <v>0</v>
          </cell>
        </row>
        <row r="5125">
          <cell r="A5125">
            <v>0</v>
          </cell>
        </row>
        <row r="5126">
          <cell r="A5126">
            <v>0</v>
          </cell>
        </row>
        <row r="5127">
          <cell r="A5127">
            <v>0</v>
          </cell>
        </row>
        <row r="5128">
          <cell r="A5128">
            <v>0</v>
          </cell>
        </row>
        <row r="5129">
          <cell r="A5129">
            <v>0</v>
          </cell>
        </row>
        <row r="5130">
          <cell r="A5130">
            <v>0</v>
          </cell>
        </row>
        <row r="5131">
          <cell r="A5131">
            <v>0</v>
          </cell>
        </row>
        <row r="5132">
          <cell r="A5132">
            <v>0</v>
          </cell>
        </row>
        <row r="5133">
          <cell r="A5133">
            <v>0</v>
          </cell>
        </row>
        <row r="5134">
          <cell r="A5134">
            <v>0</v>
          </cell>
        </row>
        <row r="5135">
          <cell r="A5135">
            <v>0</v>
          </cell>
        </row>
        <row r="5136">
          <cell r="A5136">
            <v>0</v>
          </cell>
        </row>
        <row r="5137">
          <cell r="A5137">
            <v>0</v>
          </cell>
        </row>
        <row r="5138">
          <cell r="A5138">
            <v>0</v>
          </cell>
        </row>
        <row r="5139">
          <cell r="A5139">
            <v>0</v>
          </cell>
        </row>
        <row r="5140">
          <cell r="A5140">
            <v>0</v>
          </cell>
        </row>
        <row r="5141">
          <cell r="A5141">
            <v>0</v>
          </cell>
        </row>
        <row r="5142">
          <cell r="A5142">
            <v>0</v>
          </cell>
        </row>
        <row r="5143">
          <cell r="A5143">
            <v>0</v>
          </cell>
        </row>
        <row r="5144">
          <cell r="A5144">
            <v>0</v>
          </cell>
        </row>
        <row r="5145">
          <cell r="A5145">
            <v>0</v>
          </cell>
        </row>
        <row r="5146">
          <cell r="A5146">
            <v>0</v>
          </cell>
        </row>
        <row r="5147">
          <cell r="A5147">
            <v>0</v>
          </cell>
        </row>
        <row r="5148">
          <cell r="A5148">
            <v>0</v>
          </cell>
        </row>
        <row r="5149">
          <cell r="A5149">
            <v>0</v>
          </cell>
        </row>
        <row r="5150">
          <cell r="A5150">
            <v>0</v>
          </cell>
        </row>
        <row r="5151">
          <cell r="A5151">
            <v>0</v>
          </cell>
        </row>
        <row r="5152">
          <cell r="A5152">
            <v>0</v>
          </cell>
        </row>
        <row r="5153">
          <cell r="A5153">
            <v>0</v>
          </cell>
        </row>
        <row r="5154">
          <cell r="A5154">
            <v>0</v>
          </cell>
        </row>
        <row r="5155">
          <cell r="A5155">
            <v>0</v>
          </cell>
        </row>
        <row r="5156">
          <cell r="A5156">
            <v>0</v>
          </cell>
        </row>
        <row r="5157">
          <cell r="A5157">
            <v>0</v>
          </cell>
        </row>
        <row r="5158">
          <cell r="A5158">
            <v>0</v>
          </cell>
        </row>
        <row r="5159">
          <cell r="A5159">
            <v>0</v>
          </cell>
        </row>
        <row r="5160">
          <cell r="A5160">
            <v>0</v>
          </cell>
        </row>
        <row r="5161">
          <cell r="A5161">
            <v>0</v>
          </cell>
        </row>
        <row r="5162">
          <cell r="A5162">
            <v>0</v>
          </cell>
        </row>
        <row r="5163">
          <cell r="A5163">
            <v>0</v>
          </cell>
        </row>
        <row r="5164">
          <cell r="A5164">
            <v>0</v>
          </cell>
        </row>
        <row r="5165">
          <cell r="A5165">
            <v>0</v>
          </cell>
        </row>
        <row r="5166">
          <cell r="A5166">
            <v>0</v>
          </cell>
        </row>
        <row r="5167">
          <cell r="A5167">
            <v>0</v>
          </cell>
        </row>
        <row r="5168">
          <cell r="A5168">
            <v>0</v>
          </cell>
        </row>
        <row r="5169">
          <cell r="A5169">
            <v>0</v>
          </cell>
        </row>
        <row r="5170">
          <cell r="A5170">
            <v>0</v>
          </cell>
        </row>
        <row r="5171">
          <cell r="A5171">
            <v>0</v>
          </cell>
        </row>
        <row r="5172">
          <cell r="A5172">
            <v>0</v>
          </cell>
        </row>
        <row r="5173">
          <cell r="A5173">
            <v>0</v>
          </cell>
        </row>
        <row r="5174">
          <cell r="A5174">
            <v>0</v>
          </cell>
        </row>
        <row r="5175">
          <cell r="A5175">
            <v>0</v>
          </cell>
        </row>
        <row r="5176">
          <cell r="A5176">
            <v>0</v>
          </cell>
        </row>
        <row r="5177">
          <cell r="A5177">
            <v>0</v>
          </cell>
        </row>
        <row r="5178">
          <cell r="A5178">
            <v>0</v>
          </cell>
        </row>
        <row r="5179">
          <cell r="A5179">
            <v>0</v>
          </cell>
        </row>
        <row r="5180">
          <cell r="A5180">
            <v>0</v>
          </cell>
        </row>
        <row r="5181">
          <cell r="A5181">
            <v>0</v>
          </cell>
        </row>
        <row r="5182">
          <cell r="A5182">
            <v>0</v>
          </cell>
        </row>
        <row r="5183">
          <cell r="A5183">
            <v>0</v>
          </cell>
        </row>
        <row r="5184">
          <cell r="A5184">
            <v>0</v>
          </cell>
        </row>
        <row r="5185">
          <cell r="A5185">
            <v>0</v>
          </cell>
        </row>
        <row r="5186">
          <cell r="A5186">
            <v>0</v>
          </cell>
        </row>
        <row r="5187">
          <cell r="A5187">
            <v>0</v>
          </cell>
        </row>
        <row r="5188">
          <cell r="A5188">
            <v>0</v>
          </cell>
        </row>
        <row r="5189">
          <cell r="A5189">
            <v>0</v>
          </cell>
        </row>
        <row r="5190">
          <cell r="A5190">
            <v>0</v>
          </cell>
        </row>
        <row r="5191">
          <cell r="A5191">
            <v>0</v>
          </cell>
        </row>
        <row r="5192">
          <cell r="A5192">
            <v>0</v>
          </cell>
        </row>
        <row r="5193">
          <cell r="A5193">
            <v>0</v>
          </cell>
        </row>
        <row r="5194">
          <cell r="A5194">
            <v>0</v>
          </cell>
        </row>
        <row r="5195">
          <cell r="A5195">
            <v>0</v>
          </cell>
        </row>
        <row r="5196">
          <cell r="A5196">
            <v>0</v>
          </cell>
        </row>
        <row r="5197">
          <cell r="A5197">
            <v>0</v>
          </cell>
        </row>
        <row r="5198">
          <cell r="A5198">
            <v>0</v>
          </cell>
        </row>
        <row r="5199">
          <cell r="A5199">
            <v>0</v>
          </cell>
        </row>
        <row r="5200">
          <cell r="A5200">
            <v>0</v>
          </cell>
        </row>
        <row r="5201">
          <cell r="A5201">
            <v>0</v>
          </cell>
        </row>
        <row r="5202">
          <cell r="A5202">
            <v>0</v>
          </cell>
        </row>
        <row r="5203">
          <cell r="A5203">
            <v>0</v>
          </cell>
        </row>
        <row r="5204">
          <cell r="A5204">
            <v>0</v>
          </cell>
        </row>
        <row r="5205">
          <cell r="A5205">
            <v>0</v>
          </cell>
        </row>
        <row r="5206">
          <cell r="A5206">
            <v>0</v>
          </cell>
        </row>
        <row r="5207">
          <cell r="A5207">
            <v>0</v>
          </cell>
        </row>
        <row r="5208">
          <cell r="A5208">
            <v>0</v>
          </cell>
        </row>
        <row r="5209">
          <cell r="A5209">
            <v>0</v>
          </cell>
        </row>
        <row r="5210">
          <cell r="A5210">
            <v>0</v>
          </cell>
        </row>
        <row r="5211">
          <cell r="A5211">
            <v>0</v>
          </cell>
        </row>
        <row r="5212">
          <cell r="A5212">
            <v>0</v>
          </cell>
        </row>
        <row r="5213">
          <cell r="A5213">
            <v>0</v>
          </cell>
        </row>
        <row r="5214">
          <cell r="A5214">
            <v>0</v>
          </cell>
        </row>
        <row r="5215">
          <cell r="A5215">
            <v>0</v>
          </cell>
        </row>
        <row r="5216">
          <cell r="A5216">
            <v>0</v>
          </cell>
        </row>
        <row r="5217">
          <cell r="A5217">
            <v>0</v>
          </cell>
        </row>
        <row r="5218">
          <cell r="A5218">
            <v>0</v>
          </cell>
        </row>
        <row r="5219">
          <cell r="A5219">
            <v>0</v>
          </cell>
        </row>
        <row r="5220">
          <cell r="A5220">
            <v>0</v>
          </cell>
        </row>
        <row r="5221">
          <cell r="A5221">
            <v>0</v>
          </cell>
        </row>
        <row r="5222">
          <cell r="A5222">
            <v>0</v>
          </cell>
        </row>
        <row r="5223">
          <cell r="A5223">
            <v>0</v>
          </cell>
        </row>
        <row r="5224">
          <cell r="A5224">
            <v>0</v>
          </cell>
        </row>
        <row r="5225">
          <cell r="A5225">
            <v>0</v>
          </cell>
        </row>
        <row r="5226">
          <cell r="A5226">
            <v>0</v>
          </cell>
        </row>
        <row r="5227">
          <cell r="A5227">
            <v>0</v>
          </cell>
        </row>
        <row r="5228">
          <cell r="A5228">
            <v>0</v>
          </cell>
        </row>
        <row r="5229">
          <cell r="A5229">
            <v>0</v>
          </cell>
        </row>
        <row r="5230">
          <cell r="A5230">
            <v>0</v>
          </cell>
        </row>
        <row r="5231">
          <cell r="A5231">
            <v>0</v>
          </cell>
        </row>
        <row r="5232">
          <cell r="A5232">
            <v>0</v>
          </cell>
        </row>
        <row r="5233">
          <cell r="A5233">
            <v>0</v>
          </cell>
        </row>
        <row r="5234">
          <cell r="A5234">
            <v>0</v>
          </cell>
        </row>
        <row r="5235">
          <cell r="A5235">
            <v>0</v>
          </cell>
        </row>
        <row r="5236">
          <cell r="A5236">
            <v>0</v>
          </cell>
        </row>
        <row r="5237">
          <cell r="A5237">
            <v>0</v>
          </cell>
        </row>
        <row r="5238">
          <cell r="A5238">
            <v>0</v>
          </cell>
        </row>
        <row r="5239">
          <cell r="A5239">
            <v>0</v>
          </cell>
        </row>
        <row r="5240">
          <cell r="A5240">
            <v>0</v>
          </cell>
        </row>
        <row r="5241">
          <cell r="A5241">
            <v>0</v>
          </cell>
        </row>
        <row r="5242">
          <cell r="A5242">
            <v>0</v>
          </cell>
        </row>
        <row r="5243">
          <cell r="A5243">
            <v>0</v>
          </cell>
        </row>
        <row r="5244">
          <cell r="A5244">
            <v>0</v>
          </cell>
        </row>
        <row r="5245">
          <cell r="A5245">
            <v>0</v>
          </cell>
        </row>
        <row r="5246">
          <cell r="A5246">
            <v>0</v>
          </cell>
        </row>
        <row r="5247">
          <cell r="A5247">
            <v>0</v>
          </cell>
        </row>
        <row r="5248">
          <cell r="A5248">
            <v>0</v>
          </cell>
        </row>
        <row r="5249">
          <cell r="A5249">
            <v>0</v>
          </cell>
        </row>
        <row r="5250">
          <cell r="A5250">
            <v>0</v>
          </cell>
        </row>
        <row r="5251">
          <cell r="A5251">
            <v>0</v>
          </cell>
        </row>
        <row r="5252">
          <cell r="A5252">
            <v>0</v>
          </cell>
        </row>
        <row r="5253">
          <cell r="A5253">
            <v>0</v>
          </cell>
        </row>
        <row r="5254">
          <cell r="A5254">
            <v>0</v>
          </cell>
        </row>
        <row r="5255">
          <cell r="A5255">
            <v>0</v>
          </cell>
        </row>
        <row r="5256">
          <cell r="A5256">
            <v>0</v>
          </cell>
        </row>
        <row r="5257">
          <cell r="A5257">
            <v>0</v>
          </cell>
        </row>
        <row r="5258">
          <cell r="A5258">
            <v>0</v>
          </cell>
        </row>
        <row r="5259">
          <cell r="A5259">
            <v>0</v>
          </cell>
        </row>
        <row r="5260">
          <cell r="A5260">
            <v>0</v>
          </cell>
        </row>
        <row r="5261">
          <cell r="A5261">
            <v>0</v>
          </cell>
        </row>
        <row r="5262">
          <cell r="A5262">
            <v>0</v>
          </cell>
        </row>
        <row r="5263">
          <cell r="A5263">
            <v>0</v>
          </cell>
        </row>
        <row r="5264">
          <cell r="A5264">
            <v>0</v>
          </cell>
        </row>
        <row r="5265">
          <cell r="A5265">
            <v>0</v>
          </cell>
        </row>
        <row r="5266">
          <cell r="A5266">
            <v>0</v>
          </cell>
        </row>
        <row r="5267">
          <cell r="A5267">
            <v>0</v>
          </cell>
        </row>
        <row r="5268">
          <cell r="A5268">
            <v>0</v>
          </cell>
        </row>
        <row r="5269">
          <cell r="A5269">
            <v>0</v>
          </cell>
        </row>
        <row r="5270">
          <cell r="A5270">
            <v>0</v>
          </cell>
        </row>
        <row r="5271">
          <cell r="A5271">
            <v>0</v>
          </cell>
        </row>
        <row r="5272">
          <cell r="A5272">
            <v>0</v>
          </cell>
        </row>
        <row r="5273">
          <cell r="A5273">
            <v>0</v>
          </cell>
        </row>
        <row r="5274">
          <cell r="A5274">
            <v>0</v>
          </cell>
        </row>
        <row r="5275">
          <cell r="A5275">
            <v>0</v>
          </cell>
        </row>
        <row r="5276">
          <cell r="A5276">
            <v>0</v>
          </cell>
        </row>
        <row r="5277">
          <cell r="A5277">
            <v>0</v>
          </cell>
        </row>
        <row r="5278">
          <cell r="A5278">
            <v>0</v>
          </cell>
        </row>
        <row r="5279">
          <cell r="A5279">
            <v>0</v>
          </cell>
        </row>
        <row r="5280">
          <cell r="A5280">
            <v>0</v>
          </cell>
        </row>
        <row r="5281">
          <cell r="A5281">
            <v>0</v>
          </cell>
        </row>
        <row r="5282">
          <cell r="A5282">
            <v>0</v>
          </cell>
        </row>
        <row r="5283">
          <cell r="A5283">
            <v>0</v>
          </cell>
        </row>
        <row r="5284">
          <cell r="A5284">
            <v>0</v>
          </cell>
        </row>
        <row r="5285">
          <cell r="A5285">
            <v>0</v>
          </cell>
        </row>
        <row r="5286">
          <cell r="A5286">
            <v>0</v>
          </cell>
        </row>
        <row r="5287">
          <cell r="A5287">
            <v>0</v>
          </cell>
        </row>
        <row r="5288">
          <cell r="A5288">
            <v>0</v>
          </cell>
        </row>
        <row r="5289">
          <cell r="A5289">
            <v>0</v>
          </cell>
        </row>
        <row r="5290">
          <cell r="A5290">
            <v>0</v>
          </cell>
        </row>
        <row r="5291">
          <cell r="A5291">
            <v>0</v>
          </cell>
        </row>
        <row r="5292">
          <cell r="A5292">
            <v>0</v>
          </cell>
        </row>
        <row r="5293">
          <cell r="A5293">
            <v>0</v>
          </cell>
        </row>
        <row r="5294">
          <cell r="A5294">
            <v>0</v>
          </cell>
        </row>
        <row r="5295">
          <cell r="A5295">
            <v>0</v>
          </cell>
        </row>
        <row r="5296">
          <cell r="A5296">
            <v>0</v>
          </cell>
        </row>
        <row r="5297">
          <cell r="A5297">
            <v>0</v>
          </cell>
        </row>
        <row r="5298">
          <cell r="A5298">
            <v>0</v>
          </cell>
        </row>
        <row r="5299">
          <cell r="A5299">
            <v>0</v>
          </cell>
        </row>
        <row r="5300">
          <cell r="A5300">
            <v>0</v>
          </cell>
        </row>
        <row r="5301">
          <cell r="A5301">
            <v>0</v>
          </cell>
        </row>
        <row r="5302">
          <cell r="A5302">
            <v>0</v>
          </cell>
        </row>
        <row r="5303">
          <cell r="A5303">
            <v>0</v>
          </cell>
        </row>
        <row r="5304">
          <cell r="A5304">
            <v>0</v>
          </cell>
        </row>
        <row r="5305">
          <cell r="A5305">
            <v>0</v>
          </cell>
        </row>
        <row r="5306">
          <cell r="A5306">
            <v>0</v>
          </cell>
        </row>
        <row r="5307">
          <cell r="A5307">
            <v>0</v>
          </cell>
        </row>
        <row r="5308">
          <cell r="A5308">
            <v>0</v>
          </cell>
        </row>
        <row r="5309">
          <cell r="A5309">
            <v>0</v>
          </cell>
        </row>
        <row r="5310">
          <cell r="A5310">
            <v>0</v>
          </cell>
        </row>
        <row r="5311">
          <cell r="A5311">
            <v>0</v>
          </cell>
        </row>
        <row r="5312">
          <cell r="A5312">
            <v>0</v>
          </cell>
        </row>
        <row r="5313">
          <cell r="A5313">
            <v>0</v>
          </cell>
        </row>
        <row r="5314">
          <cell r="A5314">
            <v>0</v>
          </cell>
        </row>
        <row r="5315">
          <cell r="A5315">
            <v>0</v>
          </cell>
        </row>
        <row r="5316">
          <cell r="A5316">
            <v>0</v>
          </cell>
        </row>
        <row r="5317">
          <cell r="A5317">
            <v>0</v>
          </cell>
        </row>
        <row r="5318">
          <cell r="A5318">
            <v>0</v>
          </cell>
        </row>
        <row r="5319">
          <cell r="A5319">
            <v>0</v>
          </cell>
        </row>
        <row r="5320">
          <cell r="A5320">
            <v>0</v>
          </cell>
        </row>
        <row r="5321">
          <cell r="A5321">
            <v>0</v>
          </cell>
        </row>
        <row r="5322">
          <cell r="A5322">
            <v>0</v>
          </cell>
        </row>
        <row r="5323">
          <cell r="A5323">
            <v>0</v>
          </cell>
        </row>
        <row r="5324">
          <cell r="A5324">
            <v>0</v>
          </cell>
        </row>
        <row r="5325">
          <cell r="A5325">
            <v>0</v>
          </cell>
        </row>
        <row r="5326">
          <cell r="A5326">
            <v>0</v>
          </cell>
        </row>
        <row r="5327">
          <cell r="A5327">
            <v>0</v>
          </cell>
        </row>
        <row r="5328">
          <cell r="A5328">
            <v>0</v>
          </cell>
        </row>
        <row r="5329">
          <cell r="A5329">
            <v>0</v>
          </cell>
        </row>
        <row r="5330">
          <cell r="A5330">
            <v>0</v>
          </cell>
        </row>
        <row r="5331">
          <cell r="A5331">
            <v>0</v>
          </cell>
        </row>
        <row r="5332">
          <cell r="A5332">
            <v>0</v>
          </cell>
        </row>
        <row r="5333">
          <cell r="A5333">
            <v>0</v>
          </cell>
        </row>
        <row r="5334">
          <cell r="A5334">
            <v>0</v>
          </cell>
        </row>
        <row r="5335">
          <cell r="A5335">
            <v>0</v>
          </cell>
        </row>
        <row r="5336">
          <cell r="A5336">
            <v>0</v>
          </cell>
        </row>
        <row r="5337">
          <cell r="A5337">
            <v>0</v>
          </cell>
        </row>
        <row r="5338">
          <cell r="A5338">
            <v>0</v>
          </cell>
        </row>
        <row r="5339">
          <cell r="A5339">
            <v>0</v>
          </cell>
        </row>
        <row r="5340">
          <cell r="A5340">
            <v>0</v>
          </cell>
        </row>
        <row r="5341">
          <cell r="A5341">
            <v>0</v>
          </cell>
        </row>
        <row r="5342">
          <cell r="A5342">
            <v>0</v>
          </cell>
        </row>
        <row r="5343">
          <cell r="A5343">
            <v>0</v>
          </cell>
        </row>
        <row r="5344">
          <cell r="A5344">
            <v>0</v>
          </cell>
        </row>
        <row r="5345">
          <cell r="A5345">
            <v>0</v>
          </cell>
        </row>
        <row r="5346">
          <cell r="A5346">
            <v>0</v>
          </cell>
        </row>
        <row r="5347">
          <cell r="A5347">
            <v>0</v>
          </cell>
        </row>
        <row r="5348">
          <cell r="A5348">
            <v>0</v>
          </cell>
        </row>
        <row r="5349">
          <cell r="A5349">
            <v>0</v>
          </cell>
        </row>
        <row r="5350">
          <cell r="A5350">
            <v>0</v>
          </cell>
        </row>
        <row r="5351">
          <cell r="A5351">
            <v>0</v>
          </cell>
        </row>
        <row r="5352">
          <cell r="A5352">
            <v>0</v>
          </cell>
        </row>
        <row r="5353">
          <cell r="A5353">
            <v>0</v>
          </cell>
        </row>
        <row r="5354">
          <cell r="A5354">
            <v>0</v>
          </cell>
        </row>
        <row r="5355">
          <cell r="A5355">
            <v>0</v>
          </cell>
        </row>
        <row r="5356">
          <cell r="A5356">
            <v>0</v>
          </cell>
        </row>
        <row r="5357">
          <cell r="A5357">
            <v>0</v>
          </cell>
        </row>
        <row r="5358">
          <cell r="A5358">
            <v>0</v>
          </cell>
        </row>
        <row r="5359">
          <cell r="A5359">
            <v>0</v>
          </cell>
        </row>
        <row r="5360">
          <cell r="A5360">
            <v>0</v>
          </cell>
        </row>
        <row r="5361">
          <cell r="A5361">
            <v>0</v>
          </cell>
        </row>
        <row r="5362">
          <cell r="A5362">
            <v>0</v>
          </cell>
        </row>
        <row r="5363">
          <cell r="A5363">
            <v>0</v>
          </cell>
        </row>
        <row r="5364">
          <cell r="A5364">
            <v>0</v>
          </cell>
        </row>
        <row r="5365">
          <cell r="A5365">
            <v>0</v>
          </cell>
        </row>
        <row r="5366">
          <cell r="A5366">
            <v>0</v>
          </cell>
        </row>
        <row r="5367">
          <cell r="A5367">
            <v>0</v>
          </cell>
        </row>
        <row r="5368">
          <cell r="A5368">
            <v>0</v>
          </cell>
        </row>
        <row r="5369">
          <cell r="A5369">
            <v>0</v>
          </cell>
        </row>
        <row r="5370">
          <cell r="A5370">
            <v>0</v>
          </cell>
        </row>
        <row r="5371">
          <cell r="A5371">
            <v>0</v>
          </cell>
        </row>
        <row r="5372">
          <cell r="A5372">
            <v>0</v>
          </cell>
        </row>
        <row r="5373">
          <cell r="A5373">
            <v>0</v>
          </cell>
        </row>
        <row r="5374">
          <cell r="A5374">
            <v>0</v>
          </cell>
        </row>
        <row r="5375">
          <cell r="A5375">
            <v>0</v>
          </cell>
        </row>
        <row r="5376">
          <cell r="A5376">
            <v>0</v>
          </cell>
        </row>
        <row r="5377">
          <cell r="A5377">
            <v>0</v>
          </cell>
        </row>
        <row r="5378">
          <cell r="A5378">
            <v>0</v>
          </cell>
        </row>
        <row r="5379">
          <cell r="A5379">
            <v>0</v>
          </cell>
        </row>
        <row r="5380">
          <cell r="A5380">
            <v>0</v>
          </cell>
        </row>
        <row r="5381">
          <cell r="A5381">
            <v>0</v>
          </cell>
        </row>
        <row r="5382">
          <cell r="A5382">
            <v>0</v>
          </cell>
        </row>
        <row r="5383">
          <cell r="A5383">
            <v>0</v>
          </cell>
        </row>
        <row r="5384">
          <cell r="A5384">
            <v>0</v>
          </cell>
        </row>
        <row r="5385">
          <cell r="A5385">
            <v>0</v>
          </cell>
        </row>
        <row r="5386">
          <cell r="A5386">
            <v>0</v>
          </cell>
        </row>
        <row r="5387">
          <cell r="A5387">
            <v>0</v>
          </cell>
        </row>
        <row r="5388">
          <cell r="A5388">
            <v>0</v>
          </cell>
        </row>
        <row r="5389">
          <cell r="A5389">
            <v>0</v>
          </cell>
        </row>
        <row r="5390">
          <cell r="A5390">
            <v>0</v>
          </cell>
        </row>
        <row r="5391">
          <cell r="A5391">
            <v>0</v>
          </cell>
        </row>
        <row r="5392">
          <cell r="A5392">
            <v>0</v>
          </cell>
        </row>
        <row r="5393">
          <cell r="A5393">
            <v>0</v>
          </cell>
        </row>
        <row r="5394">
          <cell r="A5394">
            <v>0</v>
          </cell>
        </row>
        <row r="5395">
          <cell r="A5395">
            <v>0</v>
          </cell>
        </row>
        <row r="5396">
          <cell r="A5396">
            <v>0</v>
          </cell>
        </row>
        <row r="5397">
          <cell r="A5397">
            <v>0</v>
          </cell>
        </row>
        <row r="5398">
          <cell r="A5398">
            <v>0</v>
          </cell>
        </row>
        <row r="5399">
          <cell r="A5399">
            <v>0</v>
          </cell>
        </row>
        <row r="5400">
          <cell r="A5400">
            <v>0</v>
          </cell>
        </row>
        <row r="5401">
          <cell r="A5401">
            <v>0</v>
          </cell>
        </row>
        <row r="5402">
          <cell r="A5402">
            <v>0</v>
          </cell>
        </row>
        <row r="5403">
          <cell r="A5403">
            <v>0</v>
          </cell>
        </row>
        <row r="5404">
          <cell r="A5404">
            <v>0</v>
          </cell>
        </row>
        <row r="5405">
          <cell r="A5405">
            <v>0</v>
          </cell>
        </row>
        <row r="5406">
          <cell r="A5406">
            <v>0</v>
          </cell>
        </row>
        <row r="5407">
          <cell r="A5407">
            <v>0</v>
          </cell>
        </row>
        <row r="5408">
          <cell r="A5408">
            <v>0</v>
          </cell>
        </row>
        <row r="5409">
          <cell r="A5409">
            <v>0</v>
          </cell>
        </row>
        <row r="5410">
          <cell r="A5410">
            <v>0</v>
          </cell>
        </row>
        <row r="5411">
          <cell r="A5411">
            <v>0</v>
          </cell>
        </row>
        <row r="5412">
          <cell r="A5412">
            <v>0</v>
          </cell>
        </row>
        <row r="5413">
          <cell r="A5413">
            <v>0</v>
          </cell>
        </row>
        <row r="5414">
          <cell r="A5414">
            <v>0</v>
          </cell>
        </row>
        <row r="5415">
          <cell r="A5415">
            <v>0</v>
          </cell>
        </row>
        <row r="5416">
          <cell r="A5416">
            <v>0</v>
          </cell>
        </row>
        <row r="5417">
          <cell r="A5417">
            <v>0</v>
          </cell>
        </row>
        <row r="5418">
          <cell r="A5418">
            <v>0</v>
          </cell>
        </row>
        <row r="5419">
          <cell r="A5419">
            <v>0</v>
          </cell>
        </row>
        <row r="5420">
          <cell r="A5420">
            <v>0</v>
          </cell>
        </row>
        <row r="5421">
          <cell r="A5421">
            <v>0</v>
          </cell>
        </row>
        <row r="5422">
          <cell r="A5422">
            <v>0</v>
          </cell>
        </row>
        <row r="5423">
          <cell r="A5423">
            <v>0</v>
          </cell>
        </row>
        <row r="5424">
          <cell r="A5424">
            <v>0</v>
          </cell>
        </row>
        <row r="5425">
          <cell r="A5425">
            <v>0</v>
          </cell>
        </row>
        <row r="5426">
          <cell r="A5426">
            <v>0</v>
          </cell>
        </row>
        <row r="5427">
          <cell r="A5427">
            <v>0</v>
          </cell>
        </row>
        <row r="5428">
          <cell r="A5428">
            <v>0</v>
          </cell>
        </row>
        <row r="5429">
          <cell r="A5429">
            <v>0</v>
          </cell>
        </row>
        <row r="5430">
          <cell r="A5430">
            <v>0</v>
          </cell>
        </row>
        <row r="5431">
          <cell r="A5431">
            <v>0</v>
          </cell>
        </row>
        <row r="5432">
          <cell r="A5432">
            <v>0</v>
          </cell>
        </row>
        <row r="5433">
          <cell r="A5433">
            <v>0</v>
          </cell>
        </row>
        <row r="5434">
          <cell r="A5434">
            <v>0</v>
          </cell>
        </row>
        <row r="5435">
          <cell r="A5435">
            <v>0</v>
          </cell>
        </row>
        <row r="5436">
          <cell r="A5436">
            <v>0</v>
          </cell>
        </row>
        <row r="5437">
          <cell r="A5437">
            <v>0</v>
          </cell>
        </row>
        <row r="5438">
          <cell r="A5438">
            <v>0</v>
          </cell>
        </row>
        <row r="5439">
          <cell r="A5439">
            <v>0</v>
          </cell>
        </row>
        <row r="5440">
          <cell r="A5440">
            <v>0</v>
          </cell>
        </row>
        <row r="5441">
          <cell r="A5441">
            <v>0</v>
          </cell>
        </row>
        <row r="5442">
          <cell r="A5442">
            <v>0</v>
          </cell>
        </row>
        <row r="5443">
          <cell r="A5443">
            <v>0</v>
          </cell>
        </row>
        <row r="5444">
          <cell r="A5444">
            <v>0</v>
          </cell>
        </row>
        <row r="5445">
          <cell r="A5445">
            <v>0</v>
          </cell>
        </row>
        <row r="5446">
          <cell r="A5446">
            <v>0</v>
          </cell>
        </row>
        <row r="5447">
          <cell r="A5447">
            <v>0</v>
          </cell>
        </row>
        <row r="5448">
          <cell r="A5448">
            <v>0</v>
          </cell>
        </row>
        <row r="5449">
          <cell r="A5449">
            <v>0</v>
          </cell>
        </row>
        <row r="5450">
          <cell r="A5450">
            <v>0</v>
          </cell>
        </row>
        <row r="5451">
          <cell r="A5451">
            <v>0</v>
          </cell>
        </row>
        <row r="5452">
          <cell r="A5452">
            <v>0</v>
          </cell>
        </row>
        <row r="5453">
          <cell r="A5453">
            <v>0</v>
          </cell>
        </row>
        <row r="5454">
          <cell r="A5454">
            <v>0</v>
          </cell>
        </row>
        <row r="5455">
          <cell r="A5455">
            <v>0</v>
          </cell>
        </row>
        <row r="5456">
          <cell r="A5456">
            <v>0</v>
          </cell>
        </row>
        <row r="5457">
          <cell r="A5457">
            <v>0</v>
          </cell>
        </row>
        <row r="5458">
          <cell r="A5458">
            <v>0</v>
          </cell>
        </row>
        <row r="5459">
          <cell r="A5459">
            <v>0</v>
          </cell>
        </row>
        <row r="5460">
          <cell r="A5460">
            <v>0</v>
          </cell>
        </row>
        <row r="5461">
          <cell r="A5461">
            <v>0</v>
          </cell>
        </row>
        <row r="5462">
          <cell r="A5462">
            <v>0</v>
          </cell>
        </row>
        <row r="5463">
          <cell r="A5463">
            <v>0</v>
          </cell>
        </row>
        <row r="5464">
          <cell r="A5464">
            <v>0</v>
          </cell>
        </row>
        <row r="5465">
          <cell r="A5465">
            <v>0</v>
          </cell>
        </row>
        <row r="5466">
          <cell r="A5466">
            <v>0</v>
          </cell>
        </row>
        <row r="5467">
          <cell r="A5467">
            <v>0</v>
          </cell>
        </row>
        <row r="5468">
          <cell r="A5468">
            <v>0</v>
          </cell>
        </row>
        <row r="5469">
          <cell r="A5469">
            <v>0</v>
          </cell>
        </row>
        <row r="5470">
          <cell r="A5470">
            <v>0</v>
          </cell>
        </row>
        <row r="5471">
          <cell r="A5471">
            <v>0</v>
          </cell>
        </row>
        <row r="5472">
          <cell r="A5472">
            <v>0</v>
          </cell>
        </row>
        <row r="5473">
          <cell r="A5473">
            <v>0</v>
          </cell>
        </row>
        <row r="5474">
          <cell r="A5474">
            <v>0</v>
          </cell>
        </row>
        <row r="5475">
          <cell r="A5475">
            <v>0</v>
          </cell>
        </row>
        <row r="5476">
          <cell r="A5476">
            <v>0</v>
          </cell>
        </row>
        <row r="5477">
          <cell r="A5477">
            <v>0</v>
          </cell>
        </row>
        <row r="5478">
          <cell r="A5478">
            <v>0</v>
          </cell>
        </row>
        <row r="5479">
          <cell r="A5479">
            <v>0</v>
          </cell>
        </row>
        <row r="5480">
          <cell r="A5480">
            <v>0</v>
          </cell>
        </row>
        <row r="5481">
          <cell r="A5481">
            <v>0</v>
          </cell>
        </row>
        <row r="5482">
          <cell r="A5482">
            <v>0</v>
          </cell>
        </row>
        <row r="5483">
          <cell r="A5483">
            <v>0</v>
          </cell>
        </row>
        <row r="5484">
          <cell r="A5484">
            <v>0</v>
          </cell>
        </row>
        <row r="5485">
          <cell r="A5485">
            <v>0</v>
          </cell>
        </row>
        <row r="5486">
          <cell r="A5486">
            <v>0</v>
          </cell>
        </row>
        <row r="5487">
          <cell r="A5487">
            <v>0</v>
          </cell>
        </row>
        <row r="5488">
          <cell r="A5488">
            <v>0</v>
          </cell>
        </row>
        <row r="5489">
          <cell r="A5489">
            <v>0</v>
          </cell>
        </row>
        <row r="5490">
          <cell r="A5490">
            <v>0</v>
          </cell>
        </row>
        <row r="5491">
          <cell r="A5491">
            <v>0</v>
          </cell>
        </row>
        <row r="5492">
          <cell r="A5492">
            <v>0</v>
          </cell>
        </row>
        <row r="5493">
          <cell r="A5493">
            <v>0</v>
          </cell>
        </row>
        <row r="5494">
          <cell r="A5494">
            <v>0</v>
          </cell>
        </row>
        <row r="5495">
          <cell r="A5495">
            <v>0</v>
          </cell>
        </row>
        <row r="5496">
          <cell r="A5496">
            <v>0</v>
          </cell>
        </row>
        <row r="5497">
          <cell r="A5497">
            <v>0</v>
          </cell>
        </row>
        <row r="5498">
          <cell r="A5498">
            <v>0</v>
          </cell>
        </row>
        <row r="5499">
          <cell r="A5499">
            <v>0</v>
          </cell>
        </row>
        <row r="5500">
          <cell r="A5500">
            <v>0</v>
          </cell>
        </row>
        <row r="5501">
          <cell r="A5501">
            <v>0</v>
          </cell>
        </row>
        <row r="5502">
          <cell r="A5502">
            <v>0</v>
          </cell>
        </row>
        <row r="5503">
          <cell r="A5503">
            <v>0</v>
          </cell>
        </row>
        <row r="5504">
          <cell r="A5504">
            <v>0</v>
          </cell>
        </row>
        <row r="5505">
          <cell r="A5505">
            <v>0</v>
          </cell>
        </row>
        <row r="5506">
          <cell r="A5506">
            <v>0</v>
          </cell>
        </row>
        <row r="5507">
          <cell r="A5507">
            <v>0</v>
          </cell>
        </row>
        <row r="5508">
          <cell r="A5508">
            <v>0</v>
          </cell>
        </row>
        <row r="5509">
          <cell r="A5509">
            <v>0</v>
          </cell>
        </row>
        <row r="5510">
          <cell r="A5510">
            <v>0</v>
          </cell>
        </row>
        <row r="5511">
          <cell r="A5511">
            <v>0</v>
          </cell>
        </row>
        <row r="5512">
          <cell r="A5512">
            <v>0</v>
          </cell>
        </row>
        <row r="5513">
          <cell r="A5513">
            <v>0</v>
          </cell>
        </row>
        <row r="5514">
          <cell r="A5514">
            <v>0</v>
          </cell>
        </row>
        <row r="5515">
          <cell r="A5515">
            <v>0</v>
          </cell>
        </row>
        <row r="5516">
          <cell r="A5516">
            <v>0</v>
          </cell>
        </row>
        <row r="5517">
          <cell r="A5517">
            <v>0</v>
          </cell>
        </row>
        <row r="5518">
          <cell r="A5518">
            <v>0</v>
          </cell>
        </row>
        <row r="5519">
          <cell r="A5519">
            <v>0</v>
          </cell>
        </row>
        <row r="5520">
          <cell r="A5520">
            <v>0</v>
          </cell>
        </row>
        <row r="5521">
          <cell r="A5521">
            <v>0</v>
          </cell>
        </row>
        <row r="5522">
          <cell r="A5522">
            <v>0</v>
          </cell>
        </row>
        <row r="5523">
          <cell r="A5523">
            <v>0</v>
          </cell>
        </row>
        <row r="5524">
          <cell r="A5524">
            <v>0</v>
          </cell>
        </row>
        <row r="5525">
          <cell r="A5525">
            <v>0</v>
          </cell>
        </row>
        <row r="5526">
          <cell r="A5526">
            <v>0</v>
          </cell>
        </row>
        <row r="5527">
          <cell r="A5527">
            <v>0</v>
          </cell>
        </row>
        <row r="5528">
          <cell r="A5528">
            <v>0</v>
          </cell>
        </row>
        <row r="5529">
          <cell r="A5529">
            <v>0</v>
          </cell>
        </row>
        <row r="5530">
          <cell r="A5530">
            <v>0</v>
          </cell>
        </row>
        <row r="5531">
          <cell r="A5531">
            <v>0</v>
          </cell>
        </row>
        <row r="5532">
          <cell r="A5532">
            <v>0</v>
          </cell>
        </row>
        <row r="5533">
          <cell r="A5533">
            <v>0</v>
          </cell>
        </row>
        <row r="5534">
          <cell r="A5534">
            <v>0</v>
          </cell>
        </row>
        <row r="5535">
          <cell r="A5535">
            <v>0</v>
          </cell>
        </row>
        <row r="5536">
          <cell r="A5536">
            <v>0</v>
          </cell>
        </row>
        <row r="5537">
          <cell r="A5537">
            <v>0</v>
          </cell>
        </row>
        <row r="5538">
          <cell r="A5538">
            <v>0</v>
          </cell>
        </row>
        <row r="5539">
          <cell r="A5539">
            <v>0</v>
          </cell>
        </row>
        <row r="5540">
          <cell r="A5540">
            <v>0</v>
          </cell>
        </row>
        <row r="5541">
          <cell r="A5541">
            <v>0</v>
          </cell>
        </row>
        <row r="5542">
          <cell r="A5542">
            <v>0</v>
          </cell>
        </row>
        <row r="5543">
          <cell r="A5543">
            <v>0</v>
          </cell>
        </row>
        <row r="5544">
          <cell r="A5544">
            <v>0</v>
          </cell>
        </row>
        <row r="5545">
          <cell r="A5545">
            <v>0</v>
          </cell>
        </row>
        <row r="5546">
          <cell r="A5546">
            <v>0</v>
          </cell>
        </row>
        <row r="5547">
          <cell r="A5547">
            <v>0</v>
          </cell>
        </row>
        <row r="5548">
          <cell r="A5548">
            <v>0</v>
          </cell>
        </row>
        <row r="5549">
          <cell r="A5549">
            <v>0</v>
          </cell>
        </row>
        <row r="5550">
          <cell r="A5550">
            <v>0</v>
          </cell>
        </row>
        <row r="5551">
          <cell r="A5551">
            <v>0</v>
          </cell>
        </row>
        <row r="5552">
          <cell r="A5552">
            <v>0</v>
          </cell>
        </row>
        <row r="5553">
          <cell r="A5553">
            <v>0</v>
          </cell>
        </row>
        <row r="5554">
          <cell r="A5554">
            <v>0</v>
          </cell>
        </row>
        <row r="5555">
          <cell r="A5555">
            <v>0</v>
          </cell>
        </row>
        <row r="5556">
          <cell r="A5556">
            <v>0</v>
          </cell>
        </row>
        <row r="5557">
          <cell r="A5557">
            <v>0</v>
          </cell>
        </row>
        <row r="5558">
          <cell r="A5558">
            <v>0</v>
          </cell>
        </row>
        <row r="5559">
          <cell r="A5559">
            <v>0</v>
          </cell>
        </row>
        <row r="5560">
          <cell r="A5560">
            <v>0</v>
          </cell>
        </row>
        <row r="5561">
          <cell r="A5561">
            <v>0</v>
          </cell>
        </row>
        <row r="5562">
          <cell r="A5562">
            <v>0</v>
          </cell>
        </row>
        <row r="5563">
          <cell r="A5563">
            <v>0</v>
          </cell>
        </row>
        <row r="5564">
          <cell r="A5564">
            <v>0</v>
          </cell>
        </row>
        <row r="5565">
          <cell r="A5565">
            <v>0</v>
          </cell>
        </row>
        <row r="5566">
          <cell r="A5566">
            <v>0</v>
          </cell>
        </row>
        <row r="5567">
          <cell r="A5567">
            <v>0</v>
          </cell>
        </row>
        <row r="5568">
          <cell r="A5568">
            <v>0</v>
          </cell>
        </row>
        <row r="5569">
          <cell r="A5569">
            <v>0</v>
          </cell>
        </row>
        <row r="5570">
          <cell r="A5570">
            <v>0</v>
          </cell>
        </row>
        <row r="5571">
          <cell r="A5571">
            <v>0</v>
          </cell>
        </row>
        <row r="5572">
          <cell r="A5572">
            <v>0</v>
          </cell>
        </row>
        <row r="5573">
          <cell r="A5573">
            <v>0</v>
          </cell>
        </row>
        <row r="5574">
          <cell r="A5574">
            <v>0</v>
          </cell>
        </row>
        <row r="5575">
          <cell r="A5575">
            <v>0</v>
          </cell>
        </row>
        <row r="5576">
          <cell r="A5576">
            <v>0</v>
          </cell>
        </row>
        <row r="5577">
          <cell r="A5577">
            <v>0</v>
          </cell>
        </row>
        <row r="5578">
          <cell r="A5578">
            <v>0</v>
          </cell>
        </row>
        <row r="5579">
          <cell r="A5579">
            <v>0</v>
          </cell>
        </row>
        <row r="5580">
          <cell r="A5580">
            <v>0</v>
          </cell>
        </row>
        <row r="5581">
          <cell r="A5581">
            <v>0</v>
          </cell>
        </row>
        <row r="5582">
          <cell r="A5582">
            <v>0</v>
          </cell>
        </row>
        <row r="5583">
          <cell r="A5583">
            <v>0</v>
          </cell>
        </row>
        <row r="5584">
          <cell r="A5584">
            <v>0</v>
          </cell>
        </row>
        <row r="5585">
          <cell r="A5585">
            <v>0</v>
          </cell>
        </row>
        <row r="5586">
          <cell r="A5586">
            <v>0</v>
          </cell>
        </row>
        <row r="5587">
          <cell r="A5587">
            <v>0</v>
          </cell>
        </row>
        <row r="5588">
          <cell r="A5588">
            <v>0</v>
          </cell>
        </row>
        <row r="5589">
          <cell r="A5589">
            <v>0</v>
          </cell>
        </row>
        <row r="5590">
          <cell r="A5590">
            <v>0</v>
          </cell>
        </row>
        <row r="5591">
          <cell r="A5591">
            <v>0</v>
          </cell>
        </row>
        <row r="5592">
          <cell r="A5592">
            <v>0</v>
          </cell>
        </row>
        <row r="5593">
          <cell r="A5593">
            <v>0</v>
          </cell>
        </row>
        <row r="5594">
          <cell r="A5594">
            <v>0</v>
          </cell>
        </row>
        <row r="5595">
          <cell r="A5595">
            <v>0</v>
          </cell>
        </row>
        <row r="5596">
          <cell r="A5596">
            <v>0</v>
          </cell>
        </row>
        <row r="5597">
          <cell r="A5597">
            <v>0</v>
          </cell>
        </row>
        <row r="5598">
          <cell r="A5598">
            <v>0</v>
          </cell>
        </row>
        <row r="5599">
          <cell r="A5599">
            <v>0</v>
          </cell>
        </row>
        <row r="5600">
          <cell r="A5600">
            <v>0</v>
          </cell>
        </row>
        <row r="5601">
          <cell r="A5601">
            <v>0</v>
          </cell>
        </row>
        <row r="5602">
          <cell r="A5602">
            <v>0</v>
          </cell>
        </row>
        <row r="5603">
          <cell r="A5603">
            <v>0</v>
          </cell>
        </row>
        <row r="5604">
          <cell r="A5604">
            <v>0</v>
          </cell>
        </row>
        <row r="5605">
          <cell r="A5605">
            <v>0</v>
          </cell>
        </row>
        <row r="5606">
          <cell r="A5606">
            <v>0</v>
          </cell>
        </row>
        <row r="5607">
          <cell r="A5607">
            <v>0</v>
          </cell>
        </row>
        <row r="5608">
          <cell r="A5608">
            <v>0</v>
          </cell>
        </row>
        <row r="5609">
          <cell r="A5609">
            <v>0</v>
          </cell>
        </row>
        <row r="5610">
          <cell r="A5610">
            <v>0</v>
          </cell>
        </row>
        <row r="5611">
          <cell r="A5611">
            <v>0</v>
          </cell>
        </row>
        <row r="5612">
          <cell r="A5612">
            <v>0</v>
          </cell>
        </row>
        <row r="5613">
          <cell r="A5613">
            <v>0</v>
          </cell>
        </row>
        <row r="5614">
          <cell r="A5614">
            <v>0</v>
          </cell>
        </row>
        <row r="5615">
          <cell r="A5615">
            <v>0</v>
          </cell>
        </row>
        <row r="5616">
          <cell r="A5616">
            <v>0</v>
          </cell>
        </row>
        <row r="5617">
          <cell r="A5617">
            <v>0</v>
          </cell>
        </row>
        <row r="5618">
          <cell r="A5618">
            <v>0</v>
          </cell>
        </row>
        <row r="5619">
          <cell r="A5619">
            <v>0</v>
          </cell>
        </row>
        <row r="5620">
          <cell r="A5620">
            <v>0</v>
          </cell>
        </row>
        <row r="5621">
          <cell r="A5621">
            <v>0</v>
          </cell>
        </row>
        <row r="5622">
          <cell r="A5622">
            <v>0</v>
          </cell>
        </row>
        <row r="5623">
          <cell r="A5623">
            <v>0</v>
          </cell>
        </row>
        <row r="5624">
          <cell r="A5624">
            <v>0</v>
          </cell>
        </row>
        <row r="5625">
          <cell r="A5625">
            <v>0</v>
          </cell>
        </row>
        <row r="5626">
          <cell r="A5626">
            <v>0</v>
          </cell>
        </row>
        <row r="5627">
          <cell r="A5627">
            <v>0</v>
          </cell>
        </row>
        <row r="5628">
          <cell r="A5628">
            <v>0</v>
          </cell>
        </row>
        <row r="5629">
          <cell r="A5629">
            <v>0</v>
          </cell>
        </row>
        <row r="5630">
          <cell r="A5630">
            <v>0</v>
          </cell>
        </row>
        <row r="5631">
          <cell r="A5631">
            <v>0</v>
          </cell>
        </row>
        <row r="5632">
          <cell r="A5632">
            <v>0</v>
          </cell>
        </row>
        <row r="5633">
          <cell r="A5633">
            <v>0</v>
          </cell>
        </row>
        <row r="5634">
          <cell r="A5634">
            <v>0</v>
          </cell>
        </row>
        <row r="5635">
          <cell r="A5635">
            <v>0</v>
          </cell>
        </row>
        <row r="5636">
          <cell r="A5636">
            <v>0</v>
          </cell>
        </row>
        <row r="5637">
          <cell r="A5637">
            <v>0</v>
          </cell>
        </row>
        <row r="5638">
          <cell r="A5638">
            <v>0</v>
          </cell>
        </row>
        <row r="5639">
          <cell r="A5639">
            <v>0</v>
          </cell>
        </row>
        <row r="5640">
          <cell r="A5640">
            <v>0</v>
          </cell>
        </row>
        <row r="5641">
          <cell r="A5641">
            <v>0</v>
          </cell>
        </row>
        <row r="5642">
          <cell r="A5642">
            <v>0</v>
          </cell>
        </row>
        <row r="5643">
          <cell r="A5643">
            <v>0</v>
          </cell>
        </row>
        <row r="5644">
          <cell r="A5644">
            <v>0</v>
          </cell>
        </row>
        <row r="5645">
          <cell r="A5645">
            <v>0</v>
          </cell>
        </row>
        <row r="5646">
          <cell r="A5646">
            <v>0</v>
          </cell>
        </row>
        <row r="5647">
          <cell r="A5647">
            <v>0</v>
          </cell>
        </row>
        <row r="5648">
          <cell r="A5648">
            <v>0</v>
          </cell>
        </row>
        <row r="5649">
          <cell r="A5649">
            <v>0</v>
          </cell>
        </row>
        <row r="5650">
          <cell r="A5650">
            <v>0</v>
          </cell>
        </row>
        <row r="5651">
          <cell r="A5651">
            <v>0</v>
          </cell>
        </row>
        <row r="5652">
          <cell r="A5652">
            <v>0</v>
          </cell>
        </row>
        <row r="5653">
          <cell r="A5653">
            <v>0</v>
          </cell>
        </row>
        <row r="5654">
          <cell r="A5654">
            <v>0</v>
          </cell>
        </row>
        <row r="5655">
          <cell r="A5655">
            <v>0</v>
          </cell>
        </row>
        <row r="5656">
          <cell r="A5656">
            <v>0</v>
          </cell>
        </row>
        <row r="5657">
          <cell r="A5657">
            <v>0</v>
          </cell>
        </row>
        <row r="5658">
          <cell r="A5658">
            <v>0</v>
          </cell>
        </row>
        <row r="5659">
          <cell r="A5659">
            <v>0</v>
          </cell>
        </row>
        <row r="5660">
          <cell r="A5660">
            <v>0</v>
          </cell>
        </row>
        <row r="5661">
          <cell r="A5661">
            <v>0</v>
          </cell>
        </row>
        <row r="5662">
          <cell r="A5662">
            <v>0</v>
          </cell>
        </row>
        <row r="5663">
          <cell r="A5663">
            <v>0</v>
          </cell>
        </row>
        <row r="5664">
          <cell r="A5664">
            <v>0</v>
          </cell>
        </row>
        <row r="5665">
          <cell r="A5665">
            <v>0</v>
          </cell>
        </row>
        <row r="5666">
          <cell r="A5666">
            <v>0</v>
          </cell>
        </row>
        <row r="5667">
          <cell r="A5667">
            <v>0</v>
          </cell>
        </row>
        <row r="5668">
          <cell r="A5668">
            <v>0</v>
          </cell>
        </row>
        <row r="5669">
          <cell r="A5669">
            <v>0</v>
          </cell>
        </row>
        <row r="5670">
          <cell r="A5670">
            <v>0</v>
          </cell>
        </row>
        <row r="5671">
          <cell r="A5671">
            <v>0</v>
          </cell>
        </row>
        <row r="5672">
          <cell r="A5672">
            <v>0</v>
          </cell>
        </row>
        <row r="5673">
          <cell r="A5673">
            <v>0</v>
          </cell>
        </row>
        <row r="5674">
          <cell r="A5674">
            <v>0</v>
          </cell>
        </row>
        <row r="5675">
          <cell r="A5675">
            <v>0</v>
          </cell>
        </row>
        <row r="5676">
          <cell r="A5676">
            <v>0</v>
          </cell>
        </row>
        <row r="5677">
          <cell r="A5677">
            <v>0</v>
          </cell>
        </row>
        <row r="5678">
          <cell r="A5678">
            <v>0</v>
          </cell>
        </row>
        <row r="5679">
          <cell r="A5679">
            <v>0</v>
          </cell>
        </row>
        <row r="5680">
          <cell r="A5680">
            <v>0</v>
          </cell>
        </row>
        <row r="5681">
          <cell r="A5681">
            <v>0</v>
          </cell>
        </row>
        <row r="5682">
          <cell r="A5682">
            <v>0</v>
          </cell>
        </row>
        <row r="5683">
          <cell r="A5683">
            <v>0</v>
          </cell>
        </row>
        <row r="5684">
          <cell r="A5684">
            <v>0</v>
          </cell>
        </row>
        <row r="5685">
          <cell r="A5685">
            <v>0</v>
          </cell>
        </row>
        <row r="5686">
          <cell r="A5686">
            <v>0</v>
          </cell>
        </row>
        <row r="5687">
          <cell r="A5687">
            <v>0</v>
          </cell>
        </row>
        <row r="5688">
          <cell r="A5688">
            <v>0</v>
          </cell>
        </row>
        <row r="5689">
          <cell r="A5689">
            <v>0</v>
          </cell>
        </row>
        <row r="5690">
          <cell r="A5690">
            <v>0</v>
          </cell>
        </row>
        <row r="5691">
          <cell r="A5691">
            <v>0</v>
          </cell>
        </row>
        <row r="5692">
          <cell r="A5692">
            <v>0</v>
          </cell>
        </row>
        <row r="5693">
          <cell r="A5693">
            <v>0</v>
          </cell>
        </row>
        <row r="5694">
          <cell r="A5694">
            <v>0</v>
          </cell>
        </row>
        <row r="5695">
          <cell r="A5695">
            <v>0</v>
          </cell>
        </row>
        <row r="5696">
          <cell r="A5696">
            <v>0</v>
          </cell>
        </row>
        <row r="5697">
          <cell r="A5697">
            <v>0</v>
          </cell>
        </row>
        <row r="5698">
          <cell r="A5698">
            <v>0</v>
          </cell>
        </row>
        <row r="5699">
          <cell r="A5699">
            <v>0</v>
          </cell>
        </row>
        <row r="5700">
          <cell r="A5700">
            <v>0</v>
          </cell>
        </row>
        <row r="5701">
          <cell r="A5701">
            <v>0</v>
          </cell>
        </row>
        <row r="5702">
          <cell r="A5702">
            <v>0</v>
          </cell>
        </row>
        <row r="5703">
          <cell r="A5703">
            <v>0</v>
          </cell>
        </row>
        <row r="5704">
          <cell r="A5704">
            <v>0</v>
          </cell>
        </row>
        <row r="5705">
          <cell r="A5705">
            <v>0</v>
          </cell>
        </row>
        <row r="5706">
          <cell r="A5706">
            <v>0</v>
          </cell>
        </row>
        <row r="5707">
          <cell r="A5707">
            <v>0</v>
          </cell>
        </row>
        <row r="5708">
          <cell r="A5708">
            <v>0</v>
          </cell>
        </row>
        <row r="5709">
          <cell r="A5709">
            <v>0</v>
          </cell>
        </row>
        <row r="5710">
          <cell r="A5710">
            <v>0</v>
          </cell>
        </row>
        <row r="5711">
          <cell r="A5711">
            <v>0</v>
          </cell>
        </row>
        <row r="5712">
          <cell r="A5712">
            <v>0</v>
          </cell>
        </row>
        <row r="5713">
          <cell r="A5713">
            <v>0</v>
          </cell>
        </row>
        <row r="5714">
          <cell r="A5714">
            <v>0</v>
          </cell>
        </row>
        <row r="5715">
          <cell r="A5715">
            <v>0</v>
          </cell>
        </row>
        <row r="5716">
          <cell r="A5716">
            <v>0</v>
          </cell>
        </row>
        <row r="5717">
          <cell r="A5717">
            <v>0</v>
          </cell>
        </row>
        <row r="5718">
          <cell r="A5718">
            <v>0</v>
          </cell>
        </row>
        <row r="5719">
          <cell r="A5719">
            <v>0</v>
          </cell>
        </row>
        <row r="5720">
          <cell r="A5720">
            <v>0</v>
          </cell>
        </row>
        <row r="5721">
          <cell r="A5721">
            <v>0</v>
          </cell>
        </row>
        <row r="5722">
          <cell r="A5722">
            <v>0</v>
          </cell>
        </row>
        <row r="5723">
          <cell r="A5723">
            <v>0</v>
          </cell>
        </row>
        <row r="5724">
          <cell r="A5724">
            <v>0</v>
          </cell>
        </row>
        <row r="5725">
          <cell r="A5725">
            <v>0</v>
          </cell>
        </row>
        <row r="5726">
          <cell r="A5726">
            <v>0</v>
          </cell>
        </row>
        <row r="5727">
          <cell r="A5727">
            <v>0</v>
          </cell>
        </row>
        <row r="5728">
          <cell r="A5728">
            <v>0</v>
          </cell>
        </row>
        <row r="5729">
          <cell r="A5729">
            <v>0</v>
          </cell>
        </row>
        <row r="5730">
          <cell r="A5730">
            <v>0</v>
          </cell>
        </row>
        <row r="5731">
          <cell r="A5731">
            <v>0</v>
          </cell>
        </row>
        <row r="5732">
          <cell r="A5732">
            <v>0</v>
          </cell>
        </row>
        <row r="5733">
          <cell r="A5733">
            <v>0</v>
          </cell>
        </row>
        <row r="5734">
          <cell r="A5734">
            <v>0</v>
          </cell>
        </row>
        <row r="5735">
          <cell r="A5735">
            <v>0</v>
          </cell>
        </row>
        <row r="5736">
          <cell r="A5736">
            <v>0</v>
          </cell>
        </row>
        <row r="5737">
          <cell r="A5737">
            <v>0</v>
          </cell>
        </row>
        <row r="5738">
          <cell r="A5738">
            <v>0</v>
          </cell>
        </row>
        <row r="5739">
          <cell r="A5739">
            <v>0</v>
          </cell>
        </row>
        <row r="5740">
          <cell r="A5740">
            <v>0</v>
          </cell>
        </row>
        <row r="5741">
          <cell r="A5741">
            <v>0</v>
          </cell>
        </row>
        <row r="5742">
          <cell r="A5742">
            <v>0</v>
          </cell>
        </row>
        <row r="5743">
          <cell r="A5743">
            <v>0</v>
          </cell>
        </row>
        <row r="5744">
          <cell r="A5744">
            <v>0</v>
          </cell>
        </row>
        <row r="5745">
          <cell r="A5745">
            <v>0</v>
          </cell>
        </row>
        <row r="5746">
          <cell r="A5746">
            <v>0</v>
          </cell>
        </row>
        <row r="5747">
          <cell r="A5747">
            <v>0</v>
          </cell>
        </row>
        <row r="5748">
          <cell r="A5748">
            <v>0</v>
          </cell>
        </row>
        <row r="5749">
          <cell r="A5749">
            <v>0</v>
          </cell>
        </row>
        <row r="5750">
          <cell r="A5750">
            <v>0</v>
          </cell>
        </row>
        <row r="5751">
          <cell r="A5751">
            <v>0</v>
          </cell>
        </row>
        <row r="5752">
          <cell r="A5752">
            <v>0</v>
          </cell>
        </row>
        <row r="5753">
          <cell r="A5753">
            <v>0</v>
          </cell>
        </row>
        <row r="5754">
          <cell r="A5754">
            <v>0</v>
          </cell>
        </row>
        <row r="5755">
          <cell r="A5755">
            <v>0</v>
          </cell>
        </row>
        <row r="5756">
          <cell r="A5756">
            <v>0</v>
          </cell>
        </row>
        <row r="5757">
          <cell r="A5757">
            <v>0</v>
          </cell>
        </row>
        <row r="5758">
          <cell r="A5758">
            <v>0</v>
          </cell>
        </row>
        <row r="5759">
          <cell r="A5759">
            <v>0</v>
          </cell>
        </row>
        <row r="5760">
          <cell r="A5760">
            <v>0</v>
          </cell>
        </row>
        <row r="5761">
          <cell r="A5761">
            <v>0</v>
          </cell>
        </row>
        <row r="5762">
          <cell r="A5762">
            <v>0</v>
          </cell>
        </row>
        <row r="5763">
          <cell r="A5763">
            <v>0</v>
          </cell>
        </row>
        <row r="5764">
          <cell r="A5764">
            <v>0</v>
          </cell>
        </row>
        <row r="5765">
          <cell r="A5765">
            <v>0</v>
          </cell>
        </row>
        <row r="5766">
          <cell r="A5766">
            <v>0</v>
          </cell>
        </row>
        <row r="5767">
          <cell r="A5767">
            <v>0</v>
          </cell>
        </row>
        <row r="5768">
          <cell r="A5768">
            <v>0</v>
          </cell>
        </row>
        <row r="5769">
          <cell r="A5769">
            <v>0</v>
          </cell>
        </row>
        <row r="5770">
          <cell r="A5770">
            <v>0</v>
          </cell>
        </row>
        <row r="5771">
          <cell r="A5771">
            <v>0</v>
          </cell>
        </row>
        <row r="5772">
          <cell r="A5772">
            <v>0</v>
          </cell>
        </row>
        <row r="5773">
          <cell r="A5773">
            <v>0</v>
          </cell>
        </row>
        <row r="5774">
          <cell r="A5774">
            <v>0</v>
          </cell>
        </row>
        <row r="5775">
          <cell r="A5775">
            <v>0</v>
          </cell>
        </row>
        <row r="5776">
          <cell r="A5776">
            <v>0</v>
          </cell>
        </row>
        <row r="5777">
          <cell r="A5777">
            <v>0</v>
          </cell>
        </row>
        <row r="5778">
          <cell r="A5778">
            <v>0</v>
          </cell>
        </row>
        <row r="5779">
          <cell r="A5779">
            <v>0</v>
          </cell>
        </row>
        <row r="5780">
          <cell r="A5780">
            <v>0</v>
          </cell>
        </row>
        <row r="5781">
          <cell r="A5781">
            <v>0</v>
          </cell>
        </row>
        <row r="5782">
          <cell r="A5782">
            <v>0</v>
          </cell>
        </row>
        <row r="5783">
          <cell r="A5783">
            <v>0</v>
          </cell>
        </row>
        <row r="5784">
          <cell r="A5784">
            <v>0</v>
          </cell>
        </row>
        <row r="5785">
          <cell r="A5785">
            <v>0</v>
          </cell>
        </row>
        <row r="5786">
          <cell r="A5786">
            <v>0</v>
          </cell>
        </row>
        <row r="5787">
          <cell r="A5787">
            <v>0</v>
          </cell>
        </row>
        <row r="5788">
          <cell r="A5788">
            <v>0</v>
          </cell>
        </row>
        <row r="5789">
          <cell r="A5789">
            <v>0</v>
          </cell>
        </row>
        <row r="5790">
          <cell r="A5790">
            <v>0</v>
          </cell>
        </row>
        <row r="5791">
          <cell r="A5791">
            <v>0</v>
          </cell>
        </row>
        <row r="5792">
          <cell r="A5792">
            <v>0</v>
          </cell>
        </row>
        <row r="5793">
          <cell r="A5793">
            <v>0</v>
          </cell>
        </row>
        <row r="5794">
          <cell r="A5794">
            <v>0</v>
          </cell>
        </row>
        <row r="5795">
          <cell r="A5795">
            <v>0</v>
          </cell>
        </row>
        <row r="5796">
          <cell r="A5796">
            <v>0</v>
          </cell>
        </row>
        <row r="5797">
          <cell r="A5797">
            <v>0</v>
          </cell>
        </row>
        <row r="5798">
          <cell r="A5798">
            <v>0</v>
          </cell>
        </row>
        <row r="5799">
          <cell r="A5799">
            <v>0</v>
          </cell>
        </row>
        <row r="5800">
          <cell r="A5800">
            <v>0</v>
          </cell>
        </row>
        <row r="5801">
          <cell r="A5801">
            <v>0</v>
          </cell>
        </row>
        <row r="5802">
          <cell r="A5802">
            <v>0</v>
          </cell>
        </row>
        <row r="5803">
          <cell r="A5803">
            <v>0</v>
          </cell>
        </row>
        <row r="5804">
          <cell r="A5804">
            <v>0</v>
          </cell>
        </row>
        <row r="5805">
          <cell r="A5805">
            <v>0</v>
          </cell>
        </row>
        <row r="5806">
          <cell r="A5806">
            <v>0</v>
          </cell>
        </row>
        <row r="5807">
          <cell r="A5807">
            <v>0</v>
          </cell>
        </row>
        <row r="5808">
          <cell r="A5808">
            <v>0</v>
          </cell>
        </row>
        <row r="5809">
          <cell r="A5809">
            <v>0</v>
          </cell>
        </row>
        <row r="5810">
          <cell r="A5810">
            <v>0</v>
          </cell>
        </row>
        <row r="5811">
          <cell r="A5811">
            <v>0</v>
          </cell>
        </row>
        <row r="5812">
          <cell r="A5812">
            <v>0</v>
          </cell>
        </row>
        <row r="5813">
          <cell r="A5813">
            <v>0</v>
          </cell>
        </row>
        <row r="5814">
          <cell r="A5814">
            <v>0</v>
          </cell>
        </row>
        <row r="5815">
          <cell r="A5815">
            <v>0</v>
          </cell>
        </row>
        <row r="5816">
          <cell r="A5816">
            <v>0</v>
          </cell>
        </row>
        <row r="5817">
          <cell r="A5817">
            <v>0</v>
          </cell>
        </row>
        <row r="5818">
          <cell r="A5818">
            <v>0</v>
          </cell>
        </row>
        <row r="5819">
          <cell r="A5819">
            <v>0</v>
          </cell>
        </row>
        <row r="5820">
          <cell r="A5820">
            <v>0</v>
          </cell>
        </row>
        <row r="5821">
          <cell r="A5821">
            <v>0</v>
          </cell>
        </row>
        <row r="5822">
          <cell r="A5822">
            <v>0</v>
          </cell>
        </row>
        <row r="5823">
          <cell r="A5823">
            <v>0</v>
          </cell>
        </row>
        <row r="5824">
          <cell r="A5824">
            <v>0</v>
          </cell>
        </row>
        <row r="5825">
          <cell r="A5825">
            <v>0</v>
          </cell>
        </row>
        <row r="5826">
          <cell r="A5826">
            <v>0</v>
          </cell>
        </row>
        <row r="5827">
          <cell r="A5827">
            <v>0</v>
          </cell>
        </row>
        <row r="5828">
          <cell r="A5828">
            <v>0</v>
          </cell>
        </row>
        <row r="5829">
          <cell r="A5829">
            <v>0</v>
          </cell>
        </row>
        <row r="5830">
          <cell r="A5830">
            <v>0</v>
          </cell>
        </row>
        <row r="5831">
          <cell r="A5831">
            <v>0</v>
          </cell>
        </row>
        <row r="5832">
          <cell r="A5832">
            <v>0</v>
          </cell>
        </row>
        <row r="5833">
          <cell r="A5833">
            <v>0</v>
          </cell>
        </row>
        <row r="5834">
          <cell r="A5834">
            <v>0</v>
          </cell>
        </row>
        <row r="5835">
          <cell r="A5835">
            <v>0</v>
          </cell>
        </row>
        <row r="5836">
          <cell r="A5836">
            <v>0</v>
          </cell>
        </row>
        <row r="5837">
          <cell r="A5837">
            <v>0</v>
          </cell>
        </row>
        <row r="5838">
          <cell r="A5838">
            <v>0</v>
          </cell>
        </row>
        <row r="5839">
          <cell r="A5839">
            <v>0</v>
          </cell>
        </row>
        <row r="5840">
          <cell r="A5840">
            <v>0</v>
          </cell>
        </row>
        <row r="5841">
          <cell r="A5841">
            <v>0</v>
          </cell>
        </row>
        <row r="5842">
          <cell r="A5842">
            <v>0</v>
          </cell>
        </row>
        <row r="5843">
          <cell r="A5843">
            <v>0</v>
          </cell>
        </row>
        <row r="5844">
          <cell r="A5844">
            <v>0</v>
          </cell>
        </row>
        <row r="5845">
          <cell r="A5845">
            <v>0</v>
          </cell>
        </row>
        <row r="5846">
          <cell r="A5846">
            <v>0</v>
          </cell>
        </row>
        <row r="5847">
          <cell r="A5847">
            <v>0</v>
          </cell>
        </row>
        <row r="5848">
          <cell r="A5848">
            <v>0</v>
          </cell>
        </row>
        <row r="5849">
          <cell r="A5849">
            <v>0</v>
          </cell>
        </row>
        <row r="5850">
          <cell r="A5850">
            <v>0</v>
          </cell>
        </row>
        <row r="5851">
          <cell r="A5851">
            <v>0</v>
          </cell>
        </row>
        <row r="5852">
          <cell r="A5852">
            <v>0</v>
          </cell>
        </row>
        <row r="5853">
          <cell r="A5853">
            <v>0</v>
          </cell>
        </row>
        <row r="5854">
          <cell r="A5854">
            <v>0</v>
          </cell>
        </row>
        <row r="5855">
          <cell r="A5855">
            <v>0</v>
          </cell>
        </row>
        <row r="5856">
          <cell r="A5856">
            <v>0</v>
          </cell>
        </row>
        <row r="5857">
          <cell r="A5857">
            <v>0</v>
          </cell>
        </row>
        <row r="5858">
          <cell r="A5858">
            <v>0</v>
          </cell>
        </row>
        <row r="5859">
          <cell r="A5859">
            <v>0</v>
          </cell>
        </row>
        <row r="5860">
          <cell r="A5860">
            <v>0</v>
          </cell>
        </row>
        <row r="5861">
          <cell r="A5861">
            <v>0</v>
          </cell>
        </row>
        <row r="5862">
          <cell r="A5862">
            <v>0</v>
          </cell>
        </row>
        <row r="5863">
          <cell r="A5863">
            <v>0</v>
          </cell>
        </row>
        <row r="5864">
          <cell r="A5864">
            <v>0</v>
          </cell>
        </row>
        <row r="5865">
          <cell r="A5865">
            <v>0</v>
          </cell>
        </row>
        <row r="5866">
          <cell r="A5866">
            <v>0</v>
          </cell>
        </row>
        <row r="5867">
          <cell r="A5867">
            <v>0</v>
          </cell>
        </row>
        <row r="5868">
          <cell r="A5868">
            <v>0</v>
          </cell>
        </row>
        <row r="5869">
          <cell r="A5869">
            <v>0</v>
          </cell>
        </row>
        <row r="5870">
          <cell r="A5870">
            <v>0</v>
          </cell>
        </row>
        <row r="5871">
          <cell r="A5871">
            <v>0</v>
          </cell>
        </row>
        <row r="5872">
          <cell r="A5872">
            <v>0</v>
          </cell>
        </row>
        <row r="5873">
          <cell r="A5873">
            <v>0</v>
          </cell>
        </row>
        <row r="5874">
          <cell r="A5874">
            <v>0</v>
          </cell>
        </row>
        <row r="5875">
          <cell r="A5875">
            <v>0</v>
          </cell>
        </row>
        <row r="5876">
          <cell r="A5876">
            <v>0</v>
          </cell>
        </row>
        <row r="5877">
          <cell r="A5877">
            <v>0</v>
          </cell>
        </row>
        <row r="5878">
          <cell r="A5878">
            <v>0</v>
          </cell>
        </row>
        <row r="5879">
          <cell r="A5879">
            <v>0</v>
          </cell>
        </row>
        <row r="5880">
          <cell r="A5880">
            <v>0</v>
          </cell>
        </row>
        <row r="5881">
          <cell r="A5881">
            <v>0</v>
          </cell>
        </row>
        <row r="5882">
          <cell r="A5882">
            <v>0</v>
          </cell>
        </row>
        <row r="5883">
          <cell r="A5883">
            <v>0</v>
          </cell>
        </row>
        <row r="5884">
          <cell r="A5884">
            <v>0</v>
          </cell>
        </row>
        <row r="5885">
          <cell r="A5885">
            <v>0</v>
          </cell>
        </row>
        <row r="5886">
          <cell r="A5886">
            <v>0</v>
          </cell>
        </row>
        <row r="5887">
          <cell r="A5887">
            <v>0</v>
          </cell>
        </row>
        <row r="5888">
          <cell r="A5888">
            <v>0</v>
          </cell>
        </row>
        <row r="5889">
          <cell r="A5889">
            <v>0</v>
          </cell>
        </row>
        <row r="5890">
          <cell r="A5890">
            <v>0</v>
          </cell>
        </row>
        <row r="5891">
          <cell r="A5891">
            <v>0</v>
          </cell>
        </row>
        <row r="5892">
          <cell r="A5892">
            <v>0</v>
          </cell>
        </row>
        <row r="5893">
          <cell r="A5893">
            <v>0</v>
          </cell>
        </row>
        <row r="5894">
          <cell r="A5894">
            <v>0</v>
          </cell>
        </row>
        <row r="5895">
          <cell r="A5895">
            <v>0</v>
          </cell>
        </row>
        <row r="5896">
          <cell r="A5896">
            <v>0</v>
          </cell>
        </row>
        <row r="5897">
          <cell r="A5897">
            <v>0</v>
          </cell>
        </row>
        <row r="5898">
          <cell r="A5898">
            <v>0</v>
          </cell>
        </row>
        <row r="5899">
          <cell r="A5899">
            <v>0</v>
          </cell>
        </row>
        <row r="5900">
          <cell r="A5900">
            <v>0</v>
          </cell>
        </row>
        <row r="5901">
          <cell r="A5901">
            <v>0</v>
          </cell>
        </row>
        <row r="5902">
          <cell r="A5902">
            <v>0</v>
          </cell>
        </row>
        <row r="5903">
          <cell r="A5903">
            <v>0</v>
          </cell>
        </row>
        <row r="5904">
          <cell r="A5904">
            <v>0</v>
          </cell>
        </row>
        <row r="5905">
          <cell r="A5905">
            <v>0</v>
          </cell>
        </row>
        <row r="5906">
          <cell r="A5906">
            <v>0</v>
          </cell>
        </row>
        <row r="5907">
          <cell r="A5907">
            <v>0</v>
          </cell>
        </row>
        <row r="5908">
          <cell r="A5908">
            <v>0</v>
          </cell>
        </row>
        <row r="5909">
          <cell r="A5909">
            <v>0</v>
          </cell>
        </row>
        <row r="5910">
          <cell r="A5910">
            <v>0</v>
          </cell>
        </row>
        <row r="5911">
          <cell r="A5911">
            <v>0</v>
          </cell>
        </row>
        <row r="5912">
          <cell r="A5912">
            <v>0</v>
          </cell>
        </row>
        <row r="5913">
          <cell r="A5913">
            <v>0</v>
          </cell>
        </row>
        <row r="5914">
          <cell r="A5914">
            <v>0</v>
          </cell>
        </row>
        <row r="5915">
          <cell r="A5915">
            <v>0</v>
          </cell>
        </row>
        <row r="5916">
          <cell r="A5916">
            <v>0</v>
          </cell>
        </row>
        <row r="5917">
          <cell r="A5917">
            <v>0</v>
          </cell>
        </row>
        <row r="5918">
          <cell r="A5918">
            <v>0</v>
          </cell>
        </row>
        <row r="5919">
          <cell r="A5919">
            <v>0</v>
          </cell>
        </row>
        <row r="5920">
          <cell r="A5920">
            <v>0</v>
          </cell>
        </row>
        <row r="5921">
          <cell r="A5921">
            <v>0</v>
          </cell>
        </row>
        <row r="5922">
          <cell r="A5922">
            <v>0</v>
          </cell>
        </row>
        <row r="5923">
          <cell r="A5923">
            <v>0</v>
          </cell>
        </row>
        <row r="5924">
          <cell r="A5924">
            <v>0</v>
          </cell>
        </row>
        <row r="5925">
          <cell r="A5925">
            <v>0</v>
          </cell>
        </row>
        <row r="5926">
          <cell r="A5926">
            <v>0</v>
          </cell>
        </row>
        <row r="5927">
          <cell r="A5927">
            <v>0</v>
          </cell>
        </row>
        <row r="5928">
          <cell r="A5928">
            <v>0</v>
          </cell>
        </row>
        <row r="5929">
          <cell r="A5929">
            <v>0</v>
          </cell>
        </row>
        <row r="5930">
          <cell r="A5930">
            <v>0</v>
          </cell>
        </row>
        <row r="5931">
          <cell r="A5931">
            <v>0</v>
          </cell>
        </row>
        <row r="5932">
          <cell r="A5932">
            <v>0</v>
          </cell>
        </row>
        <row r="5933">
          <cell r="A5933">
            <v>0</v>
          </cell>
        </row>
        <row r="5934">
          <cell r="A5934">
            <v>0</v>
          </cell>
        </row>
        <row r="5935">
          <cell r="A5935">
            <v>0</v>
          </cell>
        </row>
        <row r="5936">
          <cell r="A5936">
            <v>0</v>
          </cell>
        </row>
        <row r="5937">
          <cell r="A5937">
            <v>0</v>
          </cell>
        </row>
        <row r="5938">
          <cell r="A5938">
            <v>0</v>
          </cell>
        </row>
        <row r="5939">
          <cell r="A5939">
            <v>0</v>
          </cell>
        </row>
        <row r="5940">
          <cell r="A5940">
            <v>0</v>
          </cell>
        </row>
        <row r="5941">
          <cell r="A5941">
            <v>0</v>
          </cell>
        </row>
        <row r="5942">
          <cell r="A5942">
            <v>0</v>
          </cell>
        </row>
        <row r="5943">
          <cell r="A5943">
            <v>0</v>
          </cell>
        </row>
        <row r="5944">
          <cell r="A5944">
            <v>0</v>
          </cell>
        </row>
        <row r="5945">
          <cell r="A5945">
            <v>0</v>
          </cell>
        </row>
        <row r="5946">
          <cell r="A5946">
            <v>0</v>
          </cell>
        </row>
        <row r="5947">
          <cell r="A5947">
            <v>0</v>
          </cell>
        </row>
        <row r="5948">
          <cell r="A5948">
            <v>0</v>
          </cell>
        </row>
        <row r="5949">
          <cell r="A5949">
            <v>0</v>
          </cell>
        </row>
        <row r="5950">
          <cell r="A5950">
            <v>0</v>
          </cell>
        </row>
        <row r="5951">
          <cell r="A5951">
            <v>0</v>
          </cell>
        </row>
        <row r="5952">
          <cell r="A5952">
            <v>0</v>
          </cell>
        </row>
        <row r="5953">
          <cell r="A5953">
            <v>0</v>
          </cell>
        </row>
        <row r="5954">
          <cell r="A5954">
            <v>0</v>
          </cell>
        </row>
        <row r="5955">
          <cell r="A5955">
            <v>0</v>
          </cell>
        </row>
        <row r="5956">
          <cell r="A5956">
            <v>0</v>
          </cell>
        </row>
        <row r="5957">
          <cell r="A5957">
            <v>0</v>
          </cell>
        </row>
        <row r="5958">
          <cell r="A5958">
            <v>0</v>
          </cell>
        </row>
        <row r="5959">
          <cell r="A5959">
            <v>0</v>
          </cell>
        </row>
        <row r="5960">
          <cell r="A5960">
            <v>0</v>
          </cell>
        </row>
        <row r="5961">
          <cell r="A5961">
            <v>0</v>
          </cell>
        </row>
        <row r="5962">
          <cell r="A5962">
            <v>0</v>
          </cell>
        </row>
        <row r="5963">
          <cell r="A5963">
            <v>0</v>
          </cell>
        </row>
        <row r="5964">
          <cell r="A5964">
            <v>0</v>
          </cell>
        </row>
        <row r="5965">
          <cell r="A5965">
            <v>0</v>
          </cell>
        </row>
        <row r="5966">
          <cell r="A5966">
            <v>0</v>
          </cell>
        </row>
        <row r="5967">
          <cell r="A5967">
            <v>0</v>
          </cell>
        </row>
        <row r="5968">
          <cell r="A5968">
            <v>0</v>
          </cell>
        </row>
        <row r="5969">
          <cell r="A5969">
            <v>0</v>
          </cell>
        </row>
        <row r="5970">
          <cell r="A5970">
            <v>0</v>
          </cell>
        </row>
        <row r="5971">
          <cell r="A5971">
            <v>0</v>
          </cell>
        </row>
        <row r="5972">
          <cell r="A5972">
            <v>0</v>
          </cell>
        </row>
        <row r="5973">
          <cell r="A5973">
            <v>0</v>
          </cell>
        </row>
        <row r="5974">
          <cell r="A5974">
            <v>0</v>
          </cell>
        </row>
        <row r="5975">
          <cell r="A5975">
            <v>0</v>
          </cell>
        </row>
        <row r="5976">
          <cell r="A5976">
            <v>0</v>
          </cell>
        </row>
        <row r="5977">
          <cell r="A5977">
            <v>0</v>
          </cell>
        </row>
        <row r="5978">
          <cell r="A5978">
            <v>0</v>
          </cell>
        </row>
        <row r="5979">
          <cell r="A5979">
            <v>0</v>
          </cell>
        </row>
        <row r="5980">
          <cell r="A5980">
            <v>0</v>
          </cell>
        </row>
        <row r="5981">
          <cell r="A5981">
            <v>0</v>
          </cell>
        </row>
        <row r="5982">
          <cell r="A5982">
            <v>0</v>
          </cell>
        </row>
        <row r="5983">
          <cell r="A5983">
            <v>0</v>
          </cell>
        </row>
        <row r="5984">
          <cell r="A5984">
            <v>0</v>
          </cell>
        </row>
        <row r="5985">
          <cell r="A5985">
            <v>0</v>
          </cell>
        </row>
        <row r="5986">
          <cell r="A5986">
            <v>0</v>
          </cell>
        </row>
        <row r="5987">
          <cell r="A5987">
            <v>0</v>
          </cell>
        </row>
        <row r="5988">
          <cell r="A5988">
            <v>0</v>
          </cell>
        </row>
        <row r="5989">
          <cell r="A5989">
            <v>0</v>
          </cell>
        </row>
        <row r="5990">
          <cell r="A5990">
            <v>0</v>
          </cell>
        </row>
        <row r="5991">
          <cell r="A5991">
            <v>0</v>
          </cell>
        </row>
        <row r="5992">
          <cell r="A5992">
            <v>0</v>
          </cell>
        </row>
        <row r="5993">
          <cell r="A5993">
            <v>0</v>
          </cell>
        </row>
        <row r="5994">
          <cell r="A5994">
            <v>0</v>
          </cell>
        </row>
        <row r="5995">
          <cell r="A5995">
            <v>0</v>
          </cell>
        </row>
        <row r="5996">
          <cell r="A5996">
            <v>0</v>
          </cell>
        </row>
        <row r="5997">
          <cell r="A5997">
            <v>0</v>
          </cell>
        </row>
        <row r="5998">
          <cell r="A5998">
            <v>0</v>
          </cell>
        </row>
        <row r="5999">
          <cell r="A5999">
            <v>0</v>
          </cell>
        </row>
        <row r="6000">
          <cell r="A6000">
            <v>0</v>
          </cell>
        </row>
        <row r="6001">
          <cell r="A6001">
            <v>0</v>
          </cell>
        </row>
        <row r="6002">
          <cell r="A6002">
            <v>0</v>
          </cell>
        </row>
        <row r="6003">
          <cell r="A6003">
            <v>0</v>
          </cell>
        </row>
        <row r="6004">
          <cell r="A6004">
            <v>0</v>
          </cell>
        </row>
        <row r="6005">
          <cell r="A6005">
            <v>0</v>
          </cell>
        </row>
        <row r="6006">
          <cell r="A6006">
            <v>0</v>
          </cell>
        </row>
        <row r="6007">
          <cell r="A6007">
            <v>0</v>
          </cell>
        </row>
        <row r="6008">
          <cell r="A6008">
            <v>0</v>
          </cell>
        </row>
        <row r="6009">
          <cell r="A6009">
            <v>0</v>
          </cell>
        </row>
        <row r="6010">
          <cell r="A6010">
            <v>0</v>
          </cell>
        </row>
        <row r="6011">
          <cell r="A6011">
            <v>0</v>
          </cell>
        </row>
        <row r="6012">
          <cell r="A6012">
            <v>0</v>
          </cell>
        </row>
        <row r="6013">
          <cell r="A6013">
            <v>0</v>
          </cell>
        </row>
        <row r="6014">
          <cell r="A6014">
            <v>0</v>
          </cell>
        </row>
        <row r="6015">
          <cell r="A6015">
            <v>0</v>
          </cell>
        </row>
        <row r="6016">
          <cell r="A6016">
            <v>0</v>
          </cell>
        </row>
        <row r="6017">
          <cell r="A6017">
            <v>0</v>
          </cell>
        </row>
        <row r="6018">
          <cell r="A6018">
            <v>0</v>
          </cell>
        </row>
        <row r="6019">
          <cell r="A6019">
            <v>0</v>
          </cell>
        </row>
        <row r="6020">
          <cell r="A6020">
            <v>0</v>
          </cell>
        </row>
        <row r="6021">
          <cell r="A6021">
            <v>0</v>
          </cell>
        </row>
        <row r="6022">
          <cell r="A6022">
            <v>0</v>
          </cell>
        </row>
        <row r="6023">
          <cell r="A6023">
            <v>0</v>
          </cell>
        </row>
        <row r="6024">
          <cell r="A6024">
            <v>0</v>
          </cell>
        </row>
        <row r="6025">
          <cell r="A6025">
            <v>0</v>
          </cell>
        </row>
        <row r="6026">
          <cell r="A6026">
            <v>0</v>
          </cell>
        </row>
        <row r="6027">
          <cell r="A6027">
            <v>0</v>
          </cell>
        </row>
        <row r="6028">
          <cell r="A6028">
            <v>0</v>
          </cell>
        </row>
        <row r="6029">
          <cell r="A6029">
            <v>0</v>
          </cell>
        </row>
        <row r="6030">
          <cell r="A6030">
            <v>0</v>
          </cell>
        </row>
        <row r="6031">
          <cell r="A6031">
            <v>0</v>
          </cell>
        </row>
        <row r="6032">
          <cell r="A6032">
            <v>0</v>
          </cell>
        </row>
        <row r="6033">
          <cell r="A6033">
            <v>0</v>
          </cell>
        </row>
        <row r="6034">
          <cell r="A6034">
            <v>0</v>
          </cell>
        </row>
        <row r="6035">
          <cell r="A6035">
            <v>0</v>
          </cell>
        </row>
        <row r="6036">
          <cell r="A6036">
            <v>0</v>
          </cell>
        </row>
        <row r="6037">
          <cell r="A6037">
            <v>0</v>
          </cell>
        </row>
        <row r="6038">
          <cell r="A6038">
            <v>0</v>
          </cell>
        </row>
        <row r="6039">
          <cell r="A6039">
            <v>0</v>
          </cell>
        </row>
        <row r="6040">
          <cell r="A6040">
            <v>0</v>
          </cell>
        </row>
        <row r="6041">
          <cell r="A6041">
            <v>0</v>
          </cell>
        </row>
        <row r="6042">
          <cell r="A6042">
            <v>0</v>
          </cell>
        </row>
        <row r="6043">
          <cell r="A6043">
            <v>0</v>
          </cell>
        </row>
        <row r="6044">
          <cell r="A6044">
            <v>0</v>
          </cell>
        </row>
        <row r="6045">
          <cell r="A6045">
            <v>0</v>
          </cell>
        </row>
        <row r="6046">
          <cell r="A6046">
            <v>0</v>
          </cell>
        </row>
        <row r="6047">
          <cell r="A6047">
            <v>0</v>
          </cell>
        </row>
        <row r="6048">
          <cell r="A6048">
            <v>0</v>
          </cell>
        </row>
        <row r="6049">
          <cell r="A6049">
            <v>0</v>
          </cell>
        </row>
        <row r="6050">
          <cell r="A6050">
            <v>0</v>
          </cell>
        </row>
        <row r="6051">
          <cell r="A6051">
            <v>0</v>
          </cell>
        </row>
        <row r="6052">
          <cell r="A6052">
            <v>0</v>
          </cell>
        </row>
        <row r="6053">
          <cell r="A6053">
            <v>0</v>
          </cell>
        </row>
        <row r="6054">
          <cell r="A6054">
            <v>0</v>
          </cell>
        </row>
        <row r="6055">
          <cell r="A6055">
            <v>0</v>
          </cell>
        </row>
        <row r="6056">
          <cell r="A6056">
            <v>0</v>
          </cell>
        </row>
        <row r="6057">
          <cell r="A6057">
            <v>0</v>
          </cell>
        </row>
        <row r="6058">
          <cell r="A6058">
            <v>0</v>
          </cell>
        </row>
        <row r="6059">
          <cell r="A6059">
            <v>0</v>
          </cell>
        </row>
        <row r="6060">
          <cell r="A6060">
            <v>0</v>
          </cell>
        </row>
        <row r="6061">
          <cell r="A6061">
            <v>0</v>
          </cell>
        </row>
        <row r="6062">
          <cell r="A6062">
            <v>0</v>
          </cell>
        </row>
        <row r="6063">
          <cell r="A6063">
            <v>0</v>
          </cell>
        </row>
        <row r="6064">
          <cell r="A6064">
            <v>0</v>
          </cell>
        </row>
        <row r="6065">
          <cell r="A6065">
            <v>0</v>
          </cell>
        </row>
        <row r="6066">
          <cell r="A6066">
            <v>0</v>
          </cell>
        </row>
        <row r="6067">
          <cell r="A6067">
            <v>0</v>
          </cell>
        </row>
        <row r="6068">
          <cell r="A6068">
            <v>0</v>
          </cell>
        </row>
        <row r="6069">
          <cell r="A6069">
            <v>0</v>
          </cell>
        </row>
        <row r="6070">
          <cell r="A6070">
            <v>0</v>
          </cell>
        </row>
        <row r="6071">
          <cell r="A6071">
            <v>0</v>
          </cell>
        </row>
        <row r="6072">
          <cell r="A6072">
            <v>0</v>
          </cell>
        </row>
        <row r="6073">
          <cell r="A6073">
            <v>0</v>
          </cell>
        </row>
        <row r="6074">
          <cell r="A6074">
            <v>0</v>
          </cell>
        </row>
        <row r="6075">
          <cell r="A6075">
            <v>0</v>
          </cell>
        </row>
        <row r="6076">
          <cell r="A6076">
            <v>0</v>
          </cell>
        </row>
        <row r="6077">
          <cell r="A6077">
            <v>0</v>
          </cell>
        </row>
        <row r="6078">
          <cell r="A6078">
            <v>0</v>
          </cell>
        </row>
        <row r="6079">
          <cell r="A6079">
            <v>0</v>
          </cell>
        </row>
        <row r="6080">
          <cell r="A6080">
            <v>0</v>
          </cell>
        </row>
        <row r="6081">
          <cell r="A6081">
            <v>0</v>
          </cell>
        </row>
        <row r="6082">
          <cell r="A6082">
            <v>0</v>
          </cell>
        </row>
        <row r="6083">
          <cell r="A6083">
            <v>0</v>
          </cell>
        </row>
        <row r="6084">
          <cell r="A6084">
            <v>0</v>
          </cell>
        </row>
        <row r="6085">
          <cell r="A6085">
            <v>0</v>
          </cell>
        </row>
        <row r="6086">
          <cell r="A6086">
            <v>0</v>
          </cell>
        </row>
        <row r="6087">
          <cell r="A6087">
            <v>0</v>
          </cell>
        </row>
        <row r="6088">
          <cell r="A6088">
            <v>0</v>
          </cell>
        </row>
        <row r="6089">
          <cell r="A6089">
            <v>0</v>
          </cell>
        </row>
        <row r="6090">
          <cell r="A6090">
            <v>0</v>
          </cell>
        </row>
        <row r="6091">
          <cell r="A6091">
            <v>0</v>
          </cell>
        </row>
        <row r="6092">
          <cell r="A6092">
            <v>0</v>
          </cell>
        </row>
        <row r="6093">
          <cell r="A6093">
            <v>0</v>
          </cell>
        </row>
        <row r="6094">
          <cell r="A6094">
            <v>0</v>
          </cell>
        </row>
        <row r="6095">
          <cell r="A6095">
            <v>0</v>
          </cell>
        </row>
        <row r="6096">
          <cell r="A6096">
            <v>0</v>
          </cell>
        </row>
        <row r="6097">
          <cell r="A6097">
            <v>0</v>
          </cell>
        </row>
        <row r="6098">
          <cell r="A6098">
            <v>0</v>
          </cell>
        </row>
        <row r="6099">
          <cell r="A6099">
            <v>0</v>
          </cell>
        </row>
        <row r="6100">
          <cell r="A6100">
            <v>0</v>
          </cell>
        </row>
        <row r="6101">
          <cell r="A6101">
            <v>0</v>
          </cell>
        </row>
        <row r="6102">
          <cell r="A6102">
            <v>0</v>
          </cell>
        </row>
        <row r="6103">
          <cell r="A6103">
            <v>0</v>
          </cell>
        </row>
        <row r="6104">
          <cell r="A6104">
            <v>0</v>
          </cell>
        </row>
        <row r="6105">
          <cell r="A6105">
            <v>0</v>
          </cell>
        </row>
        <row r="6106">
          <cell r="A6106">
            <v>0</v>
          </cell>
        </row>
        <row r="6107">
          <cell r="A6107">
            <v>0</v>
          </cell>
        </row>
        <row r="6108">
          <cell r="A6108">
            <v>0</v>
          </cell>
        </row>
        <row r="6109">
          <cell r="A6109">
            <v>0</v>
          </cell>
        </row>
        <row r="6110">
          <cell r="A6110">
            <v>0</v>
          </cell>
        </row>
        <row r="6111">
          <cell r="A6111">
            <v>0</v>
          </cell>
        </row>
        <row r="6112">
          <cell r="A6112">
            <v>0</v>
          </cell>
        </row>
        <row r="6113">
          <cell r="A6113">
            <v>0</v>
          </cell>
        </row>
        <row r="6114">
          <cell r="A6114">
            <v>0</v>
          </cell>
        </row>
        <row r="6115">
          <cell r="A6115">
            <v>0</v>
          </cell>
        </row>
        <row r="6116">
          <cell r="A6116">
            <v>0</v>
          </cell>
        </row>
        <row r="6117">
          <cell r="A6117">
            <v>0</v>
          </cell>
        </row>
        <row r="6118">
          <cell r="A6118">
            <v>0</v>
          </cell>
        </row>
        <row r="6119">
          <cell r="A6119">
            <v>0</v>
          </cell>
        </row>
        <row r="6120">
          <cell r="A6120">
            <v>0</v>
          </cell>
        </row>
        <row r="6121">
          <cell r="A6121">
            <v>0</v>
          </cell>
        </row>
        <row r="6122">
          <cell r="A6122">
            <v>0</v>
          </cell>
        </row>
        <row r="6123">
          <cell r="A6123">
            <v>0</v>
          </cell>
        </row>
        <row r="6124">
          <cell r="A6124">
            <v>0</v>
          </cell>
        </row>
        <row r="6125">
          <cell r="A6125">
            <v>0</v>
          </cell>
        </row>
        <row r="6126">
          <cell r="A6126">
            <v>0</v>
          </cell>
        </row>
        <row r="6127">
          <cell r="A6127">
            <v>0</v>
          </cell>
        </row>
        <row r="6128">
          <cell r="A6128">
            <v>0</v>
          </cell>
        </row>
        <row r="6129">
          <cell r="A6129">
            <v>0</v>
          </cell>
        </row>
        <row r="6130">
          <cell r="A6130">
            <v>0</v>
          </cell>
        </row>
        <row r="6131">
          <cell r="A6131">
            <v>0</v>
          </cell>
        </row>
        <row r="6132">
          <cell r="A6132">
            <v>0</v>
          </cell>
        </row>
        <row r="6133">
          <cell r="A6133">
            <v>0</v>
          </cell>
        </row>
        <row r="6134">
          <cell r="A6134">
            <v>0</v>
          </cell>
        </row>
        <row r="6135">
          <cell r="A6135">
            <v>0</v>
          </cell>
        </row>
        <row r="6136">
          <cell r="A6136">
            <v>0</v>
          </cell>
        </row>
        <row r="6137">
          <cell r="A6137">
            <v>0</v>
          </cell>
        </row>
        <row r="6138">
          <cell r="A6138">
            <v>0</v>
          </cell>
        </row>
        <row r="6139">
          <cell r="A6139">
            <v>0</v>
          </cell>
        </row>
        <row r="6140">
          <cell r="A6140">
            <v>0</v>
          </cell>
        </row>
        <row r="6141">
          <cell r="A6141">
            <v>0</v>
          </cell>
        </row>
        <row r="6142">
          <cell r="A6142">
            <v>0</v>
          </cell>
        </row>
        <row r="6143">
          <cell r="A6143">
            <v>0</v>
          </cell>
        </row>
        <row r="6144">
          <cell r="A6144">
            <v>0</v>
          </cell>
        </row>
        <row r="6145">
          <cell r="A6145">
            <v>0</v>
          </cell>
        </row>
        <row r="6146">
          <cell r="A6146">
            <v>0</v>
          </cell>
        </row>
        <row r="6147">
          <cell r="A6147">
            <v>0</v>
          </cell>
        </row>
        <row r="6148">
          <cell r="A6148">
            <v>0</v>
          </cell>
        </row>
        <row r="6149">
          <cell r="A6149">
            <v>0</v>
          </cell>
        </row>
        <row r="6150">
          <cell r="A6150">
            <v>0</v>
          </cell>
        </row>
        <row r="6151">
          <cell r="A6151">
            <v>0</v>
          </cell>
        </row>
        <row r="6152">
          <cell r="A6152">
            <v>0</v>
          </cell>
        </row>
        <row r="6153">
          <cell r="A6153">
            <v>0</v>
          </cell>
        </row>
        <row r="6154">
          <cell r="A6154">
            <v>0</v>
          </cell>
        </row>
        <row r="6155">
          <cell r="A6155">
            <v>0</v>
          </cell>
        </row>
        <row r="6156">
          <cell r="A6156">
            <v>0</v>
          </cell>
        </row>
        <row r="6157">
          <cell r="A6157">
            <v>0</v>
          </cell>
        </row>
        <row r="6158">
          <cell r="A6158">
            <v>0</v>
          </cell>
        </row>
        <row r="6159">
          <cell r="A6159">
            <v>0</v>
          </cell>
        </row>
        <row r="6160">
          <cell r="A6160">
            <v>0</v>
          </cell>
        </row>
        <row r="6161">
          <cell r="A6161">
            <v>0</v>
          </cell>
        </row>
        <row r="6162">
          <cell r="A6162">
            <v>0</v>
          </cell>
        </row>
        <row r="6163">
          <cell r="A6163">
            <v>0</v>
          </cell>
        </row>
        <row r="6164">
          <cell r="A6164">
            <v>0</v>
          </cell>
        </row>
        <row r="6165">
          <cell r="A6165">
            <v>0</v>
          </cell>
        </row>
        <row r="6166">
          <cell r="A6166">
            <v>0</v>
          </cell>
        </row>
        <row r="6167">
          <cell r="A6167">
            <v>0</v>
          </cell>
        </row>
        <row r="6168">
          <cell r="A6168">
            <v>0</v>
          </cell>
        </row>
        <row r="6169">
          <cell r="A6169">
            <v>0</v>
          </cell>
        </row>
        <row r="6170">
          <cell r="A6170">
            <v>0</v>
          </cell>
        </row>
        <row r="6171">
          <cell r="A6171">
            <v>0</v>
          </cell>
        </row>
        <row r="6172">
          <cell r="A6172">
            <v>0</v>
          </cell>
        </row>
        <row r="6173">
          <cell r="A6173">
            <v>0</v>
          </cell>
        </row>
        <row r="6174">
          <cell r="A6174">
            <v>0</v>
          </cell>
        </row>
        <row r="6175">
          <cell r="A6175">
            <v>0</v>
          </cell>
        </row>
        <row r="6176">
          <cell r="A6176">
            <v>0</v>
          </cell>
        </row>
        <row r="6177">
          <cell r="A6177">
            <v>0</v>
          </cell>
        </row>
        <row r="6178">
          <cell r="A6178">
            <v>0</v>
          </cell>
        </row>
        <row r="6179">
          <cell r="A6179">
            <v>0</v>
          </cell>
        </row>
        <row r="6180">
          <cell r="A6180">
            <v>0</v>
          </cell>
        </row>
        <row r="6181">
          <cell r="A6181">
            <v>0</v>
          </cell>
        </row>
        <row r="6182">
          <cell r="A6182">
            <v>0</v>
          </cell>
        </row>
        <row r="6183">
          <cell r="A6183">
            <v>0</v>
          </cell>
        </row>
        <row r="6184">
          <cell r="A6184">
            <v>0</v>
          </cell>
        </row>
        <row r="6185">
          <cell r="A6185">
            <v>0</v>
          </cell>
        </row>
        <row r="6186">
          <cell r="A6186">
            <v>0</v>
          </cell>
        </row>
        <row r="6187">
          <cell r="A6187">
            <v>0</v>
          </cell>
        </row>
        <row r="6188">
          <cell r="A6188">
            <v>0</v>
          </cell>
        </row>
        <row r="6189">
          <cell r="A6189">
            <v>0</v>
          </cell>
        </row>
        <row r="6190">
          <cell r="A6190">
            <v>0</v>
          </cell>
        </row>
        <row r="6191">
          <cell r="A6191">
            <v>0</v>
          </cell>
        </row>
        <row r="6192">
          <cell r="A6192">
            <v>0</v>
          </cell>
        </row>
        <row r="6193">
          <cell r="A6193">
            <v>0</v>
          </cell>
        </row>
        <row r="6194">
          <cell r="A6194">
            <v>0</v>
          </cell>
        </row>
        <row r="6195">
          <cell r="A6195">
            <v>0</v>
          </cell>
        </row>
        <row r="6196">
          <cell r="A6196">
            <v>0</v>
          </cell>
        </row>
        <row r="6197">
          <cell r="A6197">
            <v>0</v>
          </cell>
        </row>
        <row r="6198">
          <cell r="A6198">
            <v>0</v>
          </cell>
        </row>
        <row r="6199">
          <cell r="A6199">
            <v>0</v>
          </cell>
        </row>
        <row r="6200">
          <cell r="A6200">
            <v>0</v>
          </cell>
        </row>
        <row r="6201">
          <cell r="A6201">
            <v>0</v>
          </cell>
        </row>
        <row r="6202">
          <cell r="A6202">
            <v>0</v>
          </cell>
        </row>
        <row r="6203">
          <cell r="A6203">
            <v>0</v>
          </cell>
        </row>
        <row r="6204">
          <cell r="A6204">
            <v>0</v>
          </cell>
        </row>
        <row r="6205">
          <cell r="A6205">
            <v>0</v>
          </cell>
        </row>
        <row r="6206">
          <cell r="A6206">
            <v>0</v>
          </cell>
        </row>
        <row r="6207">
          <cell r="A6207">
            <v>0</v>
          </cell>
        </row>
        <row r="6208">
          <cell r="A6208">
            <v>0</v>
          </cell>
        </row>
        <row r="6209">
          <cell r="A6209">
            <v>0</v>
          </cell>
        </row>
        <row r="6210">
          <cell r="A6210">
            <v>0</v>
          </cell>
        </row>
        <row r="6211">
          <cell r="A6211">
            <v>0</v>
          </cell>
        </row>
        <row r="6212">
          <cell r="A6212">
            <v>0</v>
          </cell>
        </row>
        <row r="6213">
          <cell r="A6213">
            <v>0</v>
          </cell>
        </row>
        <row r="6214">
          <cell r="A6214">
            <v>0</v>
          </cell>
        </row>
        <row r="6215">
          <cell r="A6215">
            <v>0</v>
          </cell>
        </row>
        <row r="6216">
          <cell r="A6216">
            <v>0</v>
          </cell>
        </row>
        <row r="6217">
          <cell r="A6217">
            <v>0</v>
          </cell>
        </row>
        <row r="6218">
          <cell r="A6218">
            <v>0</v>
          </cell>
        </row>
        <row r="6219">
          <cell r="A6219">
            <v>0</v>
          </cell>
        </row>
        <row r="6220">
          <cell r="A6220">
            <v>0</v>
          </cell>
        </row>
        <row r="6221">
          <cell r="A6221">
            <v>0</v>
          </cell>
        </row>
        <row r="6222">
          <cell r="A6222">
            <v>0</v>
          </cell>
        </row>
        <row r="6223">
          <cell r="A6223">
            <v>0</v>
          </cell>
        </row>
        <row r="6224">
          <cell r="A6224">
            <v>0</v>
          </cell>
        </row>
        <row r="6225">
          <cell r="A6225">
            <v>0</v>
          </cell>
        </row>
        <row r="6226">
          <cell r="A6226">
            <v>0</v>
          </cell>
        </row>
        <row r="6227">
          <cell r="A6227">
            <v>0</v>
          </cell>
        </row>
        <row r="6228">
          <cell r="A6228">
            <v>0</v>
          </cell>
        </row>
        <row r="6229">
          <cell r="A6229">
            <v>0</v>
          </cell>
        </row>
        <row r="6230">
          <cell r="A6230">
            <v>0</v>
          </cell>
        </row>
        <row r="6231">
          <cell r="A6231">
            <v>0</v>
          </cell>
        </row>
        <row r="6232">
          <cell r="A6232">
            <v>0</v>
          </cell>
        </row>
        <row r="6233">
          <cell r="A6233">
            <v>0</v>
          </cell>
        </row>
        <row r="6234">
          <cell r="A6234">
            <v>0</v>
          </cell>
        </row>
        <row r="6235">
          <cell r="A6235">
            <v>0</v>
          </cell>
        </row>
        <row r="6236">
          <cell r="A6236">
            <v>0</v>
          </cell>
        </row>
        <row r="6237">
          <cell r="A6237">
            <v>0</v>
          </cell>
        </row>
        <row r="6238">
          <cell r="A6238">
            <v>0</v>
          </cell>
        </row>
        <row r="6239">
          <cell r="A6239">
            <v>0</v>
          </cell>
        </row>
        <row r="6240">
          <cell r="A6240">
            <v>0</v>
          </cell>
        </row>
        <row r="6241">
          <cell r="A6241">
            <v>0</v>
          </cell>
        </row>
        <row r="6242">
          <cell r="A6242">
            <v>0</v>
          </cell>
        </row>
        <row r="6243">
          <cell r="A6243">
            <v>0</v>
          </cell>
        </row>
        <row r="6244">
          <cell r="A6244">
            <v>0</v>
          </cell>
        </row>
        <row r="6245">
          <cell r="A6245">
            <v>0</v>
          </cell>
        </row>
        <row r="6246">
          <cell r="A6246">
            <v>0</v>
          </cell>
        </row>
        <row r="6247">
          <cell r="A6247">
            <v>0</v>
          </cell>
        </row>
        <row r="6248">
          <cell r="A6248">
            <v>0</v>
          </cell>
        </row>
        <row r="6249">
          <cell r="A6249">
            <v>0</v>
          </cell>
        </row>
        <row r="6250">
          <cell r="A6250">
            <v>0</v>
          </cell>
        </row>
        <row r="6251">
          <cell r="A6251">
            <v>0</v>
          </cell>
        </row>
        <row r="6252">
          <cell r="A6252">
            <v>0</v>
          </cell>
        </row>
        <row r="6253">
          <cell r="A6253">
            <v>0</v>
          </cell>
        </row>
        <row r="6254">
          <cell r="A6254">
            <v>0</v>
          </cell>
        </row>
        <row r="6255">
          <cell r="A6255">
            <v>0</v>
          </cell>
        </row>
        <row r="6256">
          <cell r="A6256">
            <v>0</v>
          </cell>
        </row>
        <row r="6257">
          <cell r="A6257">
            <v>0</v>
          </cell>
        </row>
        <row r="6258">
          <cell r="A6258">
            <v>0</v>
          </cell>
        </row>
        <row r="6259">
          <cell r="A6259">
            <v>0</v>
          </cell>
        </row>
        <row r="6260">
          <cell r="A6260">
            <v>0</v>
          </cell>
        </row>
        <row r="6261">
          <cell r="A6261">
            <v>0</v>
          </cell>
        </row>
        <row r="6262">
          <cell r="A6262">
            <v>0</v>
          </cell>
        </row>
        <row r="6263">
          <cell r="A6263">
            <v>0</v>
          </cell>
        </row>
        <row r="6264">
          <cell r="A6264">
            <v>0</v>
          </cell>
        </row>
        <row r="6265">
          <cell r="A6265">
            <v>0</v>
          </cell>
        </row>
        <row r="6266">
          <cell r="A6266">
            <v>0</v>
          </cell>
        </row>
        <row r="6267">
          <cell r="A6267">
            <v>0</v>
          </cell>
        </row>
        <row r="6268">
          <cell r="A6268">
            <v>0</v>
          </cell>
        </row>
        <row r="6269">
          <cell r="A6269">
            <v>0</v>
          </cell>
        </row>
        <row r="6270">
          <cell r="A6270">
            <v>0</v>
          </cell>
        </row>
        <row r="6271">
          <cell r="A6271">
            <v>0</v>
          </cell>
        </row>
        <row r="6272">
          <cell r="A6272">
            <v>0</v>
          </cell>
        </row>
        <row r="6273">
          <cell r="A6273">
            <v>0</v>
          </cell>
        </row>
        <row r="6274">
          <cell r="A6274">
            <v>0</v>
          </cell>
        </row>
        <row r="6275">
          <cell r="A6275">
            <v>0</v>
          </cell>
        </row>
        <row r="6276">
          <cell r="A6276">
            <v>0</v>
          </cell>
        </row>
        <row r="6277">
          <cell r="A6277">
            <v>0</v>
          </cell>
        </row>
        <row r="6278">
          <cell r="A6278">
            <v>0</v>
          </cell>
        </row>
        <row r="6279">
          <cell r="A6279">
            <v>0</v>
          </cell>
        </row>
        <row r="6280">
          <cell r="A6280">
            <v>0</v>
          </cell>
        </row>
        <row r="6281">
          <cell r="A6281">
            <v>0</v>
          </cell>
        </row>
        <row r="6282">
          <cell r="A6282">
            <v>0</v>
          </cell>
        </row>
        <row r="6283">
          <cell r="A6283">
            <v>0</v>
          </cell>
        </row>
        <row r="6284">
          <cell r="A6284">
            <v>0</v>
          </cell>
        </row>
        <row r="6285">
          <cell r="A6285">
            <v>0</v>
          </cell>
        </row>
        <row r="6286">
          <cell r="A6286">
            <v>0</v>
          </cell>
        </row>
        <row r="6287">
          <cell r="A6287">
            <v>0</v>
          </cell>
        </row>
        <row r="6288">
          <cell r="A6288">
            <v>0</v>
          </cell>
        </row>
        <row r="6289">
          <cell r="A6289">
            <v>0</v>
          </cell>
        </row>
        <row r="6290">
          <cell r="A6290">
            <v>0</v>
          </cell>
        </row>
        <row r="6291">
          <cell r="A6291">
            <v>0</v>
          </cell>
        </row>
        <row r="6292">
          <cell r="A6292">
            <v>0</v>
          </cell>
        </row>
        <row r="6293">
          <cell r="A6293">
            <v>0</v>
          </cell>
        </row>
        <row r="6294">
          <cell r="A6294">
            <v>0</v>
          </cell>
        </row>
        <row r="6295">
          <cell r="A6295">
            <v>0</v>
          </cell>
        </row>
        <row r="6296">
          <cell r="A6296">
            <v>0</v>
          </cell>
        </row>
        <row r="6297">
          <cell r="A6297">
            <v>0</v>
          </cell>
        </row>
        <row r="6298">
          <cell r="A6298">
            <v>0</v>
          </cell>
        </row>
        <row r="6299">
          <cell r="A6299">
            <v>0</v>
          </cell>
        </row>
        <row r="6300">
          <cell r="A6300">
            <v>0</v>
          </cell>
        </row>
        <row r="6301">
          <cell r="A6301">
            <v>0</v>
          </cell>
        </row>
        <row r="6302">
          <cell r="A6302">
            <v>0</v>
          </cell>
        </row>
        <row r="6303">
          <cell r="A6303">
            <v>0</v>
          </cell>
        </row>
        <row r="6304">
          <cell r="A6304">
            <v>0</v>
          </cell>
        </row>
        <row r="6305">
          <cell r="A6305">
            <v>0</v>
          </cell>
        </row>
        <row r="6306">
          <cell r="A6306">
            <v>0</v>
          </cell>
        </row>
        <row r="6307">
          <cell r="A6307">
            <v>0</v>
          </cell>
        </row>
        <row r="6308">
          <cell r="A6308">
            <v>0</v>
          </cell>
        </row>
        <row r="6309">
          <cell r="A6309">
            <v>0</v>
          </cell>
        </row>
        <row r="6310">
          <cell r="A6310">
            <v>0</v>
          </cell>
        </row>
        <row r="6311">
          <cell r="A6311">
            <v>0</v>
          </cell>
        </row>
        <row r="6312">
          <cell r="A6312">
            <v>0</v>
          </cell>
        </row>
        <row r="6313">
          <cell r="A6313">
            <v>0</v>
          </cell>
        </row>
        <row r="6314">
          <cell r="A6314">
            <v>0</v>
          </cell>
        </row>
        <row r="6315">
          <cell r="A6315">
            <v>0</v>
          </cell>
        </row>
        <row r="6316">
          <cell r="A6316">
            <v>0</v>
          </cell>
        </row>
        <row r="6317">
          <cell r="A6317">
            <v>0</v>
          </cell>
        </row>
        <row r="6318">
          <cell r="A6318">
            <v>0</v>
          </cell>
        </row>
        <row r="6319">
          <cell r="A6319">
            <v>0</v>
          </cell>
        </row>
        <row r="6320">
          <cell r="A6320">
            <v>0</v>
          </cell>
        </row>
        <row r="6321">
          <cell r="A6321">
            <v>0</v>
          </cell>
        </row>
        <row r="6322">
          <cell r="A6322">
            <v>0</v>
          </cell>
        </row>
        <row r="6323">
          <cell r="A6323">
            <v>0</v>
          </cell>
        </row>
        <row r="6324">
          <cell r="A6324">
            <v>0</v>
          </cell>
        </row>
        <row r="6325">
          <cell r="A6325">
            <v>0</v>
          </cell>
        </row>
        <row r="6326">
          <cell r="A6326">
            <v>0</v>
          </cell>
        </row>
        <row r="6327">
          <cell r="A6327">
            <v>0</v>
          </cell>
        </row>
        <row r="6328">
          <cell r="A6328">
            <v>0</v>
          </cell>
        </row>
        <row r="6329">
          <cell r="A6329">
            <v>0</v>
          </cell>
        </row>
        <row r="6330">
          <cell r="A6330">
            <v>0</v>
          </cell>
        </row>
        <row r="6331">
          <cell r="A6331">
            <v>0</v>
          </cell>
        </row>
        <row r="6332">
          <cell r="A6332">
            <v>0</v>
          </cell>
        </row>
        <row r="6333">
          <cell r="A6333">
            <v>0</v>
          </cell>
        </row>
        <row r="6334">
          <cell r="A6334">
            <v>0</v>
          </cell>
        </row>
        <row r="6335">
          <cell r="A6335">
            <v>0</v>
          </cell>
        </row>
        <row r="6336">
          <cell r="A6336">
            <v>0</v>
          </cell>
        </row>
        <row r="6337">
          <cell r="A6337">
            <v>0</v>
          </cell>
        </row>
        <row r="6338">
          <cell r="A6338">
            <v>0</v>
          </cell>
        </row>
        <row r="6339">
          <cell r="A6339">
            <v>0</v>
          </cell>
        </row>
        <row r="6340">
          <cell r="A6340">
            <v>0</v>
          </cell>
        </row>
        <row r="6341">
          <cell r="A6341">
            <v>0</v>
          </cell>
        </row>
        <row r="6342">
          <cell r="A6342">
            <v>0</v>
          </cell>
        </row>
        <row r="6343">
          <cell r="A6343">
            <v>0</v>
          </cell>
        </row>
        <row r="6344">
          <cell r="A6344">
            <v>0</v>
          </cell>
        </row>
        <row r="6345">
          <cell r="A6345">
            <v>0</v>
          </cell>
        </row>
        <row r="6346">
          <cell r="A6346">
            <v>0</v>
          </cell>
        </row>
        <row r="6347">
          <cell r="A6347">
            <v>0</v>
          </cell>
        </row>
        <row r="6348">
          <cell r="A6348">
            <v>0</v>
          </cell>
        </row>
        <row r="6349">
          <cell r="A6349">
            <v>0</v>
          </cell>
        </row>
        <row r="6350">
          <cell r="A6350">
            <v>0</v>
          </cell>
        </row>
        <row r="6351">
          <cell r="A6351">
            <v>0</v>
          </cell>
        </row>
        <row r="6352">
          <cell r="A6352">
            <v>0</v>
          </cell>
        </row>
        <row r="6353">
          <cell r="A6353">
            <v>0</v>
          </cell>
        </row>
        <row r="6354">
          <cell r="A6354">
            <v>0</v>
          </cell>
        </row>
        <row r="6355">
          <cell r="A6355">
            <v>0</v>
          </cell>
        </row>
        <row r="6356">
          <cell r="A6356">
            <v>0</v>
          </cell>
        </row>
        <row r="6357">
          <cell r="A6357">
            <v>0</v>
          </cell>
        </row>
        <row r="6358">
          <cell r="A6358">
            <v>0</v>
          </cell>
        </row>
        <row r="6359">
          <cell r="A6359">
            <v>0</v>
          </cell>
        </row>
        <row r="6360">
          <cell r="A6360">
            <v>0</v>
          </cell>
        </row>
        <row r="6361">
          <cell r="A6361">
            <v>0</v>
          </cell>
        </row>
        <row r="6362">
          <cell r="A6362">
            <v>0</v>
          </cell>
        </row>
        <row r="6363">
          <cell r="A6363">
            <v>0</v>
          </cell>
        </row>
        <row r="6364">
          <cell r="A6364">
            <v>0</v>
          </cell>
        </row>
        <row r="6365">
          <cell r="A6365">
            <v>0</v>
          </cell>
        </row>
        <row r="6366">
          <cell r="A6366">
            <v>0</v>
          </cell>
        </row>
        <row r="6367">
          <cell r="A6367">
            <v>0</v>
          </cell>
        </row>
        <row r="6368">
          <cell r="A6368">
            <v>0</v>
          </cell>
        </row>
        <row r="6369">
          <cell r="A6369">
            <v>0</v>
          </cell>
        </row>
        <row r="6370">
          <cell r="A6370">
            <v>0</v>
          </cell>
        </row>
        <row r="6371">
          <cell r="A6371">
            <v>0</v>
          </cell>
        </row>
        <row r="6372">
          <cell r="A6372">
            <v>0</v>
          </cell>
        </row>
        <row r="6373">
          <cell r="A6373">
            <v>0</v>
          </cell>
        </row>
        <row r="6374">
          <cell r="A6374">
            <v>0</v>
          </cell>
        </row>
        <row r="6375">
          <cell r="A6375">
            <v>0</v>
          </cell>
        </row>
        <row r="6376">
          <cell r="A6376">
            <v>0</v>
          </cell>
        </row>
        <row r="6377">
          <cell r="A6377">
            <v>0</v>
          </cell>
        </row>
        <row r="6378">
          <cell r="A6378">
            <v>0</v>
          </cell>
        </row>
        <row r="6379">
          <cell r="A6379">
            <v>0</v>
          </cell>
        </row>
        <row r="6380">
          <cell r="A6380">
            <v>0</v>
          </cell>
        </row>
        <row r="6381">
          <cell r="A6381">
            <v>0</v>
          </cell>
        </row>
        <row r="6382">
          <cell r="A6382">
            <v>0</v>
          </cell>
        </row>
        <row r="6383">
          <cell r="A6383">
            <v>0</v>
          </cell>
        </row>
        <row r="6384">
          <cell r="A6384">
            <v>0</v>
          </cell>
        </row>
        <row r="6385">
          <cell r="A6385">
            <v>0</v>
          </cell>
        </row>
        <row r="6386">
          <cell r="A6386">
            <v>0</v>
          </cell>
        </row>
        <row r="6387">
          <cell r="A6387">
            <v>0</v>
          </cell>
        </row>
        <row r="6388">
          <cell r="A6388">
            <v>0</v>
          </cell>
        </row>
        <row r="6389">
          <cell r="A6389">
            <v>0</v>
          </cell>
        </row>
        <row r="6390">
          <cell r="A6390">
            <v>0</v>
          </cell>
        </row>
        <row r="6391">
          <cell r="A6391">
            <v>0</v>
          </cell>
        </row>
        <row r="6392">
          <cell r="A6392">
            <v>0</v>
          </cell>
        </row>
        <row r="6393">
          <cell r="A6393">
            <v>0</v>
          </cell>
        </row>
        <row r="6394">
          <cell r="A6394">
            <v>0</v>
          </cell>
        </row>
        <row r="6395">
          <cell r="A6395">
            <v>0</v>
          </cell>
        </row>
        <row r="6396">
          <cell r="A6396">
            <v>0</v>
          </cell>
        </row>
        <row r="6397">
          <cell r="A6397">
            <v>0</v>
          </cell>
        </row>
        <row r="6398">
          <cell r="A6398">
            <v>0</v>
          </cell>
        </row>
        <row r="6399">
          <cell r="A6399">
            <v>0</v>
          </cell>
        </row>
        <row r="6400">
          <cell r="A6400">
            <v>0</v>
          </cell>
        </row>
        <row r="6401">
          <cell r="A6401">
            <v>0</v>
          </cell>
        </row>
        <row r="6402">
          <cell r="A6402">
            <v>0</v>
          </cell>
        </row>
        <row r="6403">
          <cell r="A6403">
            <v>0</v>
          </cell>
        </row>
        <row r="6404">
          <cell r="A6404">
            <v>0</v>
          </cell>
        </row>
        <row r="6405">
          <cell r="A6405">
            <v>0</v>
          </cell>
        </row>
        <row r="6406">
          <cell r="A6406">
            <v>0</v>
          </cell>
        </row>
        <row r="6407">
          <cell r="A6407">
            <v>0</v>
          </cell>
        </row>
        <row r="6408">
          <cell r="A6408">
            <v>0</v>
          </cell>
        </row>
        <row r="6409">
          <cell r="A6409">
            <v>0</v>
          </cell>
        </row>
        <row r="6410">
          <cell r="A6410">
            <v>0</v>
          </cell>
        </row>
        <row r="6411">
          <cell r="A6411">
            <v>0</v>
          </cell>
        </row>
        <row r="6412">
          <cell r="A6412">
            <v>0</v>
          </cell>
        </row>
        <row r="6413">
          <cell r="A6413">
            <v>0</v>
          </cell>
        </row>
        <row r="6414">
          <cell r="A6414">
            <v>0</v>
          </cell>
        </row>
        <row r="6415">
          <cell r="A6415">
            <v>0</v>
          </cell>
        </row>
        <row r="6416">
          <cell r="A6416">
            <v>0</v>
          </cell>
        </row>
        <row r="6417">
          <cell r="A6417">
            <v>0</v>
          </cell>
        </row>
        <row r="6418">
          <cell r="A6418">
            <v>0</v>
          </cell>
        </row>
        <row r="6419">
          <cell r="A6419">
            <v>0</v>
          </cell>
        </row>
        <row r="6420">
          <cell r="A6420">
            <v>0</v>
          </cell>
        </row>
        <row r="6421">
          <cell r="A6421">
            <v>0</v>
          </cell>
        </row>
        <row r="6422">
          <cell r="A6422">
            <v>0</v>
          </cell>
        </row>
        <row r="6423">
          <cell r="A6423">
            <v>0</v>
          </cell>
        </row>
        <row r="6424">
          <cell r="A6424">
            <v>0</v>
          </cell>
        </row>
        <row r="6425">
          <cell r="A6425">
            <v>0</v>
          </cell>
        </row>
        <row r="6426">
          <cell r="A6426">
            <v>0</v>
          </cell>
        </row>
        <row r="6427">
          <cell r="A6427">
            <v>0</v>
          </cell>
        </row>
        <row r="6428">
          <cell r="A6428">
            <v>0</v>
          </cell>
        </row>
        <row r="6429">
          <cell r="A6429">
            <v>0</v>
          </cell>
        </row>
        <row r="6430">
          <cell r="A6430">
            <v>0</v>
          </cell>
        </row>
        <row r="6431">
          <cell r="A6431">
            <v>0</v>
          </cell>
        </row>
        <row r="6432">
          <cell r="A6432">
            <v>0</v>
          </cell>
        </row>
        <row r="6433">
          <cell r="A6433">
            <v>0</v>
          </cell>
        </row>
        <row r="6434">
          <cell r="A6434">
            <v>0</v>
          </cell>
        </row>
        <row r="6435">
          <cell r="A6435">
            <v>0</v>
          </cell>
        </row>
        <row r="6436">
          <cell r="A6436">
            <v>0</v>
          </cell>
        </row>
        <row r="6437">
          <cell r="A6437">
            <v>0</v>
          </cell>
        </row>
        <row r="6438">
          <cell r="A6438">
            <v>0</v>
          </cell>
        </row>
        <row r="6439">
          <cell r="A6439">
            <v>0</v>
          </cell>
        </row>
        <row r="6440">
          <cell r="A6440">
            <v>0</v>
          </cell>
        </row>
        <row r="6441">
          <cell r="A6441">
            <v>0</v>
          </cell>
        </row>
        <row r="6442">
          <cell r="A6442">
            <v>0</v>
          </cell>
        </row>
        <row r="6443">
          <cell r="A6443">
            <v>0</v>
          </cell>
        </row>
        <row r="6444">
          <cell r="A6444">
            <v>0</v>
          </cell>
        </row>
        <row r="6445">
          <cell r="A6445">
            <v>0</v>
          </cell>
        </row>
        <row r="6446">
          <cell r="A6446">
            <v>0</v>
          </cell>
        </row>
        <row r="6447">
          <cell r="A6447">
            <v>0</v>
          </cell>
        </row>
        <row r="6448">
          <cell r="A6448">
            <v>0</v>
          </cell>
        </row>
        <row r="6449">
          <cell r="A6449">
            <v>0</v>
          </cell>
        </row>
        <row r="6450">
          <cell r="A6450">
            <v>0</v>
          </cell>
        </row>
        <row r="6451">
          <cell r="A6451">
            <v>0</v>
          </cell>
        </row>
        <row r="6452">
          <cell r="A6452">
            <v>0</v>
          </cell>
        </row>
        <row r="6453">
          <cell r="A6453">
            <v>0</v>
          </cell>
        </row>
        <row r="6454">
          <cell r="A6454">
            <v>0</v>
          </cell>
        </row>
        <row r="6455">
          <cell r="A6455">
            <v>0</v>
          </cell>
        </row>
        <row r="6456">
          <cell r="A6456">
            <v>0</v>
          </cell>
        </row>
        <row r="6457">
          <cell r="A6457">
            <v>0</v>
          </cell>
        </row>
        <row r="6458">
          <cell r="A6458">
            <v>0</v>
          </cell>
        </row>
        <row r="6459">
          <cell r="A6459">
            <v>0</v>
          </cell>
        </row>
        <row r="6460">
          <cell r="A6460">
            <v>0</v>
          </cell>
        </row>
        <row r="6461">
          <cell r="A6461">
            <v>0</v>
          </cell>
        </row>
        <row r="6462">
          <cell r="A6462">
            <v>0</v>
          </cell>
        </row>
        <row r="6463">
          <cell r="A6463">
            <v>0</v>
          </cell>
        </row>
        <row r="6464">
          <cell r="A6464">
            <v>0</v>
          </cell>
        </row>
        <row r="6465">
          <cell r="A6465">
            <v>0</v>
          </cell>
        </row>
        <row r="6466">
          <cell r="A6466">
            <v>0</v>
          </cell>
        </row>
        <row r="6467">
          <cell r="A6467">
            <v>0</v>
          </cell>
        </row>
        <row r="6468">
          <cell r="A6468">
            <v>0</v>
          </cell>
        </row>
        <row r="6469">
          <cell r="A6469">
            <v>0</v>
          </cell>
        </row>
        <row r="6470">
          <cell r="A6470">
            <v>0</v>
          </cell>
        </row>
        <row r="6471">
          <cell r="A6471">
            <v>0</v>
          </cell>
        </row>
        <row r="6472">
          <cell r="A6472">
            <v>0</v>
          </cell>
        </row>
        <row r="6473">
          <cell r="A6473">
            <v>0</v>
          </cell>
        </row>
        <row r="6474">
          <cell r="A6474">
            <v>0</v>
          </cell>
        </row>
        <row r="6475">
          <cell r="A6475">
            <v>0</v>
          </cell>
        </row>
        <row r="6476">
          <cell r="A6476">
            <v>0</v>
          </cell>
        </row>
        <row r="6477">
          <cell r="A6477">
            <v>0</v>
          </cell>
        </row>
        <row r="6478">
          <cell r="A6478">
            <v>0</v>
          </cell>
        </row>
        <row r="6479">
          <cell r="A6479">
            <v>0</v>
          </cell>
        </row>
        <row r="6480">
          <cell r="A6480">
            <v>0</v>
          </cell>
        </row>
        <row r="6481">
          <cell r="A6481">
            <v>0</v>
          </cell>
        </row>
        <row r="6482">
          <cell r="A6482">
            <v>0</v>
          </cell>
        </row>
        <row r="6483">
          <cell r="A6483">
            <v>0</v>
          </cell>
        </row>
        <row r="6484">
          <cell r="A6484">
            <v>0</v>
          </cell>
        </row>
        <row r="6485">
          <cell r="A6485">
            <v>0</v>
          </cell>
        </row>
        <row r="6486">
          <cell r="A6486">
            <v>0</v>
          </cell>
        </row>
        <row r="6487">
          <cell r="A6487">
            <v>0</v>
          </cell>
        </row>
        <row r="6488">
          <cell r="A6488">
            <v>0</v>
          </cell>
        </row>
        <row r="6489">
          <cell r="A6489">
            <v>0</v>
          </cell>
        </row>
        <row r="6490">
          <cell r="A6490">
            <v>0</v>
          </cell>
        </row>
        <row r="6491">
          <cell r="A6491">
            <v>0</v>
          </cell>
        </row>
        <row r="6492">
          <cell r="A6492">
            <v>0</v>
          </cell>
        </row>
        <row r="6493">
          <cell r="A6493">
            <v>0</v>
          </cell>
        </row>
        <row r="6494">
          <cell r="A6494">
            <v>0</v>
          </cell>
        </row>
        <row r="6524">
          <cell r="A6524">
            <v>0</v>
          </cell>
        </row>
        <row r="6580">
          <cell r="A6580">
            <v>0</v>
          </cell>
        </row>
        <row r="6812">
          <cell r="A6812">
            <v>0</v>
          </cell>
        </row>
        <row r="6847">
          <cell r="A6847">
            <v>0</v>
          </cell>
        </row>
        <row r="6918">
          <cell r="A6918">
            <v>0</v>
          </cell>
        </row>
        <row r="6928">
          <cell r="A6928">
            <v>0</v>
          </cell>
        </row>
        <row r="7050">
          <cell r="A7050">
            <v>0</v>
          </cell>
        </row>
        <row r="7067">
          <cell r="A7067">
            <v>0</v>
          </cell>
        </row>
        <row r="7082">
          <cell r="A7082">
            <v>0</v>
          </cell>
        </row>
        <row r="7150">
          <cell r="A7150">
            <v>0</v>
          </cell>
        </row>
      </sheetData>
      <sheetData sheetId="28">
        <row r="1">
          <cell r="A1" t="str">
            <v>SITEID</v>
          </cell>
        </row>
        <row r="2">
          <cell r="A2" t="str">
            <v>S00000001590</v>
          </cell>
          <cell r="C2" t="str">
            <v>Split</v>
          </cell>
          <cell r="D2">
            <v>320</v>
          </cell>
          <cell r="E2">
            <v>272</v>
          </cell>
          <cell r="F2">
            <v>48</v>
          </cell>
          <cell r="K2">
            <v>41076</v>
          </cell>
          <cell r="M2" t="str">
            <v>JUN</v>
          </cell>
        </row>
        <row r="3">
          <cell r="A3" t="str">
            <v>S00000001839</v>
          </cell>
        </row>
        <row r="4">
          <cell r="A4" t="str">
            <v>S00000001909</v>
          </cell>
        </row>
        <row r="5">
          <cell r="A5" t="str">
            <v>S00000002197</v>
          </cell>
        </row>
        <row r="6">
          <cell r="A6" t="str">
            <v>S00000002218</v>
          </cell>
        </row>
        <row r="7">
          <cell r="A7" t="str">
            <v>S00000002023</v>
          </cell>
        </row>
        <row r="8">
          <cell r="A8" t="str">
            <v>S00000002041</v>
          </cell>
        </row>
        <row r="9">
          <cell r="A9" t="str">
            <v>S00000002174</v>
          </cell>
        </row>
        <row r="10">
          <cell r="A10" t="str">
            <v>S00000002144</v>
          </cell>
        </row>
        <row r="11">
          <cell r="A11" t="str">
            <v>S00000002134</v>
          </cell>
        </row>
        <row r="12">
          <cell r="A12" t="str">
            <v>S00000002227</v>
          </cell>
        </row>
        <row r="13">
          <cell r="A13" t="str">
            <v>S00000002161</v>
          </cell>
        </row>
        <row r="14">
          <cell r="A14" t="str">
            <v>S00000002168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ekly Production"/>
      <sheetName val="WE 12-17"/>
      <sheetName val="Savings"/>
      <sheetName val="KPI"/>
      <sheetName val="Crew Savings"/>
      <sheetName val="Crew Saturation"/>
      <sheetName val="Pipeline"/>
      <sheetName val="Data"/>
      <sheetName val="CWR"/>
      <sheetName val="KPI - Internal"/>
      <sheetName val="CloseRate"/>
      <sheetName val="DI"/>
      <sheetName val="Marketing_Data"/>
      <sheetName val="Lookups"/>
      <sheetName val="ReferredBy"/>
      <sheetName val="Accrual Data"/>
      <sheetName val="Instructions"/>
      <sheetName val="All"/>
      <sheetName val="Assured Energy"/>
      <sheetName val="Energy360"/>
      <sheetName val="Astro"/>
      <sheetName val="NHS"/>
      <sheetName val="Steinhardt"/>
      <sheetName val="SmartSealed"/>
      <sheetName val="Intel Energy"/>
      <sheetName val="USA-Addison"/>
      <sheetName val="ARC Ins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0</v>
          </cell>
        </row>
        <row r="2">
          <cell r="B2" t="str">
            <v>Cust Last</v>
          </cell>
        </row>
        <row r="3">
          <cell r="A3" t="str">
            <v>S00000001001</v>
          </cell>
          <cell r="B3" t="str">
            <v>Bahde</v>
          </cell>
          <cell r="J3">
            <v>40756</v>
          </cell>
          <cell r="K3">
            <v>40761</v>
          </cell>
          <cell r="M3"/>
          <cell r="P3" t="str">
            <v>Gas</v>
          </cell>
          <cell r="T3">
            <v>0</v>
          </cell>
          <cell r="U3">
            <v>3</v>
          </cell>
          <cell r="AG3">
            <v>0</v>
          </cell>
          <cell r="AH3">
            <v>0</v>
          </cell>
          <cell r="AI3"/>
          <cell r="AJ3"/>
          <cell r="AK3">
            <v>0</v>
          </cell>
          <cell r="AL3">
            <v>2167.13</v>
          </cell>
          <cell r="AM3">
            <v>1083.56</v>
          </cell>
          <cell r="AN3">
            <v>146.49</v>
          </cell>
          <cell r="AO3">
            <v>176.33</v>
          </cell>
          <cell r="AW3">
            <v>0</v>
          </cell>
          <cell r="AY3">
            <v>0</v>
          </cell>
        </row>
        <row r="4">
          <cell r="B4" t="str">
            <v>Cuff</v>
          </cell>
        </row>
        <row r="5">
          <cell r="B5" t="str">
            <v>Guftason</v>
          </cell>
        </row>
        <row r="6">
          <cell r="B6" t="str">
            <v>Pipaliya</v>
          </cell>
        </row>
        <row r="7">
          <cell r="B7" t="str">
            <v>Siegel</v>
          </cell>
        </row>
        <row r="8">
          <cell r="B8" t="str">
            <v>Gulino</v>
          </cell>
        </row>
        <row r="9">
          <cell r="B9" t="str">
            <v>Avant</v>
          </cell>
        </row>
        <row r="10">
          <cell r="B10" t="str">
            <v>Lenth</v>
          </cell>
        </row>
        <row r="11">
          <cell r="B11" t="str">
            <v>Levy</v>
          </cell>
        </row>
        <row r="12">
          <cell r="B12" t="str">
            <v>Porter</v>
          </cell>
        </row>
        <row r="13">
          <cell r="B13" t="str">
            <v>Esser</v>
          </cell>
        </row>
        <row r="14">
          <cell r="B14" t="str">
            <v>Kaplan</v>
          </cell>
        </row>
        <row r="15">
          <cell r="B15" t="str">
            <v>Calderwood</v>
          </cell>
        </row>
        <row r="16">
          <cell r="B16" t="str">
            <v>Postley</v>
          </cell>
        </row>
        <row r="17">
          <cell r="B17" t="str">
            <v>Lerschea</v>
          </cell>
        </row>
        <row r="18">
          <cell r="B18" t="str">
            <v>Ridenour</v>
          </cell>
        </row>
        <row r="19">
          <cell r="B19" t="str">
            <v>Kimak</v>
          </cell>
        </row>
        <row r="20">
          <cell r="B20" t="str">
            <v>McDermott</v>
          </cell>
        </row>
        <row r="21">
          <cell r="B21" t="str">
            <v>Spigner</v>
          </cell>
        </row>
        <row r="22">
          <cell r="B22" t="str">
            <v>Thompson</v>
          </cell>
        </row>
        <row r="23">
          <cell r="B23" t="str">
            <v>Cross</v>
          </cell>
        </row>
        <row r="24">
          <cell r="B24" t="str">
            <v>Jordan</v>
          </cell>
        </row>
        <row r="25">
          <cell r="B25" t="str">
            <v>Mills</v>
          </cell>
        </row>
        <row r="26">
          <cell r="B26" t="str">
            <v>Graham</v>
          </cell>
        </row>
        <row r="27">
          <cell r="B27" t="str">
            <v>Tuohey</v>
          </cell>
        </row>
        <row r="28">
          <cell r="B28" t="str">
            <v>Gobbi</v>
          </cell>
        </row>
        <row r="29">
          <cell r="B29" t="str">
            <v>Cammarata</v>
          </cell>
        </row>
        <row r="30">
          <cell r="B30" t="str">
            <v>Mudd</v>
          </cell>
        </row>
        <row r="31">
          <cell r="B31" t="str">
            <v>Ripley</v>
          </cell>
        </row>
        <row r="32">
          <cell r="B32" t="str">
            <v>Kieckhafer</v>
          </cell>
        </row>
        <row r="33">
          <cell r="B33" t="str">
            <v>Jacobson</v>
          </cell>
        </row>
        <row r="34">
          <cell r="B34" t="str">
            <v>Milman</v>
          </cell>
        </row>
        <row r="35">
          <cell r="B35" t="str">
            <v>Eisenstat</v>
          </cell>
        </row>
        <row r="36">
          <cell r="B36" t="str">
            <v>Wachsmuth</v>
          </cell>
        </row>
        <row r="37">
          <cell r="B37" t="str">
            <v>Fitzgerald</v>
          </cell>
        </row>
        <row r="38">
          <cell r="B38" t="str">
            <v>Anthony</v>
          </cell>
        </row>
        <row r="39">
          <cell r="B39" t="str">
            <v>Manke</v>
          </cell>
        </row>
        <row r="40">
          <cell r="B40" t="str">
            <v>Payne</v>
          </cell>
        </row>
        <row r="41">
          <cell r="B41" t="str">
            <v>Lee</v>
          </cell>
        </row>
        <row r="42">
          <cell r="B42" t="str">
            <v>Riorden</v>
          </cell>
        </row>
        <row r="43">
          <cell r="B43" t="str">
            <v>Zablocki</v>
          </cell>
        </row>
        <row r="44">
          <cell r="B44" t="str">
            <v>Hutton</v>
          </cell>
        </row>
        <row r="45">
          <cell r="B45" t="str">
            <v>McGovern</v>
          </cell>
        </row>
        <row r="46">
          <cell r="B46" t="str">
            <v>Holtz</v>
          </cell>
        </row>
        <row r="47">
          <cell r="B47" t="str">
            <v>Mullan</v>
          </cell>
        </row>
        <row r="48">
          <cell r="B48" t="str">
            <v>Branson</v>
          </cell>
        </row>
        <row r="49">
          <cell r="B49" t="str">
            <v>Hogan</v>
          </cell>
        </row>
        <row r="50">
          <cell r="B50" t="str">
            <v>Winston</v>
          </cell>
        </row>
        <row r="51">
          <cell r="B51" t="str">
            <v>Dickey</v>
          </cell>
        </row>
        <row r="52">
          <cell r="B52" t="str">
            <v>Klotz</v>
          </cell>
        </row>
        <row r="53">
          <cell r="B53" t="str">
            <v>Behrent</v>
          </cell>
        </row>
        <row r="54">
          <cell r="B54" t="str">
            <v>Franciose</v>
          </cell>
        </row>
        <row r="55">
          <cell r="B55" t="str">
            <v>Meredith</v>
          </cell>
        </row>
        <row r="56">
          <cell r="B56" t="str">
            <v>Rounds</v>
          </cell>
        </row>
        <row r="57">
          <cell r="B57" t="str">
            <v>Guyton</v>
          </cell>
        </row>
        <row r="58">
          <cell r="B58" t="str">
            <v>Crozier</v>
          </cell>
        </row>
        <row r="59">
          <cell r="B59" t="str">
            <v>Best</v>
          </cell>
        </row>
        <row r="60">
          <cell r="B60" t="str">
            <v>Yee</v>
          </cell>
        </row>
        <row r="61">
          <cell r="B61" t="str">
            <v>Provost</v>
          </cell>
        </row>
        <row r="62">
          <cell r="B62" t="str">
            <v>Frank</v>
          </cell>
        </row>
        <row r="63">
          <cell r="B63" t="str">
            <v>Kragh</v>
          </cell>
        </row>
        <row r="64">
          <cell r="B64" t="str">
            <v>Olson</v>
          </cell>
        </row>
        <row r="65">
          <cell r="B65" t="str">
            <v>Freeman</v>
          </cell>
        </row>
        <row r="66">
          <cell r="B66" t="str">
            <v>Curry</v>
          </cell>
        </row>
        <row r="67">
          <cell r="B67" t="str">
            <v>Montgomery</v>
          </cell>
        </row>
        <row r="68">
          <cell r="B68" t="str">
            <v>SMITH</v>
          </cell>
        </row>
        <row r="69">
          <cell r="B69" t="str">
            <v>Kay</v>
          </cell>
        </row>
        <row r="70">
          <cell r="B70" t="str">
            <v>Bermann</v>
          </cell>
        </row>
        <row r="71">
          <cell r="B71" t="str">
            <v>Koebel</v>
          </cell>
        </row>
        <row r="72">
          <cell r="B72" t="str">
            <v>Green</v>
          </cell>
        </row>
        <row r="73">
          <cell r="B73" t="str">
            <v>Hossfeld</v>
          </cell>
        </row>
        <row r="74">
          <cell r="B74" t="str">
            <v>Mcgovern</v>
          </cell>
        </row>
        <row r="75">
          <cell r="B75" t="str">
            <v>Levine</v>
          </cell>
        </row>
        <row r="76">
          <cell r="B76" t="str">
            <v>Abraham</v>
          </cell>
        </row>
        <row r="77">
          <cell r="B77" t="str">
            <v>Jones</v>
          </cell>
        </row>
        <row r="78">
          <cell r="B78" t="str">
            <v>Satterhwaite</v>
          </cell>
        </row>
        <row r="79">
          <cell r="B79" t="str">
            <v>Gold</v>
          </cell>
        </row>
        <row r="80">
          <cell r="B80" t="str">
            <v>Jakubowski</v>
          </cell>
        </row>
        <row r="81">
          <cell r="B81" t="str">
            <v>Rook</v>
          </cell>
        </row>
        <row r="82">
          <cell r="B82" t="str">
            <v>Gilmer</v>
          </cell>
        </row>
        <row r="83">
          <cell r="B83" t="str">
            <v>Golden</v>
          </cell>
        </row>
        <row r="84">
          <cell r="B84" t="str">
            <v>Peszek</v>
          </cell>
        </row>
        <row r="85">
          <cell r="B85" t="str">
            <v>Rehm</v>
          </cell>
        </row>
        <row r="86">
          <cell r="B86" t="str">
            <v>Alberty</v>
          </cell>
        </row>
        <row r="87">
          <cell r="B87" t="str">
            <v>Tomsyck</v>
          </cell>
        </row>
        <row r="88">
          <cell r="B88" t="str">
            <v>Hughes</v>
          </cell>
        </row>
        <row r="89">
          <cell r="B89" t="str">
            <v>Zazzetti</v>
          </cell>
        </row>
        <row r="90">
          <cell r="B90" t="str">
            <v>Wimberg</v>
          </cell>
        </row>
        <row r="91">
          <cell r="B91" t="str">
            <v>Denefe</v>
          </cell>
        </row>
        <row r="92">
          <cell r="B92" t="str">
            <v>Zachariah</v>
          </cell>
        </row>
        <row r="93">
          <cell r="B93" t="str">
            <v>Cliff</v>
          </cell>
        </row>
        <row r="94">
          <cell r="B94" t="str">
            <v>Drake</v>
          </cell>
        </row>
        <row r="95">
          <cell r="B95" t="str">
            <v>Chen</v>
          </cell>
        </row>
        <row r="96">
          <cell r="B96" t="str">
            <v>Beranek</v>
          </cell>
        </row>
        <row r="97">
          <cell r="B97" t="str">
            <v>Ham</v>
          </cell>
        </row>
        <row r="98">
          <cell r="B98" t="str">
            <v>Murach</v>
          </cell>
        </row>
        <row r="99">
          <cell r="B99" t="str">
            <v>Thomas</v>
          </cell>
        </row>
        <row r="100">
          <cell r="B100" t="str">
            <v>Hutchinson</v>
          </cell>
        </row>
        <row r="101">
          <cell r="B101" t="str">
            <v>Guest</v>
          </cell>
        </row>
        <row r="102">
          <cell r="B102" t="str">
            <v>Lach</v>
          </cell>
        </row>
        <row r="103">
          <cell r="B103" t="str">
            <v>Nelson</v>
          </cell>
        </row>
        <row r="104">
          <cell r="B104" t="str">
            <v>Pasquerelli</v>
          </cell>
        </row>
        <row r="105">
          <cell r="B105" t="str">
            <v>Schrank</v>
          </cell>
        </row>
        <row r="106">
          <cell r="B106" t="str">
            <v>Gradstein</v>
          </cell>
        </row>
        <row r="107">
          <cell r="B107" t="str">
            <v>Zahtz</v>
          </cell>
        </row>
        <row r="108">
          <cell r="B108" t="str">
            <v>Stewart</v>
          </cell>
        </row>
        <row r="109">
          <cell r="B109" t="str">
            <v>Lee</v>
          </cell>
        </row>
        <row r="110">
          <cell r="B110" t="str">
            <v>McDonald</v>
          </cell>
        </row>
        <row r="111">
          <cell r="B111" t="str">
            <v>Ceragioli</v>
          </cell>
        </row>
        <row r="112">
          <cell r="B112" t="str">
            <v>Jones</v>
          </cell>
        </row>
        <row r="113">
          <cell r="B113" t="str">
            <v>Solaski</v>
          </cell>
        </row>
        <row r="114">
          <cell r="B114" t="str">
            <v>Collerd</v>
          </cell>
        </row>
        <row r="115">
          <cell r="B115" t="str">
            <v>Peyton</v>
          </cell>
        </row>
        <row r="116">
          <cell r="B116" t="str">
            <v>Wolfe</v>
          </cell>
        </row>
        <row r="117">
          <cell r="B117" t="str">
            <v>Black</v>
          </cell>
        </row>
        <row r="118">
          <cell r="B118" t="str">
            <v>jackson</v>
          </cell>
        </row>
        <row r="119">
          <cell r="B119" t="str">
            <v>Martin</v>
          </cell>
        </row>
        <row r="120">
          <cell r="B120" t="str">
            <v>Strains</v>
          </cell>
        </row>
        <row r="121">
          <cell r="B121" t="str">
            <v>Caticchio</v>
          </cell>
        </row>
        <row r="122">
          <cell r="B122" t="str">
            <v>Mckinley</v>
          </cell>
        </row>
        <row r="123">
          <cell r="B123" t="str">
            <v>Fung</v>
          </cell>
        </row>
        <row r="124">
          <cell r="B124" t="str">
            <v>Fredrickson</v>
          </cell>
        </row>
        <row r="125">
          <cell r="B125" t="str">
            <v>James</v>
          </cell>
        </row>
        <row r="126">
          <cell r="B126" t="str">
            <v>Lebovits</v>
          </cell>
        </row>
        <row r="127">
          <cell r="B127" t="str">
            <v>Greenberg</v>
          </cell>
        </row>
        <row r="128">
          <cell r="B128" t="str">
            <v>Ikeda</v>
          </cell>
        </row>
        <row r="129">
          <cell r="B129" t="str">
            <v>Chandler</v>
          </cell>
        </row>
        <row r="130">
          <cell r="B130" t="str">
            <v>Danino</v>
          </cell>
        </row>
        <row r="131">
          <cell r="B131" t="str">
            <v>Tisdale</v>
          </cell>
        </row>
        <row r="132">
          <cell r="B132" t="str">
            <v>Scott</v>
          </cell>
        </row>
        <row r="133">
          <cell r="B133" t="str">
            <v>Feder</v>
          </cell>
        </row>
        <row r="134">
          <cell r="B134" t="str">
            <v>Billen</v>
          </cell>
        </row>
        <row r="135">
          <cell r="B135" t="str">
            <v>Winer</v>
          </cell>
        </row>
        <row r="136">
          <cell r="B136" t="str">
            <v>Piccony</v>
          </cell>
        </row>
        <row r="137">
          <cell r="B137" t="str">
            <v>Washow</v>
          </cell>
        </row>
        <row r="138">
          <cell r="B138" t="str">
            <v>Mcferren</v>
          </cell>
        </row>
        <row r="139">
          <cell r="B139" t="str">
            <v>Cooper</v>
          </cell>
        </row>
        <row r="140">
          <cell r="B140" t="str">
            <v>Scott</v>
          </cell>
        </row>
        <row r="141">
          <cell r="B141" t="str">
            <v>Rodriguez</v>
          </cell>
        </row>
        <row r="142">
          <cell r="B142" t="str">
            <v>Coomer</v>
          </cell>
        </row>
        <row r="143">
          <cell r="B143" t="str">
            <v>Biser</v>
          </cell>
        </row>
        <row r="144">
          <cell r="B144" t="str">
            <v>Dallas</v>
          </cell>
        </row>
        <row r="145">
          <cell r="B145" t="str">
            <v>Walker</v>
          </cell>
        </row>
        <row r="146">
          <cell r="B146" t="str">
            <v>Palmer</v>
          </cell>
        </row>
        <row r="147">
          <cell r="B147" t="str">
            <v>Maddern</v>
          </cell>
        </row>
        <row r="148">
          <cell r="B148" t="str">
            <v>Zildzic</v>
          </cell>
        </row>
        <row r="149">
          <cell r="B149" t="str">
            <v>Catherine</v>
          </cell>
        </row>
        <row r="150">
          <cell r="B150" t="str">
            <v>Houser</v>
          </cell>
        </row>
        <row r="151">
          <cell r="B151" t="str">
            <v>Hussain</v>
          </cell>
        </row>
        <row r="152">
          <cell r="B152" t="str">
            <v>Kent</v>
          </cell>
        </row>
        <row r="153">
          <cell r="B153" t="str">
            <v>Clarke</v>
          </cell>
        </row>
        <row r="154">
          <cell r="B154" t="str">
            <v>Rontal</v>
          </cell>
        </row>
        <row r="155">
          <cell r="B155" t="str">
            <v>Roos</v>
          </cell>
        </row>
        <row r="156">
          <cell r="B156" t="str">
            <v>Gaddam</v>
          </cell>
        </row>
        <row r="157">
          <cell r="B157" t="str">
            <v>Burvikovs</v>
          </cell>
        </row>
        <row r="158">
          <cell r="B158" t="str">
            <v>Habib</v>
          </cell>
        </row>
        <row r="159">
          <cell r="B159" t="str">
            <v>Golich</v>
          </cell>
        </row>
        <row r="160">
          <cell r="B160" t="str">
            <v>Pickup</v>
          </cell>
        </row>
        <row r="161">
          <cell r="B161" t="str">
            <v>Ross</v>
          </cell>
        </row>
        <row r="162">
          <cell r="B162" t="str">
            <v>Mcauliffe</v>
          </cell>
        </row>
        <row r="163">
          <cell r="B163" t="str">
            <v>Toriumi</v>
          </cell>
        </row>
        <row r="164">
          <cell r="B164" t="str">
            <v>Prisching</v>
          </cell>
        </row>
        <row r="165">
          <cell r="B165" t="str">
            <v>West</v>
          </cell>
        </row>
        <row r="166">
          <cell r="B166" t="str">
            <v>LEMMER</v>
          </cell>
        </row>
        <row r="167">
          <cell r="B167" t="str">
            <v>Andrew</v>
          </cell>
        </row>
        <row r="168">
          <cell r="B168" t="str">
            <v>Newton</v>
          </cell>
        </row>
        <row r="169">
          <cell r="B169" t="str">
            <v>Kamatala</v>
          </cell>
        </row>
        <row r="170">
          <cell r="B170" t="str">
            <v>Pitts</v>
          </cell>
        </row>
        <row r="171">
          <cell r="B171" t="str">
            <v>Martinez</v>
          </cell>
        </row>
        <row r="172">
          <cell r="B172" t="str">
            <v>Spencer</v>
          </cell>
        </row>
        <row r="173">
          <cell r="B173" t="str">
            <v>Koclanis</v>
          </cell>
        </row>
        <row r="174">
          <cell r="B174" t="str">
            <v>Connors</v>
          </cell>
        </row>
        <row r="175">
          <cell r="B175" t="str">
            <v>BETHEL</v>
          </cell>
        </row>
        <row r="176">
          <cell r="B176" t="str">
            <v>Kelly</v>
          </cell>
        </row>
        <row r="177">
          <cell r="B177" t="str">
            <v>Howard</v>
          </cell>
        </row>
        <row r="178">
          <cell r="B178" t="str">
            <v>Heim</v>
          </cell>
        </row>
        <row r="179">
          <cell r="B179" t="str">
            <v>Miller</v>
          </cell>
        </row>
        <row r="180">
          <cell r="B180" t="str">
            <v>Walton</v>
          </cell>
        </row>
        <row r="181">
          <cell r="B181" t="str">
            <v>Oneill</v>
          </cell>
        </row>
        <row r="182">
          <cell r="B182" t="str">
            <v>Dublin</v>
          </cell>
        </row>
        <row r="183">
          <cell r="B183" t="str">
            <v>Johnson</v>
          </cell>
        </row>
        <row r="184">
          <cell r="B184" t="str">
            <v>Rosenberg</v>
          </cell>
        </row>
        <row r="185">
          <cell r="B185" t="str">
            <v>Eichner</v>
          </cell>
        </row>
        <row r="186">
          <cell r="B186" t="str">
            <v>Lorch</v>
          </cell>
        </row>
        <row r="187">
          <cell r="B187" t="str">
            <v>Helm</v>
          </cell>
        </row>
        <row r="188">
          <cell r="B188" t="str">
            <v>Schaeflein</v>
          </cell>
        </row>
        <row r="189">
          <cell r="B189" t="str">
            <v>Johnson</v>
          </cell>
        </row>
        <row r="190">
          <cell r="B190" t="str">
            <v>Dipaolo</v>
          </cell>
        </row>
        <row r="191">
          <cell r="B191" t="str">
            <v>Walnock</v>
          </cell>
        </row>
        <row r="192">
          <cell r="B192" t="str">
            <v>Charles-Lewis</v>
          </cell>
        </row>
        <row r="193">
          <cell r="B193" t="str">
            <v>Storm</v>
          </cell>
        </row>
        <row r="194">
          <cell r="B194" t="str">
            <v>Gilbert</v>
          </cell>
        </row>
        <row r="195">
          <cell r="B195" t="str">
            <v>FLISS</v>
          </cell>
        </row>
        <row r="196">
          <cell r="B196" t="str">
            <v>Smith</v>
          </cell>
        </row>
        <row r="197">
          <cell r="B197" t="str">
            <v>Greenfield</v>
          </cell>
        </row>
        <row r="198">
          <cell r="B198" t="str">
            <v>Hoskins</v>
          </cell>
        </row>
        <row r="199">
          <cell r="B199" t="str">
            <v>Kodama</v>
          </cell>
        </row>
        <row r="200">
          <cell r="B200" t="str">
            <v>Poulin</v>
          </cell>
        </row>
        <row r="201">
          <cell r="B201" t="str">
            <v>Butler</v>
          </cell>
        </row>
        <row r="202">
          <cell r="B202" t="str">
            <v>Meola</v>
          </cell>
        </row>
        <row r="203">
          <cell r="B203" t="str">
            <v>Clarke</v>
          </cell>
        </row>
        <row r="204">
          <cell r="B204" t="str">
            <v>Imbrogno</v>
          </cell>
        </row>
        <row r="205">
          <cell r="B205" t="str">
            <v>Dickerson</v>
          </cell>
        </row>
        <row r="206">
          <cell r="B206" t="str">
            <v>Brennan</v>
          </cell>
        </row>
        <row r="207">
          <cell r="B207" t="str">
            <v>Arnish</v>
          </cell>
        </row>
        <row r="208">
          <cell r="B208" t="str">
            <v>Mccowan</v>
          </cell>
        </row>
        <row r="209">
          <cell r="B209" t="str">
            <v>MCDERMOTT</v>
          </cell>
        </row>
        <row r="210">
          <cell r="B210" t="str">
            <v>Boulos</v>
          </cell>
        </row>
        <row r="211">
          <cell r="B211" t="str">
            <v>KABBES</v>
          </cell>
        </row>
        <row r="212">
          <cell r="B212" t="str">
            <v>Johnson</v>
          </cell>
        </row>
        <row r="213">
          <cell r="B213" t="str">
            <v>Chen</v>
          </cell>
        </row>
        <row r="214">
          <cell r="B214" t="str">
            <v>Pasowicz</v>
          </cell>
        </row>
        <row r="215">
          <cell r="B215" t="str">
            <v>Lim</v>
          </cell>
        </row>
        <row r="216">
          <cell r="B216" t="str">
            <v>Riseman</v>
          </cell>
        </row>
        <row r="217">
          <cell r="B217" t="str">
            <v>WIESNER</v>
          </cell>
        </row>
        <row r="218">
          <cell r="B218" t="str">
            <v>Heffernan</v>
          </cell>
        </row>
        <row r="219">
          <cell r="B219" t="str">
            <v>Fitzhenry</v>
          </cell>
        </row>
        <row r="220">
          <cell r="B220" t="str">
            <v>Stallings</v>
          </cell>
        </row>
        <row r="221">
          <cell r="B221" t="str">
            <v>SWORDY</v>
          </cell>
        </row>
        <row r="222">
          <cell r="B222" t="str">
            <v>Roth</v>
          </cell>
        </row>
        <row r="223">
          <cell r="B223" t="str">
            <v>Zawadzki</v>
          </cell>
        </row>
        <row r="224">
          <cell r="B224" t="str">
            <v>Matsumoto</v>
          </cell>
        </row>
        <row r="225">
          <cell r="B225" t="str">
            <v>Cheers</v>
          </cell>
        </row>
        <row r="226">
          <cell r="B226" t="str">
            <v>STARK</v>
          </cell>
        </row>
        <row r="227">
          <cell r="B227" t="str">
            <v>Ward</v>
          </cell>
        </row>
        <row r="228">
          <cell r="B228" t="str">
            <v>Scarpelli</v>
          </cell>
        </row>
        <row r="229">
          <cell r="B229" t="str">
            <v>Francis</v>
          </cell>
        </row>
        <row r="230">
          <cell r="B230" t="str">
            <v>JOHNSON</v>
          </cell>
        </row>
        <row r="231">
          <cell r="B231" t="str">
            <v>Dabney</v>
          </cell>
        </row>
        <row r="232">
          <cell r="B232" t="str">
            <v>AVANT</v>
          </cell>
        </row>
        <row r="233">
          <cell r="B233" t="str">
            <v>Smith</v>
          </cell>
        </row>
        <row r="234">
          <cell r="B234" t="str">
            <v>Pawlak</v>
          </cell>
        </row>
        <row r="235">
          <cell r="B235" t="str">
            <v>Treece</v>
          </cell>
        </row>
        <row r="236">
          <cell r="B236" t="str">
            <v>MORRIS</v>
          </cell>
        </row>
        <row r="237">
          <cell r="B237" t="str">
            <v>RATHOD</v>
          </cell>
        </row>
        <row r="238">
          <cell r="B238" t="str">
            <v>ROGERS</v>
          </cell>
        </row>
        <row r="239">
          <cell r="B239" t="str">
            <v>Cho</v>
          </cell>
        </row>
        <row r="240">
          <cell r="B240" t="str">
            <v>Tabben</v>
          </cell>
        </row>
        <row r="241">
          <cell r="B241" t="str">
            <v>Lutzow</v>
          </cell>
        </row>
        <row r="242">
          <cell r="B242" t="str">
            <v>DALLAL</v>
          </cell>
        </row>
        <row r="243">
          <cell r="B243" t="str">
            <v>Shaw</v>
          </cell>
        </row>
        <row r="244">
          <cell r="B244" t="str">
            <v>GEDDES</v>
          </cell>
        </row>
        <row r="245">
          <cell r="B245" t="str">
            <v>CUNNINGHAM</v>
          </cell>
        </row>
        <row r="246">
          <cell r="B246" t="str">
            <v>BRETZLAFF</v>
          </cell>
        </row>
        <row r="247">
          <cell r="B247" t="str">
            <v>RHONE</v>
          </cell>
        </row>
        <row r="248">
          <cell r="B248" t="str">
            <v>VALLELONGA</v>
          </cell>
        </row>
        <row r="249">
          <cell r="B249" t="str">
            <v>KAMP</v>
          </cell>
        </row>
        <row r="250">
          <cell r="B250" t="str">
            <v>CHANG</v>
          </cell>
        </row>
        <row r="251">
          <cell r="B251" t="str">
            <v>MASON</v>
          </cell>
        </row>
        <row r="252">
          <cell r="B252" t="str">
            <v>REIFF</v>
          </cell>
        </row>
        <row r="253">
          <cell r="B253" t="str">
            <v>STREICKER</v>
          </cell>
        </row>
        <row r="254">
          <cell r="B254" t="str">
            <v>KAGEL</v>
          </cell>
        </row>
        <row r="255">
          <cell r="B255" t="str">
            <v>YOON</v>
          </cell>
        </row>
        <row r="256">
          <cell r="B256" t="str">
            <v>BRANCATO</v>
          </cell>
        </row>
        <row r="257">
          <cell r="B257" t="str">
            <v>LOCKNAR</v>
          </cell>
        </row>
        <row r="258">
          <cell r="B258" t="str">
            <v>KATZMAN</v>
          </cell>
        </row>
        <row r="259">
          <cell r="B259" t="str">
            <v>BAUER-WARD</v>
          </cell>
        </row>
        <row r="260">
          <cell r="B260" t="str">
            <v>HOSKINS</v>
          </cell>
        </row>
        <row r="261">
          <cell r="B261" t="str">
            <v>OROURKE</v>
          </cell>
        </row>
        <row r="262">
          <cell r="B262" t="str">
            <v>KNOWLES</v>
          </cell>
        </row>
        <row r="263">
          <cell r="B263" t="str">
            <v>FRACEK</v>
          </cell>
        </row>
        <row r="264">
          <cell r="B264" t="str">
            <v>DEE</v>
          </cell>
        </row>
        <row r="265">
          <cell r="B265" t="str">
            <v>TRESE</v>
          </cell>
        </row>
        <row r="266">
          <cell r="B266" t="str">
            <v>POWERS</v>
          </cell>
        </row>
        <row r="267">
          <cell r="B267" t="str">
            <v>KRAMER</v>
          </cell>
        </row>
        <row r="268">
          <cell r="B268" t="str">
            <v>LYNCH</v>
          </cell>
        </row>
        <row r="269">
          <cell r="B269" t="str">
            <v>REWERS</v>
          </cell>
        </row>
        <row r="270">
          <cell r="B270" t="str">
            <v>JACKSON</v>
          </cell>
        </row>
        <row r="271">
          <cell r="B271" t="str">
            <v>BOLGER</v>
          </cell>
        </row>
        <row r="272">
          <cell r="B272" t="str">
            <v>KENNEDY</v>
          </cell>
        </row>
        <row r="273">
          <cell r="B273" t="str">
            <v>BLAKE</v>
          </cell>
        </row>
        <row r="274">
          <cell r="B274" t="str">
            <v>DUNHAM</v>
          </cell>
        </row>
        <row r="275">
          <cell r="B275" t="str">
            <v>STEIN</v>
          </cell>
        </row>
        <row r="276">
          <cell r="B276" t="str">
            <v>ALI</v>
          </cell>
        </row>
        <row r="277">
          <cell r="B277" t="str">
            <v>LEWIS</v>
          </cell>
        </row>
        <row r="278">
          <cell r="B278" t="str">
            <v>LOWE</v>
          </cell>
        </row>
        <row r="279">
          <cell r="B279" t="str">
            <v>BICKNESE</v>
          </cell>
        </row>
        <row r="280">
          <cell r="B280" t="str">
            <v>PERLMAN</v>
          </cell>
        </row>
        <row r="281">
          <cell r="B281" t="str">
            <v>KIERZYK</v>
          </cell>
        </row>
        <row r="282">
          <cell r="B282" t="str">
            <v>LOOMBA</v>
          </cell>
        </row>
        <row r="283">
          <cell r="B283" t="str">
            <v>POWERS</v>
          </cell>
        </row>
        <row r="284">
          <cell r="B284" t="str">
            <v>MCGRATH</v>
          </cell>
        </row>
        <row r="285">
          <cell r="B285" t="str">
            <v>FOUCHIA</v>
          </cell>
        </row>
        <row r="286">
          <cell r="B286" t="str">
            <v>PHILOBOS</v>
          </cell>
        </row>
        <row r="287">
          <cell r="B287" t="str">
            <v>PEREZ</v>
          </cell>
        </row>
        <row r="288">
          <cell r="B288" t="str">
            <v>PIERCE</v>
          </cell>
        </row>
        <row r="289">
          <cell r="B289" t="str">
            <v>CLARK</v>
          </cell>
        </row>
        <row r="290">
          <cell r="B290" t="str">
            <v>JACKSON</v>
          </cell>
        </row>
        <row r="291">
          <cell r="B291" t="str">
            <v>SWIENTON</v>
          </cell>
        </row>
        <row r="292">
          <cell r="B292" t="str">
            <v>MANSOUR</v>
          </cell>
        </row>
        <row r="293">
          <cell r="B293" t="str">
            <v>MEHROTRA</v>
          </cell>
        </row>
        <row r="294">
          <cell r="B294" t="str">
            <v>PETERSEN</v>
          </cell>
        </row>
        <row r="295">
          <cell r="B295" t="str">
            <v>MORTON</v>
          </cell>
        </row>
        <row r="296">
          <cell r="B296" t="str">
            <v>SPANOS</v>
          </cell>
        </row>
        <row r="297">
          <cell r="B297" t="str">
            <v>KRAMER</v>
          </cell>
        </row>
        <row r="298">
          <cell r="B298" t="str">
            <v>ARMOUR</v>
          </cell>
        </row>
        <row r="299">
          <cell r="B299" t="str">
            <v>BITTNER</v>
          </cell>
        </row>
        <row r="300">
          <cell r="B300" t="str">
            <v>GIORNALISTA</v>
          </cell>
        </row>
        <row r="301">
          <cell r="B301" t="str">
            <v>OLEJNICZAK</v>
          </cell>
        </row>
        <row r="302">
          <cell r="B302" t="str">
            <v>COINE</v>
          </cell>
        </row>
        <row r="303">
          <cell r="B303" t="str">
            <v>FIORELLA</v>
          </cell>
        </row>
        <row r="304">
          <cell r="B304" t="str">
            <v>POWELL</v>
          </cell>
        </row>
        <row r="305">
          <cell r="B305" t="str">
            <v>KASE</v>
          </cell>
        </row>
        <row r="306">
          <cell r="B306" t="str">
            <v>SYMONS</v>
          </cell>
        </row>
        <row r="307">
          <cell r="B307" t="str">
            <v>CELL</v>
          </cell>
        </row>
        <row r="308">
          <cell r="B308" t="str">
            <v>CASTAGN</v>
          </cell>
        </row>
        <row r="309">
          <cell r="B309" t="str">
            <v>SCHRODER</v>
          </cell>
        </row>
        <row r="310">
          <cell r="B310" t="str">
            <v>MITSUNAGA</v>
          </cell>
        </row>
        <row r="311">
          <cell r="B311" t="str">
            <v>FEDER</v>
          </cell>
        </row>
        <row r="312">
          <cell r="B312" t="str">
            <v>BELLEN</v>
          </cell>
        </row>
        <row r="313">
          <cell r="B313" t="str">
            <v>GASPARICH</v>
          </cell>
        </row>
        <row r="314">
          <cell r="B314" t="str">
            <v>JEWETT</v>
          </cell>
        </row>
        <row r="315">
          <cell r="B315" t="str">
            <v>BAUMAN</v>
          </cell>
        </row>
        <row r="316">
          <cell r="B316" t="str">
            <v>MAHONEY</v>
          </cell>
        </row>
        <row r="317">
          <cell r="B317" t="str">
            <v>SMITH</v>
          </cell>
        </row>
        <row r="318">
          <cell r="B318" t="str">
            <v>MCELWAIN</v>
          </cell>
        </row>
        <row r="319">
          <cell r="B319" t="str">
            <v>HERNANDEZ</v>
          </cell>
        </row>
        <row r="320">
          <cell r="B320" t="str">
            <v>HIGGINS</v>
          </cell>
        </row>
        <row r="321">
          <cell r="B321" t="str">
            <v>MARQUARDT</v>
          </cell>
        </row>
        <row r="322">
          <cell r="B322" t="str">
            <v>KOTHARI</v>
          </cell>
        </row>
        <row r="323">
          <cell r="B323" t="str">
            <v>ABRAMS</v>
          </cell>
        </row>
        <row r="324">
          <cell r="B324" t="str">
            <v>NELSON</v>
          </cell>
        </row>
        <row r="325">
          <cell r="B325" t="str">
            <v>ROBINSON</v>
          </cell>
        </row>
        <row r="326">
          <cell r="B326" t="str">
            <v>HEALD</v>
          </cell>
        </row>
        <row r="327">
          <cell r="B327" t="str">
            <v>KRISHMAN</v>
          </cell>
        </row>
        <row r="328">
          <cell r="B328" t="str">
            <v>LECHWAR</v>
          </cell>
        </row>
        <row r="329">
          <cell r="B329" t="str">
            <v>WESTPHAL</v>
          </cell>
        </row>
        <row r="330">
          <cell r="B330" t="str">
            <v>ANDERSON</v>
          </cell>
        </row>
        <row r="331">
          <cell r="B331" t="str">
            <v>HAAK</v>
          </cell>
        </row>
        <row r="332">
          <cell r="B332" t="str">
            <v>NOLL</v>
          </cell>
        </row>
        <row r="333">
          <cell r="B333" t="str">
            <v>LEFKOWITZ</v>
          </cell>
        </row>
        <row r="334">
          <cell r="B334" t="str">
            <v>SKVALRA</v>
          </cell>
        </row>
        <row r="335">
          <cell r="B335" t="str">
            <v>DOOLEY</v>
          </cell>
        </row>
        <row r="336">
          <cell r="B336" t="str">
            <v>BURGER</v>
          </cell>
        </row>
        <row r="337">
          <cell r="B337" t="str">
            <v>ROBINSON</v>
          </cell>
        </row>
        <row r="338">
          <cell r="B338" t="str">
            <v>HILL</v>
          </cell>
        </row>
        <row r="339">
          <cell r="B339" t="str">
            <v>SHERMAN</v>
          </cell>
        </row>
        <row r="340">
          <cell r="B340" t="str">
            <v>FECAROTTA</v>
          </cell>
        </row>
        <row r="341">
          <cell r="B341" t="str">
            <v>RUZICKA</v>
          </cell>
        </row>
        <row r="342">
          <cell r="B342" t="str">
            <v>ADAMS</v>
          </cell>
        </row>
        <row r="343">
          <cell r="B343" t="str">
            <v>SCHWEPPE</v>
          </cell>
        </row>
        <row r="344">
          <cell r="B344" t="str">
            <v>KARLOVITZ</v>
          </cell>
        </row>
        <row r="345">
          <cell r="B345" t="str">
            <v>DELBECQ</v>
          </cell>
        </row>
        <row r="346">
          <cell r="B346" t="str">
            <v>ABRAHAMSON</v>
          </cell>
        </row>
        <row r="347">
          <cell r="B347" t="str">
            <v>DAPISA</v>
          </cell>
        </row>
        <row r="348">
          <cell r="B348" t="str">
            <v>THUNHOLM</v>
          </cell>
        </row>
        <row r="349">
          <cell r="B349" t="str">
            <v>SHANNON</v>
          </cell>
        </row>
        <row r="350">
          <cell r="B350" t="str">
            <v>BROOKS</v>
          </cell>
        </row>
        <row r="351">
          <cell r="B351" t="str">
            <v>FEDER</v>
          </cell>
        </row>
        <row r="352">
          <cell r="B352" t="str">
            <v>GROOM</v>
          </cell>
        </row>
        <row r="353">
          <cell r="B353" t="str">
            <v>HAGLUND</v>
          </cell>
        </row>
        <row r="354">
          <cell r="B354" t="str">
            <v>GREENFIELD</v>
          </cell>
        </row>
        <row r="355">
          <cell r="B355" t="str">
            <v>TUCHNER</v>
          </cell>
        </row>
        <row r="356">
          <cell r="B356" t="str">
            <v>DIMAS</v>
          </cell>
        </row>
        <row r="357">
          <cell r="B357" t="str">
            <v>FRONTIER</v>
          </cell>
        </row>
        <row r="358">
          <cell r="B358" t="str">
            <v>CARPENTER</v>
          </cell>
        </row>
        <row r="359">
          <cell r="B359" t="str">
            <v>KOIS</v>
          </cell>
        </row>
        <row r="360">
          <cell r="B360" t="str">
            <v>FOULSTON</v>
          </cell>
        </row>
        <row r="361">
          <cell r="B361" t="str">
            <v>MOHAMED</v>
          </cell>
        </row>
        <row r="362">
          <cell r="B362" t="str">
            <v>SCHRAMKA</v>
          </cell>
        </row>
        <row r="363">
          <cell r="B363" t="str">
            <v>RODGERS</v>
          </cell>
        </row>
        <row r="364">
          <cell r="B364" t="str">
            <v>MOORE</v>
          </cell>
        </row>
        <row r="365">
          <cell r="B365" t="str">
            <v>SZYMCZAK</v>
          </cell>
        </row>
        <row r="366">
          <cell r="B366" t="str">
            <v>RAUH</v>
          </cell>
        </row>
        <row r="367">
          <cell r="B367" t="str">
            <v>MCLAREN</v>
          </cell>
        </row>
        <row r="368">
          <cell r="B368" t="str">
            <v>SPRINGER</v>
          </cell>
        </row>
        <row r="369">
          <cell r="B369" t="str">
            <v>FARRIES</v>
          </cell>
        </row>
        <row r="370">
          <cell r="B370" t="str">
            <v>WEISENBURGER</v>
          </cell>
        </row>
        <row r="371">
          <cell r="B371" t="str">
            <v>BUSH</v>
          </cell>
        </row>
        <row r="372">
          <cell r="B372" t="str">
            <v>KIM</v>
          </cell>
        </row>
        <row r="373">
          <cell r="B373" t="str">
            <v>SCHUH</v>
          </cell>
        </row>
        <row r="374">
          <cell r="B374" t="str">
            <v>CUSHING</v>
          </cell>
        </row>
        <row r="375">
          <cell r="B375" t="str">
            <v>SEYFARTH</v>
          </cell>
        </row>
        <row r="376">
          <cell r="B376" t="str">
            <v>CANZANO</v>
          </cell>
        </row>
        <row r="377">
          <cell r="B377" t="str">
            <v>ERDTMANN</v>
          </cell>
        </row>
        <row r="378">
          <cell r="B378" t="str">
            <v>BORVANSKY</v>
          </cell>
        </row>
        <row r="379">
          <cell r="B379" t="str">
            <v>EILHAUER</v>
          </cell>
        </row>
        <row r="380">
          <cell r="B380" t="str">
            <v>MACEDA</v>
          </cell>
        </row>
        <row r="381">
          <cell r="B381" t="str">
            <v>ATENZIA</v>
          </cell>
        </row>
        <row r="382">
          <cell r="B382" t="str">
            <v>KNIGHT</v>
          </cell>
        </row>
        <row r="383">
          <cell r="B383" t="str">
            <v>BANSELAAR</v>
          </cell>
        </row>
        <row r="384">
          <cell r="B384" t="str">
            <v>TYRRELL</v>
          </cell>
        </row>
        <row r="385">
          <cell r="B385" t="str">
            <v>JACKSON</v>
          </cell>
        </row>
        <row r="386">
          <cell r="B386" t="str">
            <v>THOMAS</v>
          </cell>
        </row>
        <row r="387">
          <cell r="B387" t="str">
            <v>SPIRIOS</v>
          </cell>
        </row>
        <row r="388">
          <cell r="B388" t="str">
            <v>FISCHER</v>
          </cell>
        </row>
        <row r="389">
          <cell r="B389" t="str">
            <v>KUTSCHA</v>
          </cell>
        </row>
        <row r="390">
          <cell r="B390" t="str">
            <v>BERNAL</v>
          </cell>
        </row>
        <row r="391">
          <cell r="B391" t="str">
            <v>GILBERT</v>
          </cell>
        </row>
        <row r="392">
          <cell r="B392" t="str">
            <v>AARON</v>
          </cell>
        </row>
        <row r="393">
          <cell r="B393" t="str">
            <v>SINON</v>
          </cell>
        </row>
        <row r="394">
          <cell r="B394" t="str">
            <v>DRURY</v>
          </cell>
        </row>
        <row r="395">
          <cell r="B395" t="str">
            <v>BLOCK</v>
          </cell>
        </row>
        <row r="396">
          <cell r="B396" t="str">
            <v>MCGRATH</v>
          </cell>
        </row>
        <row r="397">
          <cell r="B397" t="str">
            <v>WYTMAR</v>
          </cell>
        </row>
        <row r="398">
          <cell r="B398" t="str">
            <v>HANSMANN</v>
          </cell>
        </row>
        <row r="399">
          <cell r="B399" t="str">
            <v>KAPP</v>
          </cell>
        </row>
        <row r="400">
          <cell r="B400" t="str">
            <v>SIMMON</v>
          </cell>
        </row>
        <row r="401">
          <cell r="B401" t="str">
            <v>LONERGAN</v>
          </cell>
        </row>
        <row r="402">
          <cell r="B402" t="str">
            <v>PICKUP</v>
          </cell>
        </row>
        <row r="403">
          <cell r="B403" t="str">
            <v>KHAN</v>
          </cell>
        </row>
        <row r="404">
          <cell r="B404" t="str">
            <v>VLCEK</v>
          </cell>
        </row>
        <row r="405">
          <cell r="B405" t="str">
            <v>DUCHARME</v>
          </cell>
        </row>
        <row r="406">
          <cell r="B406" t="str">
            <v>FITZPATRICK</v>
          </cell>
        </row>
        <row r="407">
          <cell r="B407" t="str">
            <v>PAHOLAK</v>
          </cell>
        </row>
        <row r="408">
          <cell r="B408" t="str">
            <v>BURLINGAME</v>
          </cell>
        </row>
        <row r="409">
          <cell r="B409" t="str">
            <v>FARJARDO</v>
          </cell>
        </row>
        <row r="410">
          <cell r="B410" t="str">
            <v>BENSON</v>
          </cell>
        </row>
        <row r="411">
          <cell r="B411" t="str">
            <v>MILLER</v>
          </cell>
        </row>
        <row r="412">
          <cell r="B412" t="str">
            <v>BARTHOLOW</v>
          </cell>
        </row>
        <row r="413">
          <cell r="B413" t="str">
            <v>Morris</v>
          </cell>
        </row>
      </sheetData>
      <sheetData sheetId="8"/>
      <sheetData sheetId="9">
        <row r="4">
          <cell r="E4">
            <v>2100</v>
          </cell>
          <cell r="H4">
            <v>0.16</v>
          </cell>
        </row>
        <row r="5">
          <cell r="E5">
            <v>630</v>
          </cell>
        </row>
      </sheetData>
      <sheetData sheetId="10"/>
      <sheetData sheetId="11"/>
      <sheetData sheetId="12"/>
      <sheetData sheetId="13">
        <row r="2">
          <cell r="K2">
            <v>240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developer notes"/>
      <sheetName val="Portfolio Summary"/>
      <sheetName val="Program Design Tables"/>
      <sheetName val="AIC General Inputs"/>
      <sheetName val="General Inputs"/>
      <sheetName val="SCREENING"/>
      <sheetName val="EV Example"/>
      <sheetName val="PROGRAM RESULTS"/>
      <sheetName val="Program Inputs"/>
      <sheetName val="Analysis"/>
      <sheetName val="CHANGE LOG"/>
      <sheetName val="Dev"/>
      <sheetName val="TOU Rates"/>
      <sheetName val="AIC EMISSIONS and HEAT RATE"/>
      <sheetName val="EV Data"/>
      <sheetName val="Assumptions"/>
      <sheetName val="Social Cost of Carbon"/>
      <sheetName val="IL RPS"/>
      <sheetName val="Measure Viewer"/>
      <sheetName val="Program Viewer"/>
      <sheetName val="Summary Tables"/>
      <sheetName val="Program Outputs"/>
      <sheetName val="CPI"/>
      <sheetName val="Erro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I5">
            <v>2019</v>
          </cell>
        </row>
        <row r="6">
          <cell r="I6">
            <v>2030</v>
          </cell>
        </row>
        <row r="31">
          <cell r="D31" t="str">
            <v>Avoided Natural Gas Supply Cost ($/Dth)</v>
          </cell>
        </row>
        <row r="32">
          <cell r="D32" t="str">
            <v>Avoided Electicity Supply Cost ($/MWh)</v>
          </cell>
        </row>
        <row r="33">
          <cell r="D33" t="str">
            <v>Avoided Generation Cost ($/kW-year)</v>
          </cell>
        </row>
        <row r="34">
          <cell r="D34" t="str">
            <v>Avoided T&amp;D Cost ($/kW-year)</v>
          </cell>
        </row>
        <row r="35">
          <cell r="D35" t="str">
            <v>Avoided CO2 Emissions Cost ($/kWh)</v>
          </cell>
        </row>
        <row r="37">
          <cell r="D37" t="str">
            <v>[Placeholder]</v>
          </cell>
        </row>
        <row r="38">
          <cell r="D38" t="str">
            <v>[Placeholder]</v>
          </cell>
        </row>
        <row r="39">
          <cell r="D39" t="str">
            <v>[Placeholder]</v>
          </cell>
        </row>
        <row r="65">
          <cell r="D65" t="str">
            <v>DS1 Electric ($/MWh)</v>
          </cell>
        </row>
        <row r="67">
          <cell r="D67" t="str">
            <v>DS2 Electric ($/MWh)</v>
          </cell>
        </row>
        <row r="68">
          <cell r="D68" t="str">
            <v>DS1 Natural Gas ($/Dth)</v>
          </cell>
        </row>
        <row r="69">
          <cell r="D69" t="str">
            <v>Gasoline ($/MMBTU)</v>
          </cell>
        </row>
        <row r="70">
          <cell r="D70" t="str">
            <v>Diesel ($/MMBTU)</v>
          </cell>
        </row>
        <row r="71">
          <cell r="D71" t="str">
            <v>Crude+Refining Cost Gasoline ($/MMBTU)</v>
          </cell>
        </row>
        <row r="86">
          <cell r="D86" t="str">
            <v>TRC</v>
          </cell>
        </row>
        <row r="87">
          <cell r="D87" t="str">
            <v>UCT</v>
          </cell>
        </row>
        <row r="88">
          <cell r="D88" t="str">
            <v>SCT</v>
          </cell>
        </row>
        <row r="89">
          <cell r="D89" t="str">
            <v>PCT</v>
          </cell>
        </row>
        <row r="90">
          <cell r="D90" t="str">
            <v>RIM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0">
          <cell r="B10" t="e">
            <v>#REF!</v>
          </cell>
        </row>
        <row r="11">
          <cell r="B11">
            <v>0</v>
          </cell>
        </row>
        <row r="12">
          <cell r="B12">
            <v>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easureTable"/>
      <sheetName val="Measure_InputOutput"/>
      <sheetName val="LookupTable"/>
      <sheetName val="&gt;&gt;&gt; UES &gt;&gt;&gt;"/>
      <sheetName val="Savings Summary"/>
      <sheetName val="Measure UES Analysis"/>
      <sheetName val="Workplace vs Home Charging"/>
      <sheetName val="ESTAR EVSE QPL"/>
      <sheetName val="EPA Charger Efficiency"/>
      <sheetName val="&gt;&gt;&gt; Annual VMT &gt;&gt;&gt;"/>
      <sheetName val="2017 NHTS Summary"/>
      <sheetName val="VMT by State"/>
      <sheetName val="VMT by 2010 Census Division"/>
      <sheetName val="VMT by Census Region"/>
      <sheetName val="&gt;&gt;&gt; Load Shape &gt;&gt;&gt;"/>
      <sheetName val="Average Weekly"/>
      <sheetName val="8760 Annualized"/>
      <sheetName val="GLS Shapes"/>
      <sheetName val="&gt;&gt;&gt; DR Potential &gt;&gt;&gt;"/>
      <sheetName val="DR Max Potential Assessment"/>
      <sheetName val="Maximum Power Acceptance"/>
      <sheetName val="OR Presentation Tables"/>
      <sheetName val="&gt;&gt;&gt; Costs &gt;&gt;&gt;"/>
      <sheetName val="Cost Summary"/>
      <sheetName val="Cost Presentation Tables"/>
      <sheetName val="Avista Costs"/>
      <sheetName val="&gt;&gt;&gt; EUL &gt;&gt;&gt;"/>
      <sheetName val="Literature Review"/>
      <sheetName val="Validation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">
          <cell r="E3" t="str">
            <v>Procedure</v>
          </cell>
        </row>
        <row r="4">
          <cell r="E4" t="str">
            <v>Statistical</v>
          </cell>
          <cell r="F4" t="str">
            <v>Pre-Conditions</v>
          </cell>
          <cell r="G4" t="str">
            <v>Proven</v>
          </cell>
        </row>
        <row r="5">
          <cell r="E5" t="str">
            <v>Meta-Statistical</v>
          </cell>
          <cell r="F5" t="str">
            <v>Current Practice</v>
          </cell>
          <cell r="G5" t="str">
            <v>Provisional</v>
          </cell>
        </row>
        <row r="6">
          <cell r="F6" t="str">
            <v>Pre-Conditions and Current Practice</v>
          </cell>
          <cell r="G6" t="str">
            <v>Small Saver</v>
          </cell>
        </row>
        <row r="7">
          <cell r="G7" t="str">
            <v>Planning</v>
          </cell>
        </row>
        <row r="21">
          <cell r="J21" t="str">
            <v>Agricultural</v>
          </cell>
          <cell r="K21" t="str">
            <v>Compressed Air</v>
          </cell>
          <cell r="L21" t="str">
            <v>Capacitors</v>
          </cell>
        </row>
        <row r="22">
          <cell r="J22" t="str">
            <v>Commercial</v>
          </cell>
          <cell r="K22" t="str">
            <v>Electronics</v>
          </cell>
          <cell r="L22" t="str">
            <v>Center Pivot System and Equipment</v>
          </cell>
        </row>
        <row r="23">
          <cell r="J23" t="str">
            <v>Industrial</v>
          </cell>
          <cell r="K23" t="str">
            <v>Facility Distribution System</v>
          </cell>
          <cell r="L23" t="str">
            <v>Compressed Air System Controls</v>
          </cell>
        </row>
        <row r="24">
          <cell r="J24" t="str">
            <v>Residential</v>
          </cell>
          <cell r="K24" t="str">
            <v>Food Preparation</v>
          </cell>
          <cell r="L24" t="str">
            <v>Compressed Air System Improvements</v>
          </cell>
        </row>
        <row r="25">
          <cell r="J25" t="str">
            <v>Utility System Efficiency</v>
          </cell>
          <cell r="K25" t="str">
            <v>HVAC</v>
          </cell>
          <cell r="L25" t="str">
            <v>Computer Technologies</v>
          </cell>
        </row>
        <row r="26">
          <cell r="K26" t="str">
            <v>Irrigation</v>
          </cell>
          <cell r="L26" t="str">
            <v>Conductors</v>
          </cell>
        </row>
        <row r="27">
          <cell r="K27" t="str">
            <v>Lighting</v>
          </cell>
          <cell r="L27" t="str">
            <v>Cooking</v>
          </cell>
        </row>
        <row r="28">
          <cell r="K28" t="str">
            <v>Motors/Drives</v>
          </cell>
          <cell r="L28" t="str">
            <v>Dairy System Improvements</v>
          </cell>
        </row>
        <row r="29">
          <cell r="K29" t="str">
            <v>Process Loads</v>
          </cell>
          <cell r="L29" t="str">
            <v>Delamping</v>
          </cell>
        </row>
        <row r="30">
          <cell r="K30" t="str">
            <v>Refrigeration</v>
          </cell>
          <cell r="L30" t="str">
            <v>Discharge Fitting Equipment</v>
          </cell>
        </row>
        <row r="31">
          <cell r="K31" t="str">
            <v>Utility Distribution System</v>
          </cell>
          <cell r="L31" t="str">
            <v>Elevators</v>
          </cell>
        </row>
        <row r="32">
          <cell r="K32" t="str">
            <v xml:space="preserve">Utility Distribution System </v>
          </cell>
          <cell r="L32" t="str">
            <v>Entertainment</v>
          </cell>
        </row>
        <row r="33">
          <cell r="K33" t="str">
            <v>Utility Generation System</v>
          </cell>
          <cell r="L33" t="str">
            <v>Envelope</v>
          </cell>
        </row>
        <row r="34">
          <cell r="K34" t="str">
            <v>Utility Transmission System</v>
          </cell>
          <cell r="L34" t="str">
            <v>Escalators</v>
          </cell>
        </row>
        <row r="35">
          <cell r="K35" t="str">
            <v xml:space="preserve">Utility Transmission System </v>
          </cell>
          <cell r="L35" t="str">
            <v>Freezers</v>
          </cell>
        </row>
        <row r="36">
          <cell r="K36" t="str">
            <v>Water Heating</v>
          </cell>
          <cell r="L36" t="str">
            <v>Grocery</v>
          </cell>
        </row>
        <row r="37">
          <cell r="K37" t="str">
            <v>Whole Bldg/Meter Level</v>
          </cell>
          <cell r="L37" t="str">
            <v>Handmove and Sideroll System and Equipment</v>
          </cell>
        </row>
        <row r="38">
          <cell r="L38" t="str">
            <v>Hardware</v>
          </cell>
        </row>
        <row r="39">
          <cell r="L39" t="str">
            <v>Heat Recovery</v>
          </cell>
        </row>
        <row r="40">
          <cell r="L40" t="str">
            <v>Homes</v>
          </cell>
        </row>
        <row r="41">
          <cell r="L41" t="str">
            <v>HVAC System</v>
          </cell>
        </row>
        <row r="42">
          <cell r="L42" t="str">
            <v>HVAC System Controls</v>
          </cell>
        </row>
        <row r="43">
          <cell r="L43" t="str">
            <v>HVAC System Improvements</v>
          </cell>
        </row>
        <row r="44">
          <cell r="L44" t="str">
            <v>Insulators</v>
          </cell>
        </row>
        <row r="45">
          <cell r="L45" t="str">
            <v>Irrigation System Improvements</v>
          </cell>
        </row>
        <row r="46">
          <cell r="L46" t="str">
            <v>Lamps/Ballasts/Fixtures</v>
          </cell>
        </row>
        <row r="47">
          <cell r="L47" t="str">
            <v>Lamps/Fixtures</v>
          </cell>
        </row>
        <row r="48">
          <cell r="L48" t="str">
            <v>Lighting Controls</v>
          </cell>
        </row>
        <row r="49">
          <cell r="L49" t="str">
            <v>Livestock Tanks</v>
          </cell>
        </row>
        <row r="50">
          <cell r="L50" t="str">
            <v>Mainline System and Equipment</v>
          </cell>
        </row>
        <row r="51">
          <cell r="L51" t="str">
            <v>Motors</v>
          </cell>
        </row>
        <row r="52">
          <cell r="L52" t="str">
            <v>Motors/Drives Controls</v>
          </cell>
        </row>
        <row r="53">
          <cell r="L53" t="str">
            <v>Operation</v>
          </cell>
        </row>
        <row r="54">
          <cell r="L54" t="str">
            <v>Packaged Refrigeration</v>
          </cell>
        </row>
        <row r="55">
          <cell r="L55" t="str">
            <v>Pipe Insulation</v>
          </cell>
        </row>
        <row r="56">
          <cell r="L56" t="str">
            <v xml:space="preserve">Plug Load </v>
          </cell>
        </row>
        <row r="57">
          <cell r="L57" t="str">
            <v>Pool System Improvements</v>
          </cell>
        </row>
        <row r="58">
          <cell r="L58" t="str">
            <v>Power Factor Improvements</v>
          </cell>
        </row>
        <row r="59">
          <cell r="L59" t="str">
            <v>Process Loads System Controls</v>
          </cell>
        </row>
        <row r="60">
          <cell r="L60" t="str">
            <v>Process Loads System Improvements</v>
          </cell>
        </row>
        <row r="61">
          <cell r="L61" t="str">
            <v>Pumps and Fans</v>
          </cell>
        </row>
        <row r="62">
          <cell r="L62" t="str">
            <v>Refrigeration System Controls</v>
          </cell>
        </row>
        <row r="63">
          <cell r="L63" t="str">
            <v>Refrigeration System Improvements</v>
          </cell>
        </row>
        <row r="64">
          <cell r="L64" t="str">
            <v>Refrigerators</v>
          </cell>
        </row>
        <row r="65">
          <cell r="L65" t="str">
            <v>Signs and Signals</v>
          </cell>
        </row>
        <row r="66">
          <cell r="L66" t="str">
            <v>Suction Fittings Equipment</v>
          </cell>
        </row>
        <row r="67">
          <cell r="L67" t="str">
            <v>System Efficiency Improvements</v>
          </cell>
        </row>
        <row r="68">
          <cell r="L68" t="str">
            <v>Transformers</v>
          </cell>
        </row>
        <row r="69">
          <cell r="L69" t="str">
            <v>Utility Station Service Loads</v>
          </cell>
        </row>
        <row r="70">
          <cell r="L70" t="str">
            <v>Voltage Management</v>
          </cell>
        </row>
        <row r="71">
          <cell r="L71" t="str">
            <v>Wastewater System Improvements</v>
          </cell>
        </row>
        <row r="72">
          <cell r="L72" t="str">
            <v>Water Heaters</v>
          </cell>
        </row>
        <row r="73">
          <cell r="L73" t="str">
            <v>Water Heating Controls</v>
          </cell>
        </row>
        <row r="74">
          <cell r="L74" t="str">
            <v>Water Management</v>
          </cell>
        </row>
        <row r="75">
          <cell r="L75" t="str">
            <v>Water Using Devices</v>
          </cell>
        </row>
        <row r="76">
          <cell r="L76" t="str">
            <v>Whole Bldg/Meter Level System Improvements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easureTable"/>
      <sheetName val="Measure_InputOutput"/>
      <sheetName val="LookupTable"/>
      <sheetName val="&gt;&gt;&gt; UES &gt;&gt;&gt;"/>
      <sheetName val="Savings Summary"/>
      <sheetName val="Measure UES Analysis"/>
      <sheetName val="Workplace vs Home Charging"/>
      <sheetName val="ESTAR EVSE QPL"/>
      <sheetName val="EPA Charger Efficiency"/>
      <sheetName val="&gt;&gt;&gt; Annual VMT &gt;&gt;&gt;"/>
      <sheetName val="2017 NHTS Summary"/>
      <sheetName val="VMT by State"/>
      <sheetName val="VMT by 2010 Census Division"/>
      <sheetName val="VMT by Census Region"/>
      <sheetName val="&gt;&gt;&gt; Load Shape &gt;&gt;&gt;"/>
      <sheetName val="Average Weekly"/>
      <sheetName val="8760 Annualized"/>
      <sheetName val="GLS Shapes"/>
      <sheetName val="&gt;&gt;&gt; DR Potential &gt;&gt;&gt;"/>
      <sheetName val="DR Max Potential Assessment"/>
      <sheetName val="Maximum Power Acceptance"/>
      <sheetName val="OR Presentation Tables"/>
      <sheetName val="&gt;&gt;&gt; Costs &gt;&gt;&gt;"/>
      <sheetName val="Cost Summary"/>
      <sheetName val="Cost Presentation Tables"/>
      <sheetName val="Avista Costs"/>
      <sheetName val="&gt;&gt;&gt; EUL &gt;&gt;&gt;"/>
      <sheetName val="Literature Review"/>
      <sheetName val="Validation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">
          <cell r="E3" t="str">
            <v>Procedure</v>
          </cell>
        </row>
        <row r="4">
          <cell r="E4" t="str">
            <v>Statistical</v>
          </cell>
          <cell r="F4" t="str">
            <v>Pre-Conditions</v>
          </cell>
          <cell r="G4" t="str">
            <v>Proven</v>
          </cell>
        </row>
        <row r="5">
          <cell r="E5" t="str">
            <v>Meta-Statistical</v>
          </cell>
          <cell r="F5" t="str">
            <v>Current Practice</v>
          </cell>
          <cell r="G5" t="str">
            <v>Provisional</v>
          </cell>
        </row>
        <row r="6">
          <cell r="F6" t="str">
            <v>Pre-Conditions and Current Practice</v>
          </cell>
          <cell r="G6" t="str">
            <v>Small Saver</v>
          </cell>
        </row>
        <row r="7">
          <cell r="G7" t="str">
            <v>Planning</v>
          </cell>
        </row>
        <row r="21">
          <cell r="J21" t="str">
            <v>Agricultural</v>
          </cell>
          <cell r="K21" t="str">
            <v>Compressed Air</v>
          </cell>
          <cell r="L21" t="str">
            <v>Capacitors</v>
          </cell>
        </row>
        <row r="22">
          <cell r="J22" t="str">
            <v>Commercial</v>
          </cell>
          <cell r="K22" t="str">
            <v>Electronics</v>
          </cell>
          <cell r="L22" t="str">
            <v>Center Pivot System and Equipment</v>
          </cell>
        </row>
        <row r="23">
          <cell r="J23" t="str">
            <v>Industrial</v>
          </cell>
          <cell r="K23" t="str">
            <v>Facility Distribution System</v>
          </cell>
          <cell r="L23" t="str">
            <v>Compressed Air System Controls</v>
          </cell>
        </row>
        <row r="24">
          <cell r="J24" t="str">
            <v>Residential</v>
          </cell>
          <cell r="K24" t="str">
            <v>Food Preparation</v>
          </cell>
          <cell r="L24" t="str">
            <v>Compressed Air System Improvements</v>
          </cell>
        </row>
        <row r="25">
          <cell r="J25" t="str">
            <v>Utility System Efficiency</v>
          </cell>
          <cell r="K25" t="str">
            <v>HVAC</v>
          </cell>
          <cell r="L25" t="str">
            <v>Computer Technologies</v>
          </cell>
        </row>
        <row r="26">
          <cell r="K26" t="str">
            <v>Irrigation</v>
          </cell>
          <cell r="L26" t="str">
            <v>Conductors</v>
          </cell>
        </row>
        <row r="27">
          <cell r="K27" t="str">
            <v>Lighting</v>
          </cell>
          <cell r="L27" t="str">
            <v>Cooking</v>
          </cell>
        </row>
        <row r="28">
          <cell r="K28" t="str">
            <v>Motors/Drives</v>
          </cell>
          <cell r="L28" t="str">
            <v>Dairy System Improvements</v>
          </cell>
        </row>
        <row r="29">
          <cell r="K29" t="str">
            <v>Process Loads</v>
          </cell>
          <cell r="L29" t="str">
            <v>Delamping</v>
          </cell>
        </row>
        <row r="30">
          <cell r="K30" t="str">
            <v>Refrigeration</v>
          </cell>
          <cell r="L30" t="str">
            <v>Discharge Fitting Equipment</v>
          </cell>
        </row>
        <row r="31">
          <cell r="K31" t="str">
            <v>Utility Distribution System</v>
          </cell>
          <cell r="L31" t="str">
            <v>Elevators</v>
          </cell>
        </row>
        <row r="32">
          <cell r="K32" t="str">
            <v xml:space="preserve">Utility Distribution System </v>
          </cell>
          <cell r="L32" t="str">
            <v>Entertainment</v>
          </cell>
        </row>
        <row r="33">
          <cell r="K33" t="str">
            <v>Utility Generation System</v>
          </cell>
          <cell r="L33" t="str">
            <v>Envelope</v>
          </cell>
        </row>
        <row r="34">
          <cell r="K34" t="str">
            <v>Utility Transmission System</v>
          </cell>
          <cell r="L34" t="str">
            <v>Escalators</v>
          </cell>
        </row>
        <row r="35">
          <cell r="K35" t="str">
            <v xml:space="preserve">Utility Transmission System </v>
          </cell>
          <cell r="L35" t="str">
            <v>Freezers</v>
          </cell>
        </row>
        <row r="36">
          <cell r="K36" t="str">
            <v>Water Heating</v>
          </cell>
          <cell r="L36" t="str">
            <v>Grocery</v>
          </cell>
        </row>
        <row r="37">
          <cell r="K37" t="str">
            <v>Whole Bldg/Meter Level</v>
          </cell>
          <cell r="L37" t="str">
            <v>Handmove and Sideroll System and Equipment</v>
          </cell>
        </row>
        <row r="38">
          <cell r="L38" t="str">
            <v>Hardware</v>
          </cell>
        </row>
        <row r="39">
          <cell r="L39" t="str">
            <v>Heat Recovery</v>
          </cell>
        </row>
        <row r="40">
          <cell r="L40" t="str">
            <v>Homes</v>
          </cell>
        </row>
        <row r="41">
          <cell r="L41" t="str">
            <v>HVAC System</v>
          </cell>
        </row>
        <row r="42">
          <cell r="L42" t="str">
            <v>HVAC System Controls</v>
          </cell>
        </row>
        <row r="43">
          <cell r="L43" t="str">
            <v>HVAC System Improvements</v>
          </cell>
        </row>
        <row r="44">
          <cell r="L44" t="str">
            <v>Insulators</v>
          </cell>
        </row>
        <row r="45">
          <cell r="L45" t="str">
            <v>Irrigation System Improvements</v>
          </cell>
        </row>
        <row r="46">
          <cell r="L46" t="str">
            <v>Lamps/Ballasts/Fixtures</v>
          </cell>
        </row>
        <row r="47">
          <cell r="L47" t="str">
            <v>Lamps/Fixtures</v>
          </cell>
        </row>
        <row r="48">
          <cell r="L48" t="str">
            <v>Lighting Controls</v>
          </cell>
        </row>
        <row r="49">
          <cell r="L49" t="str">
            <v>Livestock Tanks</v>
          </cell>
        </row>
        <row r="50">
          <cell r="L50" t="str">
            <v>Mainline System and Equipment</v>
          </cell>
        </row>
        <row r="51">
          <cell r="L51" t="str">
            <v>Motors</v>
          </cell>
        </row>
        <row r="52">
          <cell r="L52" t="str">
            <v>Motors/Drives Controls</v>
          </cell>
        </row>
        <row r="53">
          <cell r="L53" t="str">
            <v>Operation</v>
          </cell>
        </row>
        <row r="54">
          <cell r="L54" t="str">
            <v>Packaged Refrigeration</v>
          </cell>
        </row>
        <row r="55">
          <cell r="L55" t="str">
            <v>Pipe Insulation</v>
          </cell>
        </row>
        <row r="56">
          <cell r="L56" t="str">
            <v xml:space="preserve">Plug Load </v>
          </cell>
        </row>
        <row r="57">
          <cell r="L57" t="str">
            <v>Pool System Improvements</v>
          </cell>
        </row>
        <row r="58">
          <cell r="L58" t="str">
            <v>Power Factor Improvements</v>
          </cell>
        </row>
        <row r="59">
          <cell r="L59" t="str">
            <v>Process Loads System Controls</v>
          </cell>
        </row>
        <row r="60">
          <cell r="L60" t="str">
            <v>Process Loads System Improvements</v>
          </cell>
        </row>
        <row r="61">
          <cell r="L61" t="str">
            <v>Pumps and Fans</v>
          </cell>
        </row>
        <row r="62">
          <cell r="L62" t="str">
            <v>Refrigeration System Controls</v>
          </cell>
        </row>
        <row r="63">
          <cell r="L63" t="str">
            <v>Refrigeration System Improvements</v>
          </cell>
        </row>
        <row r="64">
          <cell r="L64" t="str">
            <v>Refrigerators</v>
          </cell>
        </row>
        <row r="65">
          <cell r="L65" t="str">
            <v>Signs and Signals</v>
          </cell>
        </row>
        <row r="66">
          <cell r="L66" t="str">
            <v>Suction Fittings Equipment</v>
          </cell>
        </row>
        <row r="67">
          <cell r="L67" t="str">
            <v>System Efficiency Improvements</v>
          </cell>
        </row>
        <row r="68">
          <cell r="L68" t="str">
            <v>Transformers</v>
          </cell>
        </row>
        <row r="69">
          <cell r="L69" t="str">
            <v>Utility Station Service Loads</v>
          </cell>
        </row>
        <row r="70">
          <cell r="L70" t="str">
            <v>Voltage Management</v>
          </cell>
        </row>
        <row r="71">
          <cell r="L71" t="str">
            <v>Wastewater System Improvements</v>
          </cell>
        </row>
        <row r="72">
          <cell r="L72" t="str">
            <v>Water Heaters</v>
          </cell>
        </row>
        <row r="73">
          <cell r="L73" t="str">
            <v>Water Heating Controls</v>
          </cell>
        </row>
        <row r="74">
          <cell r="L74" t="str">
            <v>Water Management</v>
          </cell>
        </row>
        <row r="75">
          <cell r="L75" t="str">
            <v>Water Using Devices</v>
          </cell>
        </row>
        <row r="76">
          <cell r="L76" t="str">
            <v>Whole Bldg/Meter Level System Improvements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oided cost to Share"/>
      <sheetName val="2021 Measure Data for GH"/>
      <sheetName val="2021 Non-Incentive Costs for GH"/>
      <sheetName val="2021 TRMSummary"/>
      <sheetName val="PS Custom Projects"/>
      <sheetName val="Nicor Gas Ex Ante and IMC"/>
      <sheetName val="Water &amp; Elec"/>
      <sheetName val="2021 Verified Measure Inputs"/>
      <sheetName val="Program Costs"/>
      <sheetName val="Water_Costs 2018-19"/>
      <sheetName val="Water_Costs 2020-58"/>
      <sheetName val="Portfolio Inputs"/>
      <sheetName val="Cost Effectiveness"/>
      <sheetName val="2021 Verified Savings Summary"/>
      <sheetName val="2021 High Impact Measures"/>
      <sheetName val="2021 TRC"/>
      <sheetName val="2021 P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 Nicor Program Savings"/>
      <sheetName val="2022 Measure Roll Up"/>
      <sheetName val="2021 Avoided cost to Share"/>
      <sheetName val="2022 Measure Data"/>
      <sheetName val="2022 TRMSummary"/>
      <sheetName val="PS Custom Projects"/>
      <sheetName val="Water &amp; Elec"/>
      <sheetName val="2021 Verified Savings Summary"/>
      <sheetName val="2021 Verified Measure Inputs"/>
      <sheetName val="2022 Non-Incentive Costs"/>
      <sheetName val="Nicor Gas Ex Ante and IMC"/>
      <sheetName val="2021 Program Costs"/>
      <sheetName val="Water_Costs 2018-19"/>
      <sheetName val="Water_Costs 2020-58"/>
      <sheetName val="Portfolio Inputs"/>
      <sheetName val="Cost Effectiveness"/>
      <sheetName val="2021 High Impact Measures"/>
      <sheetName val="2021 TRC"/>
      <sheetName val="2021 P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oided cost to Share"/>
      <sheetName val="2021 Measure Data for GH"/>
      <sheetName val="2021 Non-Incentive Costs for GH"/>
      <sheetName val="2021 TRMSummary"/>
      <sheetName val="PS Custom Projects"/>
      <sheetName val="Nicor Gas Ex Ante and IMC"/>
      <sheetName val="Water &amp; Elec"/>
      <sheetName val="2021 Verified Measure Inputs"/>
      <sheetName val="Program Costs"/>
      <sheetName val="Water_Costs 2018-19"/>
      <sheetName val="Water_Costs 2020-58"/>
      <sheetName val="Portfolio Inputs"/>
      <sheetName val="Cost Effectiveness"/>
      <sheetName val="2021 Verified Savings Summary"/>
      <sheetName val="2021 High Impact Measures"/>
      <sheetName val="2021 TRC"/>
      <sheetName val="2021 PACT"/>
      <sheetName val="2022 Nicor Program Savings"/>
      <sheetName val="2022 Measure Roll Up"/>
      <sheetName val="2021 Avoided cost to Share"/>
      <sheetName val="2022 Measure Data"/>
      <sheetName val="2022 TRMSummary"/>
      <sheetName val="2022 Non-Incentive Costs"/>
      <sheetName val="2021 Program Costs"/>
      <sheetName val="2022 Program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or Change"/>
      <sheetName val="ComEd Change"/>
      <sheetName val="Nicor Cover"/>
      <sheetName val="ComEd Cover"/>
      <sheetName val="Summary Cover"/>
      <sheetName val="Fixed Fees-Program Mgmt"/>
      <sheetName val="Fixed Fees-Marketing"/>
      <sheetName val="Unit Based Fees"/>
      <sheetName val="Expense_Data"/>
      <sheetName val="Unanet_Report"/>
      <sheetName val="Pivot Unanet_Report"/>
      <sheetName val="Pivot EM Home"/>
      <sheetName val="EM Home Data"/>
      <sheetName val="Pivot Expense_Data"/>
      <sheetName val="CSG Cover - Nicor"/>
      <sheetName val="CSG Cover - ComEd"/>
      <sheetName val="NICOR_Upload"/>
      <sheetName val="Config"/>
      <sheetName val="Positions"/>
      <sheetName val="Lookups"/>
      <sheetName val="EM Home Data Definition"/>
      <sheetName val="File Passwor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D1" t="str">
            <v>Work_Date</v>
          </cell>
          <cell r="E1" t="str">
            <v>Hours</v>
          </cell>
        </row>
        <row r="2">
          <cell r="A2">
            <v>4400</v>
          </cell>
          <cell r="B2" t="str">
            <v>4400_CSR_NICOR/COMED</v>
          </cell>
          <cell r="C2" t="str">
            <v>Support Billable</v>
          </cell>
          <cell r="D2">
            <v>40911</v>
          </cell>
          <cell r="E2">
            <v>2.5</v>
          </cell>
          <cell r="F2" t="str">
            <v>Appell, Stacey</v>
          </cell>
          <cell r="G2">
            <v>4504</v>
          </cell>
          <cell r="H2" t="str">
            <v>Peoria Contact Center</v>
          </cell>
          <cell r="I2" t="str">
            <v>Customer Service Representative</v>
          </cell>
          <cell r="J2" t="str">
            <v>RT</v>
          </cell>
          <cell r="K2">
            <v>40909</v>
          </cell>
          <cell r="L2">
            <v>40915</v>
          </cell>
          <cell r="M2" t="str">
            <v>Customer Service Representative</v>
          </cell>
        </row>
        <row r="3">
          <cell r="D3">
            <v>40913</v>
          </cell>
          <cell r="E3">
            <v>3.25</v>
          </cell>
        </row>
        <row r="4">
          <cell r="D4">
            <v>40917</v>
          </cell>
          <cell r="E4">
            <v>0.25</v>
          </cell>
        </row>
        <row r="5">
          <cell r="D5">
            <v>40919</v>
          </cell>
          <cell r="E5">
            <v>0.25</v>
          </cell>
        </row>
        <row r="6">
          <cell r="D6">
            <v>40924</v>
          </cell>
          <cell r="E6">
            <v>0.25</v>
          </cell>
        </row>
        <row r="7">
          <cell r="D7">
            <v>40926</v>
          </cell>
          <cell r="E7">
            <v>0.75</v>
          </cell>
        </row>
        <row r="8">
          <cell r="D8">
            <v>40928</v>
          </cell>
          <cell r="E8">
            <v>0.25</v>
          </cell>
        </row>
        <row r="9">
          <cell r="D9">
            <v>40931</v>
          </cell>
          <cell r="E9">
            <v>0.5</v>
          </cell>
        </row>
        <row r="10">
          <cell r="D10">
            <v>40932</v>
          </cell>
          <cell r="E10">
            <v>0.5</v>
          </cell>
        </row>
        <row r="11">
          <cell r="D11">
            <v>40933</v>
          </cell>
          <cell r="E11">
            <v>1.25</v>
          </cell>
        </row>
        <row r="12">
          <cell r="D12">
            <v>40935</v>
          </cell>
          <cell r="E12">
            <v>0.25</v>
          </cell>
        </row>
        <row r="13">
          <cell r="D13">
            <v>40911</v>
          </cell>
          <cell r="E13">
            <v>8</v>
          </cell>
        </row>
        <row r="14">
          <cell r="D14">
            <v>40912</v>
          </cell>
          <cell r="E14">
            <v>8</v>
          </cell>
        </row>
        <row r="15">
          <cell r="D15">
            <v>40913</v>
          </cell>
          <cell r="E15">
            <v>8</v>
          </cell>
        </row>
        <row r="16">
          <cell r="D16">
            <v>40914</v>
          </cell>
          <cell r="E16">
            <v>8</v>
          </cell>
        </row>
        <row r="17">
          <cell r="D17">
            <v>40917</v>
          </cell>
          <cell r="E17">
            <v>8</v>
          </cell>
        </row>
        <row r="18">
          <cell r="D18">
            <v>40918</v>
          </cell>
          <cell r="E18">
            <v>8</v>
          </cell>
        </row>
        <row r="19">
          <cell r="D19">
            <v>40919</v>
          </cell>
          <cell r="E19">
            <v>8</v>
          </cell>
        </row>
        <row r="20">
          <cell r="D20">
            <v>40920</v>
          </cell>
          <cell r="E20">
            <v>8</v>
          </cell>
        </row>
        <row r="21">
          <cell r="D21">
            <v>40921</v>
          </cell>
          <cell r="E21">
            <v>8</v>
          </cell>
        </row>
        <row r="22">
          <cell r="D22">
            <v>40924</v>
          </cell>
          <cell r="E22">
            <v>8</v>
          </cell>
        </row>
        <row r="23">
          <cell r="D23">
            <v>40925</v>
          </cell>
          <cell r="E23">
            <v>8</v>
          </cell>
        </row>
        <row r="24">
          <cell r="D24">
            <v>40926</v>
          </cell>
          <cell r="E24">
            <v>8</v>
          </cell>
        </row>
        <row r="25">
          <cell r="D25">
            <v>40927</v>
          </cell>
          <cell r="E25">
            <v>8</v>
          </cell>
        </row>
        <row r="26">
          <cell r="D26">
            <v>40928</v>
          </cell>
          <cell r="E26">
            <v>8</v>
          </cell>
        </row>
        <row r="27">
          <cell r="D27">
            <v>40931</v>
          </cell>
          <cell r="E27">
            <v>8</v>
          </cell>
        </row>
        <row r="28">
          <cell r="D28">
            <v>40932</v>
          </cell>
          <cell r="E28">
            <v>8</v>
          </cell>
        </row>
        <row r="29">
          <cell r="D29">
            <v>40933</v>
          </cell>
          <cell r="E29">
            <v>8</v>
          </cell>
        </row>
        <row r="30">
          <cell r="D30">
            <v>40934</v>
          </cell>
          <cell r="E30">
            <v>8</v>
          </cell>
        </row>
        <row r="31">
          <cell r="D31">
            <v>40935</v>
          </cell>
          <cell r="E31">
            <v>8</v>
          </cell>
        </row>
        <row r="32">
          <cell r="D32">
            <v>40914</v>
          </cell>
          <cell r="E32">
            <v>0.25</v>
          </cell>
        </row>
        <row r="33">
          <cell r="D33">
            <v>40917</v>
          </cell>
          <cell r="E33">
            <v>1</v>
          </cell>
        </row>
        <row r="34">
          <cell r="D34">
            <v>40918</v>
          </cell>
          <cell r="E34">
            <v>0.25</v>
          </cell>
        </row>
        <row r="35">
          <cell r="D35">
            <v>40920</v>
          </cell>
          <cell r="E35">
            <v>0.75</v>
          </cell>
        </row>
        <row r="36">
          <cell r="D36">
            <v>40928</v>
          </cell>
          <cell r="E36">
            <v>3.5</v>
          </cell>
        </row>
        <row r="37">
          <cell r="D37">
            <v>40931</v>
          </cell>
          <cell r="E37">
            <v>2</v>
          </cell>
        </row>
        <row r="38">
          <cell r="D38">
            <v>40934</v>
          </cell>
          <cell r="E38">
            <v>1</v>
          </cell>
        </row>
        <row r="39">
          <cell r="D39">
            <v>40935</v>
          </cell>
          <cell r="E39">
            <v>0.5</v>
          </cell>
        </row>
        <row r="40">
          <cell r="D40">
            <v>40913</v>
          </cell>
          <cell r="E40">
            <v>0.25</v>
          </cell>
        </row>
        <row r="41">
          <cell r="D41">
            <v>40914</v>
          </cell>
          <cell r="E41">
            <v>1.5</v>
          </cell>
        </row>
        <row r="42">
          <cell r="D42">
            <v>40917</v>
          </cell>
          <cell r="E42">
            <v>0.25</v>
          </cell>
        </row>
        <row r="43">
          <cell r="D43">
            <v>40918</v>
          </cell>
          <cell r="E43">
            <v>2</v>
          </cell>
        </row>
        <row r="44">
          <cell r="D44">
            <v>40920</v>
          </cell>
          <cell r="E44">
            <v>0.25</v>
          </cell>
        </row>
        <row r="45">
          <cell r="D45">
            <v>40921</v>
          </cell>
          <cell r="E45">
            <v>0.5</v>
          </cell>
        </row>
        <row r="46">
          <cell r="D46">
            <v>40924</v>
          </cell>
          <cell r="E46">
            <v>0.5</v>
          </cell>
        </row>
        <row r="47">
          <cell r="D47">
            <v>40932</v>
          </cell>
          <cell r="E47">
            <v>1</v>
          </cell>
        </row>
        <row r="48">
          <cell r="D48">
            <v>40933</v>
          </cell>
          <cell r="E48">
            <v>0.5</v>
          </cell>
        </row>
        <row r="49">
          <cell r="D49">
            <v>40911</v>
          </cell>
          <cell r="E49">
            <v>1</v>
          </cell>
        </row>
        <row r="50">
          <cell r="D50">
            <v>40914</v>
          </cell>
          <cell r="E50">
            <v>1</v>
          </cell>
        </row>
        <row r="51">
          <cell r="D51">
            <v>40916</v>
          </cell>
          <cell r="E51">
            <v>1</v>
          </cell>
        </row>
        <row r="52">
          <cell r="D52">
            <v>40917</v>
          </cell>
          <cell r="E52">
            <v>2</v>
          </cell>
        </row>
        <row r="53">
          <cell r="D53">
            <v>40920</v>
          </cell>
          <cell r="E53">
            <v>0.5</v>
          </cell>
        </row>
        <row r="54">
          <cell r="D54">
            <v>40926</v>
          </cell>
          <cell r="E54">
            <v>0.5</v>
          </cell>
        </row>
        <row r="55">
          <cell r="D55">
            <v>40927</v>
          </cell>
          <cell r="E55">
            <v>0.5</v>
          </cell>
        </row>
        <row r="56">
          <cell r="D56">
            <v>40928</v>
          </cell>
          <cell r="E56">
            <v>1.5</v>
          </cell>
        </row>
        <row r="57">
          <cell r="D57">
            <v>40930</v>
          </cell>
          <cell r="E57">
            <v>1</v>
          </cell>
        </row>
        <row r="58">
          <cell r="D58">
            <v>40931</v>
          </cell>
          <cell r="E58">
            <v>2</v>
          </cell>
        </row>
        <row r="59">
          <cell r="D59">
            <v>40933</v>
          </cell>
          <cell r="E59">
            <v>0.5</v>
          </cell>
        </row>
        <row r="60">
          <cell r="D60">
            <v>40934</v>
          </cell>
          <cell r="E60">
            <v>0.5</v>
          </cell>
        </row>
        <row r="61">
          <cell r="D61">
            <v>40911</v>
          </cell>
          <cell r="E61">
            <v>1</v>
          </cell>
        </row>
        <row r="62">
          <cell r="D62">
            <v>40912</v>
          </cell>
          <cell r="E62">
            <v>0.75</v>
          </cell>
        </row>
        <row r="63">
          <cell r="D63">
            <v>40913</v>
          </cell>
          <cell r="E63">
            <v>1</v>
          </cell>
        </row>
        <row r="64">
          <cell r="D64">
            <v>40914</v>
          </cell>
          <cell r="E64">
            <v>0.75</v>
          </cell>
        </row>
        <row r="65">
          <cell r="D65">
            <v>40917</v>
          </cell>
          <cell r="E65">
            <v>2.25</v>
          </cell>
        </row>
        <row r="66">
          <cell r="D66">
            <v>40918</v>
          </cell>
          <cell r="E66">
            <v>0.75</v>
          </cell>
        </row>
        <row r="67">
          <cell r="D67">
            <v>40919</v>
          </cell>
          <cell r="E67">
            <v>0.25</v>
          </cell>
        </row>
        <row r="68">
          <cell r="D68">
            <v>40920</v>
          </cell>
          <cell r="E68">
            <v>0.75</v>
          </cell>
        </row>
        <row r="69">
          <cell r="D69">
            <v>40924</v>
          </cell>
          <cell r="E69">
            <v>1</v>
          </cell>
        </row>
        <row r="70">
          <cell r="D70">
            <v>40925</v>
          </cell>
          <cell r="E70">
            <v>1.75</v>
          </cell>
        </row>
        <row r="71">
          <cell r="D71">
            <v>40926</v>
          </cell>
          <cell r="E71">
            <v>2</v>
          </cell>
        </row>
        <row r="72">
          <cell r="D72">
            <v>40927</v>
          </cell>
          <cell r="E72">
            <v>0.5</v>
          </cell>
        </row>
        <row r="73">
          <cell r="D73">
            <v>40928</v>
          </cell>
          <cell r="E73">
            <v>1</v>
          </cell>
        </row>
        <row r="74">
          <cell r="D74">
            <v>40931</v>
          </cell>
          <cell r="E74">
            <v>0.5</v>
          </cell>
        </row>
        <row r="75">
          <cell r="D75">
            <v>40932</v>
          </cell>
          <cell r="E75">
            <v>3.25</v>
          </cell>
        </row>
        <row r="76">
          <cell r="D76">
            <v>40933</v>
          </cell>
          <cell r="E76">
            <v>2.5</v>
          </cell>
        </row>
        <row r="77">
          <cell r="D77">
            <v>40934</v>
          </cell>
          <cell r="E77">
            <v>1.75</v>
          </cell>
        </row>
        <row r="78">
          <cell r="D78">
            <v>40911</v>
          </cell>
          <cell r="E78">
            <v>0.75</v>
          </cell>
        </row>
        <row r="79">
          <cell r="D79">
            <v>40912</v>
          </cell>
          <cell r="E79">
            <v>0.75</v>
          </cell>
        </row>
        <row r="80">
          <cell r="D80">
            <v>40914</v>
          </cell>
          <cell r="E80">
            <v>0.75</v>
          </cell>
        </row>
        <row r="81">
          <cell r="D81">
            <v>40918</v>
          </cell>
          <cell r="E81">
            <v>0.25</v>
          </cell>
        </row>
        <row r="82">
          <cell r="D82">
            <v>40920</v>
          </cell>
          <cell r="E82">
            <v>0.25</v>
          </cell>
        </row>
        <row r="83">
          <cell r="D83">
            <v>40921</v>
          </cell>
          <cell r="E83">
            <v>0.75</v>
          </cell>
        </row>
        <row r="84">
          <cell r="D84">
            <v>40925</v>
          </cell>
          <cell r="E84">
            <v>2</v>
          </cell>
        </row>
        <row r="85">
          <cell r="D85">
            <v>40926</v>
          </cell>
          <cell r="E85">
            <v>1.75</v>
          </cell>
        </row>
        <row r="86">
          <cell r="D86">
            <v>40927</v>
          </cell>
          <cell r="E86">
            <v>1</v>
          </cell>
        </row>
        <row r="87">
          <cell r="D87">
            <v>40928</v>
          </cell>
          <cell r="E87">
            <v>2.75</v>
          </cell>
        </row>
        <row r="88">
          <cell r="D88">
            <v>40931</v>
          </cell>
          <cell r="E88">
            <v>0.5</v>
          </cell>
        </row>
        <row r="89">
          <cell r="D89">
            <v>40911</v>
          </cell>
          <cell r="E89">
            <v>1</v>
          </cell>
        </row>
        <row r="90">
          <cell r="D90">
            <v>40912</v>
          </cell>
          <cell r="E90">
            <v>0.5</v>
          </cell>
        </row>
        <row r="91">
          <cell r="D91">
            <v>40913</v>
          </cell>
          <cell r="E91">
            <v>0.25</v>
          </cell>
        </row>
        <row r="92">
          <cell r="D92">
            <v>40914</v>
          </cell>
          <cell r="E92">
            <v>1.75</v>
          </cell>
        </row>
        <row r="93">
          <cell r="D93">
            <v>40917</v>
          </cell>
          <cell r="E93">
            <v>3</v>
          </cell>
        </row>
        <row r="94">
          <cell r="D94">
            <v>40918</v>
          </cell>
          <cell r="E94">
            <v>0.75</v>
          </cell>
        </row>
        <row r="95">
          <cell r="D95">
            <v>40919</v>
          </cell>
          <cell r="E95">
            <v>0.75</v>
          </cell>
        </row>
        <row r="96">
          <cell r="D96">
            <v>40921</v>
          </cell>
          <cell r="E96">
            <v>3.25</v>
          </cell>
        </row>
        <row r="97">
          <cell r="D97">
            <v>40924</v>
          </cell>
          <cell r="E97">
            <v>0.25</v>
          </cell>
        </row>
        <row r="98">
          <cell r="D98">
            <v>40925</v>
          </cell>
          <cell r="E98">
            <v>1.75</v>
          </cell>
        </row>
        <row r="99">
          <cell r="D99">
            <v>40926</v>
          </cell>
          <cell r="E99">
            <v>2.25</v>
          </cell>
        </row>
        <row r="100">
          <cell r="D100">
            <v>40927</v>
          </cell>
          <cell r="E100">
            <v>2.25</v>
          </cell>
        </row>
        <row r="101">
          <cell r="D101">
            <v>40928</v>
          </cell>
          <cell r="E101">
            <v>3.75</v>
          </cell>
        </row>
        <row r="102">
          <cell r="D102">
            <v>40931</v>
          </cell>
          <cell r="E102">
            <v>1.25</v>
          </cell>
        </row>
        <row r="103">
          <cell r="D103">
            <v>40933</v>
          </cell>
          <cell r="E103">
            <v>3</v>
          </cell>
        </row>
        <row r="104">
          <cell r="D104">
            <v>40935</v>
          </cell>
          <cell r="E104">
            <v>3.5</v>
          </cell>
        </row>
        <row r="105">
          <cell r="D105">
            <v>40911</v>
          </cell>
          <cell r="E105">
            <v>5.5</v>
          </cell>
        </row>
        <row r="106">
          <cell r="D106">
            <v>40912</v>
          </cell>
          <cell r="E106">
            <v>7</v>
          </cell>
        </row>
        <row r="107">
          <cell r="D107">
            <v>40913</v>
          </cell>
          <cell r="E107">
            <v>6.25</v>
          </cell>
        </row>
        <row r="108">
          <cell r="D108">
            <v>40914</v>
          </cell>
          <cell r="E108">
            <v>2.5</v>
          </cell>
        </row>
        <row r="109">
          <cell r="D109">
            <v>40917</v>
          </cell>
          <cell r="E109">
            <v>6</v>
          </cell>
        </row>
        <row r="110">
          <cell r="D110">
            <v>40918</v>
          </cell>
          <cell r="E110">
            <v>4</v>
          </cell>
        </row>
        <row r="111">
          <cell r="D111">
            <v>40919</v>
          </cell>
          <cell r="E111">
            <v>3</v>
          </cell>
        </row>
        <row r="112">
          <cell r="D112">
            <v>40920</v>
          </cell>
          <cell r="E112">
            <v>4.75</v>
          </cell>
        </row>
        <row r="113">
          <cell r="D113">
            <v>40921</v>
          </cell>
          <cell r="E113">
            <v>1.5</v>
          </cell>
        </row>
        <row r="114">
          <cell r="D114">
            <v>40924</v>
          </cell>
          <cell r="E114">
            <v>3</v>
          </cell>
        </row>
        <row r="115">
          <cell r="D115">
            <v>40925</v>
          </cell>
          <cell r="E115">
            <v>1.75</v>
          </cell>
        </row>
        <row r="116">
          <cell r="D116">
            <v>40926</v>
          </cell>
          <cell r="E116">
            <v>3</v>
          </cell>
        </row>
        <row r="117">
          <cell r="D117">
            <v>40927</v>
          </cell>
          <cell r="E117">
            <v>4</v>
          </cell>
        </row>
        <row r="118">
          <cell r="D118">
            <v>40928</v>
          </cell>
          <cell r="E118">
            <v>2</v>
          </cell>
        </row>
        <row r="119">
          <cell r="D119">
            <v>40931</v>
          </cell>
          <cell r="E119">
            <v>5</v>
          </cell>
        </row>
        <row r="120">
          <cell r="D120">
            <v>40932</v>
          </cell>
          <cell r="E120">
            <v>0.5</v>
          </cell>
        </row>
        <row r="121">
          <cell r="D121">
            <v>40933</v>
          </cell>
          <cell r="E121">
            <v>1</v>
          </cell>
        </row>
        <row r="122">
          <cell r="D122">
            <v>40934</v>
          </cell>
          <cell r="E122">
            <v>2.5</v>
          </cell>
        </row>
        <row r="123">
          <cell r="D123">
            <v>40935</v>
          </cell>
          <cell r="E123">
            <v>1.5</v>
          </cell>
        </row>
        <row r="124">
          <cell r="D124">
            <v>40911</v>
          </cell>
          <cell r="E124">
            <v>8</v>
          </cell>
        </row>
        <row r="125">
          <cell r="D125">
            <v>40912</v>
          </cell>
          <cell r="E125">
            <v>8</v>
          </cell>
        </row>
        <row r="126">
          <cell r="D126">
            <v>40913</v>
          </cell>
          <cell r="E126">
            <v>8</v>
          </cell>
        </row>
        <row r="127">
          <cell r="D127">
            <v>40914</v>
          </cell>
          <cell r="E127">
            <v>8</v>
          </cell>
        </row>
        <row r="128">
          <cell r="D128">
            <v>40917</v>
          </cell>
          <cell r="E128">
            <v>8</v>
          </cell>
        </row>
        <row r="129">
          <cell r="D129">
            <v>40918</v>
          </cell>
          <cell r="E129">
            <v>8</v>
          </cell>
        </row>
        <row r="130">
          <cell r="D130">
            <v>40919</v>
          </cell>
          <cell r="E130">
            <v>8</v>
          </cell>
        </row>
        <row r="131">
          <cell r="D131">
            <v>40920</v>
          </cell>
          <cell r="E131">
            <v>8</v>
          </cell>
        </row>
        <row r="132">
          <cell r="D132">
            <v>40921</v>
          </cell>
          <cell r="E132">
            <v>8</v>
          </cell>
        </row>
        <row r="133">
          <cell r="D133">
            <v>40924</v>
          </cell>
          <cell r="E133">
            <v>8</v>
          </cell>
        </row>
        <row r="134">
          <cell r="D134">
            <v>40925</v>
          </cell>
          <cell r="E134">
            <v>8</v>
          </cell>
        </row>
        <row r="135">
          <cell r="D135">
            <v>40926</v>
          </cell>
          <cell r="E135">
            <v>8</v>
          </cell>
        </row>
        <row r="136">
          <cell r="D136">
            <v>40927</v>
          </cell>
          <cell r="E136">
            <v>6.5</v>
          </cell>
        </row>
        <row r="137">
          <cell r="D137">
            <v>40928</v>
          </cell>
          <cell r="E137">
            <v>4</v>
          </cell>
        </row>
        <row r="138">
          <cell r="D138">
            <v>40931</v>
          </cell>
          <cell r="E138">
            <v>8</v>
          </cell>
        </row>
        <row r="139">
          <cell r="D139">
            <v>40932</v>
          </cell>
          <cell r="E139">
            <v>8</v>
          </cell>
        </row>
        <row r="140">
          <cell r="D140">
            <v>40933</v>
          </cell>
          <cell r="E140">
            <v>8</v>
          </cell>
        </row>
        <row r="141">
          <cell r="D141">
            <v>40934</v>
          </cell>
          <cell r="E141">
            <v>8</v>
          </cell>
        </row>
        <row r="142">
          <cell r="D142">
            <v>40935</v>
          </cell>
          <cell r="E142">
            <v>8</v>
          </cell>
        </row>
        <row r="143">
          <cell r="D143">
            <v>40915</v>
          </cell>
          <cell r="E143">
            <v>32</v>
          </cell>
        </row>
        <row r="144">
          <cell r="D144">
            <v>40922</v>
          </cell>
          <cell r="E144">
            <v>37</v>
          </cell>
        </row>
        <row r="145">
          <cell r="D145">
            <v>40929</v>
          </cell>
          <cell r="E145">
            <v>40</v>
          </cell>
        </row>
        <row r="146">
          <cell r="D146">
            <v>40936</v>
          </cell>
          <cell r="E146">
            <v>35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6">
          <cell r="C6" t="str">
            <v>01/01/12 - 01/28/12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"/>
      <sheetName val="ScheduledAudits"/>
      <sheetName val="TSI_WOs"/>
      <sheetName val="Weekly Production"/>
      <sheetName val="we 8-13"/>
      <sheetName val="we 8-20"/>
      <sheetName val="Crew Report"/>
      <sheetName val="Savings"/>
      <sheetName val="DI"/>
      <sheetName val="Data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D1" t="str">
            <v>Cust Last</v>
          </cell>
        </row>
        <row r="2">
          <cell r="A2">
            <v>40756</v>
          </cell>
          <cell r="B2" t="str">
            <v>Alan</v>
          </cell>
          <cell r="D2" t="str">
            <v>Lenth</v>
          </cell>
          <cell r="E2" t="str">
            <v>Chris</v>
          </cell>
          <cell r="F2" t="str">
            <v>617 Dawson Avenue</v>
          </cell>
          <cell r="G2" t="str">
            <v>Rockford</v>
          </cell>
          <cell r="H2" t="str">
            <v>61107-4526</v>
          </cell>
          <cell r="I2" t="str">
            <v>Gas</v>
          </cell>
          <cell r="Q2">
            <v>0</v>
          </cell>
          <cell r="R2">
            <v>0</v>
          </cell>
          <cell r="T2">
            <v>0</v>
          </cell>
          <cell r="U2" t="str">
            <v>No</v>
          </cell>
          <cell r="V2">
            <v>1871.76</v>
          </cell>
          <cell r="W2">
            <v>935.88</v>
          </cell>
          <cell r="X2">
            <v>335.68</v>
          </cell>
          <cell r="Y2">
            <v>894.12</v>
          </cell>
          <cell r="AE2">
            <v>0</v>
          </cell>
          <cell r="AF2">
            <v>0</v>
          </cell>
          <cell r="AG2">
            <v>1</v>
          </cell>
          <cell r="AH2" t="str">
            <v>Aug</v>
          </cell>
          <cell r="AI2"/>
        </row>
        <row r="3">
          <cell r="D3" t="str">
            <v>Cuff</v>
          </cell>
        </row>
        <row r="4">
          <cell r="D4" t="str">
            <v>Bahde</v>
          </cell>
        </row>
        <row r="5">
          <cell r="D5" t="str">
            <v>Gulino</v>
          </cell>
        </row>
        <row r="6">
          <cell r="D6" t="str">
            <v>Ridenour</v>
          </cell>
        </row>
        <row r="7">
          <cell r="D7" t="str">
            <v>Kieckhafer</v>
          </cell>
        </row>
        <row r="8">
          <cell r="D8" t="str">
            <v>Calderwood</v>
          </cell>
        </row>
        <row r="9">
          <cell r="D9" t="str">
            <v>Thompson</v>
          </cell>
        </row>
        <row r="10">
          <cell r="D10" t="str">
            <v>Porter</v>
          </cell>
        </row>
        <row r="11">
          <cell r="D11" t="str">
            <v>Avant</v>
          </cell>
        </row>
        <row r="12">
          <cell r="D12" t="str">
            <v>Gobbi</v>
          </cell>
        </row>
        <row r="13">
          <cell r="D13" t="str">
            <v>McDermott</v>
          </cell>
        </row>
        <row r="14">
          <cell r="D14" t="str">
            <v>Branson</v>
          </cell>
        </row>
        <row r="15">
          <cell r="D15" t="str">
            <v>Ripley</v>
          </cell>
        </row>
        <row r="16">
          <cell r="D16" t="str">
            <v>Eisenstat</v>
          </cell>
        </row>
        <row r="17">
          <cell r="D17" t="str">
            <v>McGovern</v>
          </cell>
        </row>
        <row r="18">
          <cell r="D18" t="str">
            <v>Pipaliya</v>
          </cell>
        </row>
        <row r="19">
          <cell r="D19" t="str">
            <v>Levy</v>
          </cell>
        </row>
        <row r="20">
          <cell r="D20" t="str">
            <v>Kimak</v>
          </cell>
        </row>
        <row r="21">
          <cell r="D21" t="str">
            <v>Spigner</v>
          </cell>
        </row>
        <row r="22">
          <cell r="D22" t="str">
            <v>Manke</v>
          </cell>
        </row>
        <row r="23">
          <cell r="D23" t="str">
            <v>Hogan</v>
          </cell>
        </row>
        <row r="24">
          <cell r="D24" t="str">
            <v>Postley</v>
          </cell>
        </row>
        <row r="25">
          <cell r="D25" t="str">
            <v>Hutton</v>
          </cell>
        </row>
        <row r="26">
          <cell r="D26" t="str">
            <v>Cross</v>
          </cell>
        </row>
        <row r="27">
          <cell r="D27" t="str">
            <v>Dickey</v>
          </cell>
        </row>
        <row r="28">
          <cell r="D28" t="str">
            <v>Milman</v>
          </cell>
        </row>
        <row r="29">
          <cell r="D29" t="str">
            <v>Esser</v>
          </cell>
        </row>
        <row r="30">
          <cell r="D30" t="str">
            <v>Lerschea</v>
          </cell>
        </row>
        <row r="31">
          <cell r="D31" t="str">
            <v>Guftason</v>
          </cell>
        </row>
        <row r="32">
          <cell r="D32" t="str">
            <v>Jordan</v>
          </cell>
        </row>
        <row r="33">
          <cell r="D33" t="str">
            <v>Mills</v>
          </cell>
        </row>
        <row r="34">
          <cell r="D34" t="str">
            <v>Holtz</v>
          </cell>
        </row>
        <row r="35">
          <cell r="D35" t="str">
            <v>Crozier</v>
          </cell>
        </row>
        <row r="36">
          <cell r="D36" t="str">
            <v>Freeman</v>
          </cell>
        </row>
        <row r="37">
          <cell r="D37" t="str">
            <v>Anthony</v>
          </cell>
        </row>
        <row r="38">
          <cell r="D38" t="str">
            <v>Guyton</v>
          </cell>
        </row>
        <row r="39">
          <cell r="D39" t="str">
            <v>Lee</v>
          </cell>
        </row>
        <row r="40">
          <cell r="D40" t="str">
            <v>Wachsmuth</v>
          </cell>
        </row>
        <row r="41">
          <cell r="D41" t="str">
            <v>Kragh</v>
          </cell>
        </row>
        <row r="42">
          <cell r="D42" t="str">
            <v>Graham</v>
          </cell>
        </row>
        <row r="43">
          <cell r="D43" t="str">
            <v>Rounds</v>
          </cell>
        </row>
        <row r="44">
          <cell r="D44" t="str">
            <v>Kaplan</v>
          </cell>
        </row>
        <row r="45">
          <cell r="D45" t="str">
            <v>Mudd</v>
          </cell>
        </row>
        <row r="46">
          <cell r="D46" t="str">
            <v>Klotz</v>
          </cell>
        </row>
        <row r="47">
          <cell r="D47" t="str">
            <v>Best</v>
          </cell>
        </row>
        <row r="48">
          <cell r="D48" t="str">
            <v>Yee</v>
          </cell>
        </row>
        <row r="49">
          <cell r="D49" t="str">
            <v>McDonald</v>
          </cell>
        </row>
        <row r="50">
          <cell r="D50" t="str">
            <v>Lee</v>
          </cell>
        </row>
        <row r="51">
          <cell r="D51" t="str">
            <v>Cammarata</v>
          </cell>
        </row>
        <row r="52">
          <cell r="D52" t="str">
            <v>Winston</v>
          </cell>
        </row>
        <row r="53">
          <cell r="D53" t="str">
            <v>Payne</v>
          </cell>
        </row>
        <row r="54">
          <cell r="D54" t="str">
            <v>Gilmer</v>
          </cell>
        </row>
        <row r="55">
          <cell r="D55" t="str">
            <v>Peszek</v>
          </cell>
        </row>
        <row r="56">
          <cell r="D56" t="str">
            <v>Tuohey</v>
          </cell>
        </row>
        <row r="57">
          <cell r="D57" t="str">
            <v>Frank</v>
          </cell>
        </row>
        <row r="58">
          <cell r="D58" t="str">
            <v>Mcgovern</v>
          </cell>
        </row>
        <row r="59">
          <cell r="D59" t="str">
            <v>Mullan</v>
          </cell>
        </row>
        <row r="60">
          <cell r="D60" t="str">
            <v>Hughes</v>
          </cell>
        </row>
        <row r="61">
          <cell r="D61" t="str">
            <v>Bermann</v>
          </cell>
        </row>
        <row r="62">
          <cell r="D62" t="str">
            <v>Levine</v>
          </cell>
        </row>
        <row r="63">
          <cell r="D63" t="str">
            <v>Abraham</v>
          </cell>
        </row>
        <row r="64">
          <cell r="D64" t="str">
            <v>Satterhwaite</v>
          </cell>
        </row>
        <row r="65">
          <cell r="D65" t="str">
            <v>Jakubowski</v>
          </cell>
        </row>
        <row r="66">
          <cell r="D66" t="str">
            <v>Ceragioli</v>
          </cell>
        </row>
        <row r="67">
          <cell r="D67" t="str">
            <v>Denefe</v>
          </cell>
        </row>
        <row r="68">
          <cell r="D68" t="str">
            <v>Behrent</v>
          </cell>
        </row>
        <row r="69">
          <cell r="D69" t="str">
            <v>Koebel</v>
          </cell>
        </row>
        <row r="70">
          <cell r="D70" t="str">
            <v>Provost</v>
          </cell>
        </row>
        <row r="71">
          <cell r="D71" t="str">
            <v>Zablocki</v>
          </cell>
        </row>
      </sheetData>
      <sheetData sheetId="10">
        <row r="2">
          <cell r="K2">
            <v>240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ekly Production"/>
      <sheetName val="Other Metrics"/>
      <sheetName val="Savings"/>
      <sheetName val="KPI"/>
      <sheetName val="Sheet2"/>
      <sheetName val="Data"/>
      <sheetName val="Crew Saturation"/>
      <sheetName val="Crew Savings"/>
      <sheetName val="Pipeline"/>
      <sheetName val="Validation"/>
      <sheetName val="CWR"/>
      <sheetName val="KPI - Internal"/>
      <sheetName val="CloseRate"/>
      <sheetName val="DI"/>
      <sheetName val="Marketing_Data"/>
      <sheetName val="Lookups"/>
      <sheetName val="ReferredBy"/>
      <sheetName val="Accrual Data"/>
      <sheetName val="Instructions"/>
      <sheetName val="All"/>
      <sheetName val="Assured Energy"/>
      <sheetName val="Energy360"/>
      <sheetName val="Astro"/>
      <sheetName val="NHS"/>
      <sheetName val="Steinhardt"/>
      <sheetName val="SmartSealed"/>
      <sheetName val="Intel Energy"/>
      <sheetName val="USA-Addison"/>
      <sheetName val="ARC Insulation"/>
      <sheetName val="D&amp;H"/>
      <sheetName val="AES"/>
    </sheetNames>
    <sheetDataSet>
      <sheetData sheetId="0"/>
      <sheetData sheetId="1"/>
      <sheetData sheetId="2"/>
      <sheetData sheetId="3"/>
      <sheetData sheetId="4">
        <row r="1">
          <cell r="B1">
            <v>0</v>
          </cell>
        </row>
      </sheetData>
      <sheetData sheetId="5">
        <row r="1">
          <cell r="B1">
            <v>0</v>
          </cell>
        </row>
        <row r="2">
          <cell r="B2" t="str">
            <v>Cust Last</v>
          </cell>
        </row>
        <row r="3">
          <cell r="B3" t="str">
            <v>Bahde</v>
          </cell>
          <cell r="X3">
            <v>0</v>
          </cell>
        </row>
        <row r="4">
          <cell r="B4" t="str">
            <v>Cuff</v>
          </cell>
        </row>
        <row r="5">
          <cell r="B5" t="str">
            <v>Guftason</v>
          </cell>
        </row>
        <row r="6">
          <cell r="B6" t="str">
            <v>Pipaliya</v>
          </cell>
        </row>
        <row r="7">
          <cell r="B7" t="str">
            <v>Siegel</v>
          </cell>
        </row>
        <row r="8">
          <cell r="B8" t="str">
            <v>Gulino</v>
          </cell>
        </row>
        <row r="9">
          <cell r="B9" t="str">
            <v>Avant</v>
          </cell>
        </row>
        <row r="10">
          <cell r="B10" t="str">
            <v>Lenth</v>
          </cell>
        </row>
        <row r="11">
          <cell r="B11" t="str">
            <v>Levy</v>
          </cell>
        </row>
        <row r="12">
          <cell r="B12" t="str">
            <v>Porter</v>
          </cell>
        </row>
        <row r="13">
          <cell r="B13" t="str">
            <v>Esser</v>
          </cell>
        </row>
        <row r="14">
          <cell r="B14" t="str">
            <v>Kaplan</v>
          </cell>
        </row>
        <row r="15">
          <cell r="B15" t="str">
            <v>Calderwood</v>
          </cell>
        </row>
        <row r="16">
          <cell r="B16" t="str">
            <v>Postley</v>
          </cell>
        </row>
        <row r="17">
          <cell r="B17" t="str">
            <v>Lerschea</v>
          </cell>
        </row>
        <row r="18">
          <cell r="B18" t="str">
            <v>Ridenour</v>
          </cell>
        </row>
        <row r="19">
          <cell r="B19" t="str">
            <v>Kimak</v>
          </cell>
        </row>
        <row r="20">
          <cell r="B20" t="str">
            <v>McDermott</v>
          </cell>
        </row>
        <row r="21">
          <cell r="B21" t="str">
            <v>Spigner</v>
          </cell>
        </row>
        <row r="22">
          <cell r="B22" t="str">
            <v>Thompson</v>
          </cell>
        </row>
        <row r="23">
          <cell r="B23" t="str">
            <v>Cross</v>
          </cell>
        </row>
        <row r="24">
          <cell r="B24" t="str">
            <v>Jordan</v>
          </cell>
        </row>
        <row r="25">
          <cell r="B25" t="str">
            <v>Mills</v>
          </cell>
        </row>
        <row r="26">
          <cell r="B26" t="str">
            <v>Graham</v>
          </cell>
        </row>
        <row r="27">
          <cell r="B27" t="str">
            <v>Tuohey</v>
          </cell>
        </row>
        <row r="28">
          <cell r="B28" t="str">
            <v>Gobbi</v>
          </cell>
        </row>
        <row r="29">
          <cell r="B29" t="str">
            <v>Cammarata</v>
          </cell>
        </row>
        <row r="30">
          <cell r="B30" t="str">
            <v>Mudd</v>
          </cell>
        </row>
        <row r="31">
          <cell r="B31" t="str">
            <v>Ripley</v>
          </cell>
        </row>
        <row r="32">
          <cell r="B32" t="str">
            <v>Kieckhafer</v>
          </cell>
        </row>
        <row r="33">
          <cell r="B33" t="str">
            <v>Jacobson</v>
          </cell>
        </row>
        <row r="34">
          <cell r="B34" t="str">
            <v>Milman</v>
          </cell>
        </row>
        <row r="35">
          <cell r="B35" t="str">
            <v>Eisenstat</v>
          </cell>
        </row>
        <row r="36">
          <cell r="B36" t="str">
            <v>Wachsmuth</v>
          </cell>
        </row>
        <row r="37">
          <cell r="B37" t="str">
            <v>Fitzgerald</v>
          </cell>
        </row>
        <row r="38">
          <cell r="B38" t="str">
            <v>Anthony</v>
          </cell>
        </row>
        <row r="39">
          <cell r="B39" t="str">
            <v>Manke</v>
          </cell>
        </row>
        <row r="40">
          <cell r="B40" t="str">
            <v>Payne</v>
          </cell>
        </row>
        <row r="41">
          <cell r="B41" t="str">
            <v>Lee</v>
          </cell>
        </row>
        <row r="42">
          <cell r="B42" t="str">
            <v>Riorden</v>
          </cell>
        </row>
        <row r="43">
          <cell r="B43" t="str">
            <v>Zablocki</v>
          </cell>
        </row>
        <row r="44">
          <cell r="B44" t="str">
            <v>Hutton</v>
          </cell>
        </row>
        <row r="45">
          <cell r="B45" t="str">
            <v>McGovern</v>
          </cell>
        </row>
        <row r="46">
          <cell r="B46" t="str">
            <v>Holtz</v>
          </cell>
        </row>
        <row r="47">
          <cell r="B47" t="str">
            <v>Mullan</v>
          </cell>
        </row>
        <row r="48">
          <cell r="B48" t="str">
            <v>Branson</v>
          </cell>
        </row>
        <row r="49">
          <cell r="B49" t="str">
            <v>Hogan</v>
          </cell>
        </row>
        <row r="50">
          <cell r="B50" t="str">
            <v>Winston</v>
          </cell>
        </row>
        <row r="51">
          <cell r="B51" t="str">
            <v>Dickey</v>
          </cell>
        </row>
        <row r="52">
          <cell r="B52" t="str">
            <v>Klotz</v>
          </cell>
        </row>
        <row r="53">
          <cell r="B53" t="str">
            <v>Behrent</v>
          </cell>
        </row>
        <row r="54">
          <cell r="B54" t="str">
            <v>Franciose</v>
          </cell>
        </row>
        <row r="55">
          <cell r="B55" t="str">
            <v>Meredith</v>
          </cell>
        </row>
        <row r="56">
          <cell r="B56" t="str">
            <v>Rounds</v>
          </cell>
        </row>
        <row r="57">
          <cell r="B57" t="str">
            <v>Guyton</v>
          </cell>
        </row>
        <row r="58">
          <cell r="B58" t="str">
            <v>Crozier</v>
          </cell>
        </row>
        <row r="59">
          <cell r="B59" t="str">
            <v>Best</v>
          </cell>
        </row>
        <row r="60">
          <cell r="B60" t="str">
            <v>Yee</v>
          </cell>
        </row>
        <row r="61">
          <cell r="B61" t="str">
            <v>Provost</v>
          </cell>
        </row>
        <row r="62">
          <cell r="B62" t="str">
            <v>Frank</v>
          </cell>
        </row>
        <row r="63">
          <cell r="B63" t="str">
            <v>Kragh</v>
          </cell>
        </row>
        <row r="64">
          <cell r="B64" t="str">
            <v>Olson</v>
          </cell>
        </row>
        <row r="65">
          <cell r="B65" t="str">
            <v>Freeman</v>
          </cell>
        </row>
        <row r="66">
          <cell r="B66" t="str">
            <v>Curry</v>
          </cell>
        </row>
        <row r="67">
          <cell r="B67" t="str">
            <v>Montgomery</v>
          </cell>
        </row>
        <row r="68">
          <cell r="B68" t="str">
            <v>SMITH</v>
          </cell>
        </row>
        <row r="69">
          <cell r="B69" t="str">
            <v>Kay</v>
          </cell>
        </row>
        <row r="70">
          <cell r="B70" t="str">
            <v>Bermann</v>
          </cell>
        </row>
        <row r="71">
          <cell r="B71" t="str">
            <v>Koebel</v>
          </cell>
        </row>
        <row r="72">
          <cell r="B72" t="str">
            <v>Green</v>
          </cell>
        </row>
        <row r="73">
          <cell r="B73" t="str">
            <v>Hossfeld</v>
          </cell>
        </row>
        <row r="74">
          <cell r="B74" t="str">
            <v>Mcgovern</v>
          </cell>
        </row>
        <row r="75">
          <cell r="B75" t="str">
            <v>Levine</v>
          </cell>
        </row>
        <row r="76">
          <cell r="B76" t="str">
            <v>Abraham</v>
          </cell>
        </row>
        <row r="77">
          <cell r="B77" t="str">
            <v>Jones</v>
          </cell>
        </row>
        <row r="78">
          <cell r="B78" t="str">
            <v>Satterhwaite</v>
          </cell>
        </row>
        <row r="79">
          <cell r="B79" t="str">
            <v>Gold</v>
          </cell>
        </row>
        <row r="80">
          <cell r="B80" t="str">
            <v>Jakubowski</v>
          </cell>
        </row>
        <row r="81">
          <cell r="B81" t="str">
            <v>Rook</v>
          </cell>
        </row>
        <row r="82">
          <cell r="B82" t="str">
            <v>Gilmer</v>
          </cell>
        </row>
        <row r="83">
          <cell r="B83" t="str">
            <v>Golden</v>
          </cell>
        </row>
        <row r="84">
          <cell r="B84" t="str">
            <v>Peszek</v>
          </cell>
        </row>
        <row r="85">
          <cell r="B85" t="str">
            <v>Rehm</v>
          </cell>
        </row>
        <row r="86">
          <cell r="B86" t="str">
            <v>Alberty</v>
          </cell>
        </row>
        <row r="87">
          <cell r="B87" t="str">
            <v>Tomsyck</v>
          </cell>
        </row>
        <row r="88">
          <cell r="B88" t="str">
            <v>Hughes</v>
          </cell>
        </row>
        <row r="89">
          <cell r="B89" t="str">
            <v>Zazzetti</v>
          </cell>
        </row>
        <row r="90">
          <cell r="B90" t="str">
            <v>Wimberg</v>
          </cell>
        </row>
        <row r="91">
          <cell r="B91" t="str">
            <v>Denefe</v>
          </cell>
        </row>
        <row r="92">
          <cell r="B92" t="str">
            <v>Zachariah</v>
          </cell>
        </row>
        <row r="93">
          <cell r="B93" t="str">
            <v>Cliff</v>
          </cell>
        </row>
        <row r="94">
          <cell r="B94" t="str">
            <v>Drake</v>
          </cell>
        </row>
        <row r="95">
          <cell r="B95" t="str">
            <v>Chen</v>
          </cell>
        </row>
        <row r="96">
          <cell r="B96" t="str">
            <v>Beranek</v>
          </cell>
        </row>
        <row r="97">
          <cell r="B97" t="str">
            <v>Ham</v>
          </cell>
        </row>
        <row r="98">
          <cell r="B98" t="str">
            <v>Murach</v>
          </cell>
        </row>
        <row r="99">
          <cell r="B99" t="str">
            <v>Thomas</v>
          </cell>
        </row>
        <row r="100">
          <cell r="B100" t="str">
            <v>Hutchinson</v>
          </cell>
        </row>
        <row r="101">
          <cell r="B101" t="str">
            <v>Guest</v>
          </cell>
        </row>
        <row r="102">
          <cell r="B102" t="str">
            <v>Lach</v>
          </cell>
        </row>
        <row r="103">
          <cell r="B103" t="str">
            <v>Nelson</v>
          </cell>
        </row>
        <row r="104">
          <cell r="B104" t="str">
            <v>Pasquerelli</v>
          </cell>
        </row>
        <row r="105">
          <cell r="B105" t="str">
            <v>Schrank</v>
          </cell>
        </row>
        <row r="106">
          <cell r="B106" t="str">
            <v>Gradstein</v>
          </cell>
        </row>
        <row r="107">
          <cell r="B107" t="str">
            <v>Zahtz</v>
          </cell>
        </row>
        <row r="108">
          <cell r="B108" t="str">
            <v>Stewart</v>
          </cell>
        </row>
        <row r="109">
          <cell r="B109" t="str">
            <v>Lee</v>
          </cell>
        </row>
        <row r="110">
          <cell r="B110" t="str">
            <v>McDonald</v>
          </cell>
        </row>
        <row r="111">
          <cell r="B111" t="str">
            <v>Ceragioli</v>
          </cell>
        </row>
        <row r="112">
          <cell r="B112" t="str">
            <v>Jones</v>
          </cell>
        </row>
        <row r="113">
          <cell r="B113" t="str">
            <v>Solaski</v>
          </cell>
        </row>
        <row r="114">
          <cell r="B114" t="str">
            <v>Collerd</v>
          </cell>
        </row>
        <row r="115">
          <cell r="B115" t="str">
            <v>Peyton</v>
          </cell>
        </row>
        <row r="116">
          <cell r="B116" t="str">
            <v>Wolfe</v>
          </cell>
        </row>
        <row r="117">
          <cell r="B117" t="str">
            <v>Black</v>
          </cell>
        </row>
        <row r="118">
          <cell r="B118" t="str">
            <v>jackson</v>
          </cell>
        </row>
        <row r="119">
          <cell r="B119" t="str">
            <v>Martin</v>
          </cell>
        </row>
        <row r="120">
          <cell r="B120" t="str">
            <v>Strains</v>
          </cell>
        </row>
        <row r="121">
          <cell r="B121" t="str">
            <v>Caticchio</v>
          </cell>
        </row>
        <row r="122">
          <cell r="B122" t="str">
            <v>Mckinley</v>
          </cell>
        </row>
        <row r="123">
          <cell r="B123" t="str">
            <v>Fung</v>
          </cell>
        </row>
        <row r="124">
          <cell r="B124" t="str">
            <v>Fredrickson</v>
          </cell>
        </row>
        <row r="125">
          <cell r="B125" t="str">
            <v>James</v>
          </cell>
        </row>
        <row r="126">
          <cell r="B126" t="str">
            <v>Lebovits</v>
          </cell>
        </row>
        <row r="127">
          <cell r="B127" t="str">
            <v>Greenberg</v>
          </cell>
        </row>
        <row r="128">
          <cell r="B128" t="str">
            <v>Ikeda</v>
          </cell>
        </row>
        <row r="129">
          <cell r="B129" t="str">
            <v>Chandler</v>
          </cell>
        </row>
        <row r="130">
          <cell r="B130" t="str">
            <v>Danino</v>
          </cell>
        </row>
        <row r="131">
          <cell r="B131" t="str">
            <v>Tisdale</v>
          </cell>
        </row>
        <row r="132">
          <cell r="B132" t="str">
            <v>Scott</v>
          </cell>
        </row>
        <row r="133">
          <cell r="B133" t="str">
            <v>Feder</v>
          </cell>
        </row>
        <row r="134">
          <cell r="B134" t="str">
            <v>Billen</v>
          </cell>
        </row>
        <row r="135">
          <cell r="B135" t="str">
            <v>Winer</v>
          </cell>
        </row>
        <row r="136">
          <cell r="B136" t="str">
            <v>Piccony</v>
          </cell>
        </row>
        <row r="137">
          <cell r="B137" t="str">
            <v>Washow</v>
          </cell>
        </row>
        <row r="138">
          <cell r="B138" t="str">
            <v>Mcferren</v>
          </cell>
        </row>
        <row r="139">
          <cell r="B139" t="str">
            <v>Cooper</v>
          </cell>
        </row>
        <row r="140">
          <cell r="B140" t="str">
            <v>Scott</v>
          </cell>
        </row>
        <row r="141">
          <cell r="B141" t="str">
            <v>Rodriguez</v>
          </cell>
        </row>
        <row r="142">
          <cell r="B142" t="str">
            <v>Coomer</v>
          </cell>
        </row>
        <row r="143">
          <cell r="B143" t="str">
            <v>Biser</v>
          </cell>
        </row>
        <row r="144">
          <cell r="B144" t="str">
            <v>Dallas</v>
          </cell>
        </row>
        <row r="145">
          <cell r="B145" t="str">
            <v>Walker</v>
          </cell>
        </row>
        <row r="146">
          <cell r="B146" t="str">
            <v>Palmer</v>
          </cell>
        </row>
        <row r="147">
          <cell r="B147" t="str">
            <v>Maddern</v>
          </cell>
        </row>
        <row r="148">
          <cell r="B148" t="str">
            <v>Zildzic</v>
          </cell>
        </row>
        <row r="149">
          <cell r="B149" t="str">
            <v>Catherine</v>
          </cell>
        </row>
        <row r="150">
          <cell r="B150" t="str">
            <v>Houser</v>
          </cell>
        </row>
        <row r="151">
          <cell r="B151" t="str">
            <v>Hussain</v>
          </cell>
        </row>
        <row r="152">
          <cell r="B152" t="str">
            <v>Kent</v>
          </cell>
        </row>
        <row r="153">
          <cell r="B153" t="str">
            <v>Clarke</v>
          </cell>
        </row>
        <row r="154">
          <cell r="B154" t="str">
            <v>Rontal</v>
          </cell>
        </row>
        <row r="155">
          <cell r="B155" t="str">
            <v>Roos</v>
          </cell>
        </row>
        <row r="156">
          <cell r="B156" t="str">
            <v>Gaddam</v>
          </cell>
        </row>
        <row r="157">
          <cell r="B157" t="str">
            <v>Burvikovs</v>
          </cell>
        </row>
        <row r="158">
          <cell r="B158" t="str">
            <v>Habib</v>
          </cell>
        </row>
        <row r="159">
          <cell r="B159" t="str">
            <v>Golich</v>
          </cell>
        </row>
        <row r="160">
          <cell r="B160" t="str">
            <v>Pickup</v>
          </cell>
        </row>
        <row r="161">
          <cell r="B161" t="str">
            <v>Ross</v>
          </cell>
        </row>
        <row r="162">
          <cell r="B162" t="str">
            <v>Mcauliffe</v>
          </cell>
        </row>
        <row r="163">
          <cell r="B163" t="str">
            <v>Toriumi</v>
          </cell>
        </row>
        <row r="164">
          <cell r="B164" t="str">
            <v>Prisching</v>
          </cell>
        </row>
        <row r="165">
          <cell r="B165" t="str">
            <v>West</v>
          </cell>
        </row>
        <row r="166">
          <cell r="B166" t="str">
            <v>LEMMER</v>
          </cell>
        </row>
        <row r="167">
          <cell r="B167" t="str">
            <v>Andrew</v>
          </cell>
        </row>
        <row r="168">
          <cell r="B168" t="str">
            <v>Newton</v>
          </cell>
        </row>
        <row r="169">
          <cell r="B169" t="str">
            <v>Kamatala</v>
          </cell>
        </row>
        <row r="170">
          <cell r="B170" t="str">
            <v>Pitts</v>
          </cell>
        </row>
        <row r="171">
          <cell r="B171" t="str">
            <v>Martinez</v>
          </cell>
        </row>
        <row r="172">
          <cell r="B172" t="str">
            <v>Spencer</v>
          </cell>
        </row>
        <row r="173">
          <cell r="B173" t="str">
            <v>Koclanis</v>
          </cell>
        </row>
        <row r="174">
          <cell r="B174" t="str">
            <v>Connors</v>
          </cell>
        </row>
        <row r="175">
          <cell r="B175" t="str">
            <v>BETHEL</v>
          </cell>
        </row>
        <row r="176">
          <cell r="B176" t="str">
            <v>Kelly</v>
          </cell>
        </row>
        <row r="177">
          <cell r="B177" t="str">
            <v>Howard</v>
          </cell>
        </row>
        <row r="178">
          <cell r="B178" t="str">
            <v>Heim</v>
          </cell>
        </row>
        <row r="179">
          <cell r="B179" t="str">
            <v>Miller</v>
          </cell>
        </row>
        <row r="180">
          <cell r="B180" t="str">
            <v>Walton</v>
          </cell>
        </row>
        <row r="181">
          <cell r="B181" t="str">
            <v>Oneill</v>
          </cell>
        </row>
        <row r="182">
          <cell r="B182" t="str">
            <v>Dublin</v>
          </cell>
        </row>
        <row r="183">
          <cell r="B183" t="str">
            <v>Johnson</v>
          </cell>
        </row>
        <row r="184">
          <cell r="B184" t="str">
            <v>Rosenberg</v>
          </cell>
        </row>
        <row r="185">
          <cell r="B185" t="str">
            <v>Eichner</v>
          </cell>
        </row>
        <row r="186">
          <cell r="B186" t="str">
            <v>Lorch</v>
          </cell>
        </row>
        <row r="187">
          <cell r="B187" t="str">
            <v>Helm</v>
          </cell>
        </row>
        <row r="188">
          <cell r="B188" t="str">
            <v>Schaeflein</v>
          </cell>
        </row>
        <row r="189">
          <cell r="B189" t="str">
            <v>Johnson</v>
          </cell>
        </row>
        <row r="190">
          <cell r="B190" t="str">
            <v>Dipaolo</v>
          </cell>
        </row>
        <row r="191">
          <cell r="B191" t="str">
            <v>Walnock</v>
          </cell>
        </row>
        <row r="192">
          <cell r="B192" t="str">
            <v>Charles-Lewis</v>
          </cell>
        </row>
        <row r="193">
          <cell r="B193" t="str">
            <v>Storm</v>
          </cell>
        </row>
        <row r="194">
          <cell r="B194" t="str">
            <v>Gilbert</v>
          </cell>
        </row>
        <row r="195">
          <cell r="B195" t="str">
            <v>FLISS</v>
          </cell>
        </row>
        <row r="196">
          <cell r="B196" t="str">
            <v>Smith</v>
          </cell>
        </row>
        <row r="197">
          <cell r="B197" t="str">
            <v>Greenfield</v>
          </cell>
        </row>
        <row r="198">
          <cell r="B198" t="str">
            <v>Hoskins</v>
          </cell>
        </row>
        <row r="199">
          <cell r="B199" t="str">
            <v>Kodama</v>
          </cell>
        </row>
        <row r="200">
          <cell r="B200" t="str">
            <v>Poulin</v>
          </cell>
        </row>
        <row r="201">
          <cell r="B201" t="str">
            <v>Butler</v>
          </cell>
        </row>
        <row r="202">
          <cell r="B202" t="str">
            <v>Meola</v>
          </cell>
        </row>
        <row r="203">
          <cell r="B203" t="str">
            <v>Clarke</v>
          </cell>
        </row>
        <row r="204">
          <cell r="B204" t="str">
            <v>Imbrogno</v>
          </cell>
        </row>
        <row r="205">
          <cell r="B205" t="str">
            <v>Dickerson</v>
          </cell>
        </row>
        <row r="206">
          <cell r="B206" t="str">
            <v>Brennan</v>
          </cell>
        </row>
        <row r="207">
          <cell r="B207" t="str">
            <v>Arnish</v>
          </cell>
        </row>
        <row r="208">
          <cell r="B208" t="str">
            <v>Mccowan</v>
          </cell>
        </row>
        <row r="209">
          <cell r="B209" t="str">
            <v>MCDERMOTT</v>
          </cell>
        </row>
        <row r="210">
          <cell r="B210" t="str">
            <v>Boulos</v>
          </cell>
        </row>
        <row r="211">
          <cell r="B211" t="str">
            <v>KABBES</v>
          </cell>
        </row>
        <row r="212">
          <cell r="B212" t="str">
            <v>Johnson</v>
          </cell>
        </row>
        <row r="213">
          <cell r="B213" t="str">
            <v>Chen</v>
          </cell>
        </row>
        <row r="214">
          <cell r="B214" t="str">
            <v>Pasowicz</v>
          </cell>
        </row>
        <row r="215">
          <cell r="B215" t="str">
            <v>Lim</v>
          </cell>
        </row>
        <row r="216">
          <cell r="B216" t="str">
            <v>Riseman</v>
          </cell>
        </row>
        <row r="217">
          <cell r="B217" t="str">
            <v>WIESNER</v>
          </cell>
        </row>
        <row r="218">
          <cell r="B218" t="str">
            <v>Heffernan</v>
          </cell>
        </row>
        <row r="219">
          <cell r="B219" t="str">
            <v>Fitzhenry</v>
          </cell>
        </row>
        <row r="220">
          <cell r="B220" t="str">
            <v>Stallings</v>
          </cell>
        </row>
        <row r="221">
          <cell r="B221" t="str">
            <v>SWORDY</v>
          </cell>
        </row>
        <row r="222">
          <cell r="B222" t="str">
            <v>Roth</v>
          </cell>
        </row>
        <row r="223">
          <cell r="B223" t="str">
            <v>Zawadzki</v>
          </cell>
        </row>
        <row r="224">
          <cell r="B224" t="str">
            <v>Matsumoto</v>
          </cell>
        </row>
        <row r="225">
          <cell r="B225" t="str">
            <v>Cheers</v>
          </cell>
        </row>
        <row r="226">
          <cell r="B226" t="str">
            <v>STARK</v>
          </cell>
        </row>
        <row r="227">
          <cell r="B227" t="str">
            <v>Ward</v>
          </cell>
        </row>
        <row r="228">
          <cell r="B228" t="str">
            <v>Scarpelli</v>
          </cell>
        </row>
        <row r="229">
          <cell r="B229" t="str">
            <v>Francis</v>
          </cell>
        </row>
        <row r="230">
          <cell r="B230" t="str">
            <v>JOHNSON</v>
          </cell>
        </row>
        <row r="231">
          <cell r="B231" t="str">
            <v>Dabney</v>
          </cell>
        </row>
        <row r="232">
          <cell r="B232" t="str">
            <v>AVANT</v>
          </cell>
        </row>
        <row r="233">
          <cell r="B233" t="str">
            <v>Smith</v>
          </cell>
        </row>
        <row r="234">
          <cell r="B234" t="str">
            <v>Pawlak</v>
          </cell>
        </row>
        <row r="235">
          <cell r="B235" t="str">
            <v>Treece</v>
          </cell>
        </row>
        <row r="236">
          <cell r="B236" t="str">
            <v>MORRIS</v>
          </cell>
        </row>
        <row r="237">
          <cell r="B237" t="str">
            <v>RATHOD</v>
          </cell>
        </row>
        <row r="238">
          <cell r="B238" t="str">
            <v>ROGERS</v>
          </cell>
        </row>
        <row r="239">
          <cell r="B239" t="str">
            <v>Cho</v>
          </cell>
        </row>
        <row r="240">
          <cell r="B240" t="str">
            <v>Tabben</v>
          </cell>
        </row>
        <row r="241">
          <cell r="B241" t="str">
            <v>Lutzow</v>
          </cell>
        </row>
        <row r="242">
          <cell r="B242" t="str">
            <v>DALLAL</v>
          </cell>
        </row>
        <row r="243">
          <cell r="B243" t="str">
            <v>Shaw</v>
          </cell>
        </row>
        <row r="244">
          <cell r="B244" t="str">
            <v>GEDDES</v>
          </cell>
        </row>
        <row r="245">
          <cell r="B245" t="str">
            <v>CUNNINGHAM</v>
          </cell>
        </row>
        <row r="246">
          <cell r="B246" t="str">
            <v>BRETZLAFF</v>
          </cell>
        </row>
        <row r="247">
          <cell r="B247" t="str">
            <v>RHONE</v>
          </cell>
        </row>
        <row r="248">
          <cell r="B248" t="str">
            <v>VALLELONGA</v>
          </cell>
        </row>
        <row r="249">
          <cell r="B249" t="str">
            <v>KAMP</v>
          </cell>
        </row>
        <row r="250">
          <cell r="B250" t="str">
            <v>CHANG</v>
          </cell>
        </row>
        <row r="251">
          <cell r="B251" t="str">
            <v>MASON</v>
          </cell>
        </row>
        <row r="252">
          <cell r="B252" t="str">
            <v>REIFF</v>
          </cell>
        </row>
        <row r="253">
          <cell r="B253" t="str">
            <v>STREICKER</v>
          </cell>
        </row>
        <row r="254">
          <cell r="B254" t="str">
            <v>KAGEL</v>
          </cell>
        </row>
        <row r="255">
          <cell r="B255" t="str">
            <v>YOON</v>
          </cell>
        </row>
        <row r="256">
          <cell r="B256" t="str">
            <v>BRANCATO</v>
          </cell>
        </row>
        <row r="257">
          <cell r="B257" t="str">
            <v>LOCKNAR</v>
          </cell>
        </row>
        <row r="258">
          <cell r="B258" t="str">
            <v>KATZMAN</v>
          </cell>
        </row>
        <row r="259">
          <cell r="B259" t="str">
            <v>BAUER-WARD</v>
          </cell>
        </row>
        <row r="260">
          <cell r="B260" t="str">
            <v>HOSKINS</v>
          </cell>
        </row>
        <row r="261">
          <cell r="B261" t="str">
            <v>OROURKE</v>
          </cell>
        </row>
        <row r="262">
          <cell r="B262" t="str">
            <v>KNOWLES</v>
          </cell>
        </row>
        <row r="263">
          <cell r="B263" t="str">
            <v>FRACEK</v>
          </cell>
        </row>
        <row r="264">
          <cell r="B264" t="str">
            <v>DEE</v>
          </cell>
        </row>
        <row r="265">
          <cell r="B265" t="str">
            <v>TRESE</v>
          </cell>
        </row>
        <row r="266">
          <cell r="B266" t="str">
            <v>POWERS</v>
          </cell>
        </row>
        <row r="267">
          <cell r="B267" t="str">
            <v>KRAMER</v>
          </cell>
        </row>
        <row r="268">
          <cell r="B268" t="str">
            <v>LYNCH</v>
          </cell>
        </row>
        <row r="269">
          <cell r="B269" t="str">
            <v>REWERS</v>
          </cell>
        </row>
        <row r="270">
          <cell r="B270" t="str">
            <v>JACKSON</v>
          </cell>
        </row>
        <row r="271">
          <cell r="B271" t="str">
            <v>BOLGER</v>
          </cell>
        </row>
        <row r="272">
          <cell r="B272" t="str">
            <v>KENNEDY</v>
          </cell>
        </row>
        <row r="273">
          <cell r="B273" t="str">
            <v>BLAKE</v>
          </cell>
        </row>
        <row r="274">
          <cell r="B274" t="str">
            <v>DUNHAM</v>
          </cell>
        </row>
        <row r="275">
          <cell r="B275" t="str">
            <v>STEIN</v>
          </cell>
        </row>
        <row r="276">
          <cell r="B276" t="str">
            <v>ALI</v>
          </cell>
        </row>
        <row r="277">
          <cell r="B277" t="str">
            <v>LEWIS</v>
          </cell>
        </row>
        <row r="278">
          <cell r="B278" t="str">
            <v>LOWE</v>
          </cell>
        </row>
        <row r="279">
          <cell r="B279" t="str">
            <v>BICKNESE</v>
          </cell>
        </row>
        <row r="280">
          <cell r="B280" t="str">
            <v>PERLMAN</v>
          </cell>
        </row>
        <row r="281">
          <cell r="B281" t="str">
            <v>WOLTER</v>
          </cell>
        </row>
        <row r="282">
          <cell r="B282" t="str">
            <v>KIERZYK</v>
          </cell>
        </row>
        <row r="283">
          <cell r="B283" t="str">
            <v>LOOMBA</v>
          </cell>
        </row>
        <row r="284">
          <cell r="B284" t="str">
            <v>POWERS</v>
          </cell>
        </row>
        <row r="285">
          <cell r="B285" t="str">
            <v>MCGRATH</v>
          </cell>
        </row>
        <row r="286">
          <cell r="B286" t="str">
            <v>FOUCHIA</v>
          </cell>
        </row>
        <row r="287">
          <cell r="B287" t="str">
            <v>PHILOBOS</v>
          </cell>
        </row>
        <row r="288">
          <cell r="B288" t="str">
            <v>PEREZ</v>
          </cell>
        </row>
        <row r="289">
          <cell r="B289" t="str">
            <v>PIERCE</v>
          </cell>
        </row>
        <row r="290">
          <cell r="B290" t="str">
            <v>CLARK</v>
          </cell>
        </row>
        <row r="291">
          <cell r="B291" t="str">
            <v>JACKSON</v>
          </cell>
        </row>
        <row r="292">
          <cell r="B292" t="str">
            <v>SWIENTON</v>
          </cell>
        </row>
        <row r="293">
          <cell r="B293" t="str">
            <v>MANSOUR</v>
          </cell>
        </row>
        <row r="294">
          <cell r="B294" t="str">
            <v>MEHROTRA</v>
          </cell>
        </row>
        <row r="295">
          <cell r="B295" t="str">
            <v>PETERSEN</v>
          </cell>
        </row>
        <row r="296">
          <cell r="B296" t="str">
            <v>MORTON</v>
          </cell>
        </row>
        <row r="297">
          <cell r="B297" t="str">
            <v>SPANOS</v>
          </cell>
        </row>
        <row r="298">
          <cell r="B298" t="str">
            <v>KRAMER</v>
          </cell>
        </row>
        <row r="299">
          <cell r="B299" t="str">
            <v>ARMOUR</v>
          </cell>
        </row>
        <row r="300">
          <cell r="B300" t="str">
            <v>BITTNER</v>
          </cell>
        </row>
        <row r="301">
          <cell r="B301" t="str">
            <v>GIORNALISTA</v>
          </cell>
        </row>
        <row r="302">
          <cell r="B302" t="str">
            <v>OLEJNICZAK</v>
          </cell>
        </row>
        <row r="303">
          <cell r="B303" t="str">
            <v>COINE</v>
          </cell>
        </row>
        <row r="304">
          <cell r="B304" t="str">
            <v>FIORELLA</v>
          </cell>
        </row>
        <row r="305">
          <cell r="B305" t="str">
            <v>POWELL</v>
          </cell>
        </row>
        <row r="306">
          <cell r="B306" t="str">
            <v>KASE</v>
          </cell>
        </row>
        <row r="307">
          <cell r="B307" t="str">
            <v>SYMONS</v>
          </cell>
        </row>
        <row r="308">
          <cell r="B308" t="str">
            <v>CELL</v>
          </cell>
        </row>
        <row r="309">
          <cell r="B309" t="str">
            <v>CASTAGN</v>
          </cell>
        </row>
        <row r="310">
          <cell r="B310" t="str">
            <v>SCHRODER</v>
          </cell>
        </row>
        <row r="311">
          <cell r="B311" t="str">
            <v>MITSUNAGA</v>
          </cell>
        </row>
        <row r="312">
          <cell r="B312" t="str">
            <v>FEDER</v>
          </cell>
        </row>
        <row r="313">
          <cell r="B313" t="str">
            <v>BELLEN</v>
          </cell>
        </row>
        <row r="314">
          <cell r="B314" t="str">
            <v>GASPARICH</v>
          </cell>
        </row>
        <row r="315">
          <cell r="B315" t="str">
            <v>JEWETT</v>
          </cell>
        </row>
        <row r="316">
          <cell r="B316" t="str">
            <v>BAUMAN</v>
          </cell>
        </row>
        <row r="317">
          <cell r="B317" t="str">
            <v>MAHONEY</v>
          </cell>
        </row>
        <row r="318">
          <cell r="B318" t="str">
            <v>SMITH</v>
          </cell>
        </row>
        <row r="319">
          <cell r="B319" t="str">
            <v>MCELWAIN</v>
          </cell>
        </row>
        <row r="320">
          <cell r="B320" t="str">
            <v>HERNANDEZ</v>
          </cell>
        </row>
        <row r="321">
          <cell r="B321" t="str">
            <v>HIGGINS</v>
          </cell>
        </row>
        <row r="322">
          <cell r="B322" t="str">
            <v>MARQUARDT</v>
          </cell>
        </row>
        <row r="323">
          <cell r="B323" t="str">
            <v>KOTHARI</v>
          </cell>
        </row>
        <row r="324">
          <cell r="B324" t="str">
            <v>ABRAMS</v>
          </cell>
        </row>
        <row r="325">
          <cell r="B325" t="str">
            <v>NELSON</v>
          </cell>
        </row>
        <row r="326">
          <cell r="B326" t="str">
            <v>ROBINSON</v>
          </cell>
        </row>
        <row r="327">
          <cell r="B327" t="str">
            <v>HEALD</v>
          </cell>
        </row>
        <row r="328">
          <cell r="B328" t="str">
            <v>KYLES-BOND</v>
          </cell>
        </row>
        <row r="329">
          <cell r="B329" t="str">
            <v>KRISHMAN</v>
          </cell>
        </row>
        <row r="330">
          <cell r="B330" t="str">
            <v>LECHWAR</v>
          </cell>
        </row>
        <row r="331">
          <cell r="B331" t="str">
            <v>WESTPHAL</v>
          </cell>
        </row>
        <row r="332">
          <cell r="B332" t="str">
            <v>ANDERSON</v>
          </cell>
        </row>
        <row r="333">
          <cell r="B333" t="str">
            <v>DIENHART</v>
          </cell>
        </row>
        <row r="334">
          <cell r="B334" t="str">
            <v>HAAK</v>
          </cell>
        </row>
        <row r="335">
          <cell r="B335" t="str">
            <v>NOLL</v>
          </cell>
        </row>
        <row r="336">
          <cell r="B336" t="str">
            <v>LEFKOWITZ</v>
          </cell>
        </row>
        <row r="337">
          <cell r="B337" t="str">
            <v>STAUDT</v>
          </cell>
        </row>
        <row r="338">
          <cell r="B338" t="str">
            <v>SKVALRA</v>
          </cell>
        </row>
        <row r="339">
          <cell r="B339" t="str">
            <v>DOOLEY</v>
          </cell>
        </row>
        <row r="340">
          <cell r="B340" t="str">
            <v>BURGER</v>
          </cell>
        </row>
        <row r="341">
          <cell r="B341" t="str">
            <v>ROBINSON</v>
          </cell>
        </row>
        <row r="342">
          <cell r="B342" t="str">
            <v>HILL</v>
          </cell>
        </row>
        <row r="343">
          <cell r="B343" t="str">
            <v>SHERMAN</v>
          </cell>
        </row>
        <row r="344">
          <cell r="B344" t="str">
            <v>FECAROTTA</v>
          </cell>
        </row>
        <row r="345">
          <cell r="B345" t="str">
            <v>RUZICKA</v>
          </cell>
        </row>
        <row r="346">
          <cell r="B346" t="str">
            <v>ADAMS</v>
          </cell>
        </row>
        <row r="347">
          <cell r="B347" t="str">
            <v>SCHWEPPE</v>
          </cell>
        </row>
        <row r="348">
          <cell r="B348" t="str">
            <v>KARLOVITZ</v>
          </cell>
        </row>
        <row r="349">
          <cell r="B349" t="str">
            <v>DELBECQ</v>
          </cell>
        </row>
        <row r="350">
          <cell r="B350" t="str">
            <v>ABRAHAMSON</v>
          </cell>
        </row>
        <row r="351">
          <cell r="B351" t="str">
            <v>DAPISA</v>
          </cell>
        </row>
        <row r="352">
          <cell r="B352" t="str">
            <v>THUNHOLM</v>
          </cell>
        </row>
        <row r="353">
          <cell r="B353" t="str">
            <v>SHANNON</v>
          </cell>
        </row>
        <row r="354">
          <cell r="B354" t="str">
            <v>BROOKS</v>
          </cell>
        </row>
        <row r="355">
          <cell r="B355" t="str">
            <v>FEDER</v>
          </cell>
        </row>
        <row r="356">
          <cell r="B356" t="str">
            <v>GROOM</v>
          </cell>
        </row>
        <row r="357">
          <cell r="B357" t="str">
            <v>HAGLUND</v>
          </cell>
        </row>
        <row r="358">
          <cell r="B358" t="str">
            <v>GREENFIELD</v>
          </cell>
        </row>
        <row r="359">
          <cell r="B359" t="str">
            <v>TUCHNER</v>
          </cell>
        </row>
        <row r="360">
          <cell r="B360" t="str">
            <v>DIMAS</v>
          </cell>
        </row>
        <row r="361">
          <cell r="B361" t="str">
            <v>FRONTIER</v>
          </cell>
        </row>
        <row r="362">
          <cell r="B362" t="str">
            <v>CARPENTER</v>
          </cell>
        </row>
        <row r="363">
          <cell r="B363" t="str">
            <v>KOIS</v>
          </cell>
        </row>
        <row r="364">
          <cell r="B364" t="str">
            <v>FOULSTON</v>
          </cell>
        </row>
        <row r="365">
          <cell r="B365" t="str">
            <v>MOHAMED</v>
          </cell>
        </row>
        <row r="366">
          <cell r="B366" t="str">
            <v>SCHRAMKA</v>
          </cell>
        </row>
        <row r="367">
          <cell r="B367" t="str">
            <v>RODGERS</v>
          </cell>
        </row>
        <row r="368">
          <cell r="B368" t="str">
            <v>MOORE</v>
          </cell>
        </row>
        <row r="369">
          <cell r="B369" t="str">
            <v>SZYMCZAK</v>
          </cell>
        </row>
        <row r="370">
          <cell r="B370" t="str">
            <v>RAUH</v>
          </cell>
        </row>
        <row r="371">
          <cell r="B371" t="str">
            <v>MCLAREN</v>
          </cell>
        </row>
        <row r="372">
          <cell r="B372" t="str">
            <v>SPRINGER</v>
          </cell>
        </row>
        <row r="373">
          <cell r="B373" t="str">
            <v>FARRIES</v>
          </cell>
        </row>
        <row r="374">
          <cell r="B374" t="str">
            <v>WEISENBURGER</v>
          </cell>
        </row>
        <row r="375">
          <cell r="B375" t="str">
            <v>BUSH</v>
          </cell>
        </row>
        <row r="376">
          <cell r="B376" t="str">
            <v>KIM</v>
          </cell>
        </row>
        <row r="377">
          <cell r="B377" t="str">
            <v>SCHUH</v>
          </cell>
        </row>
        <row r="378">
          <cell r="B378" t="str">
            <v>CUSHING</v>
          </cell>
        </row>
        <row r="379">
          <cell r="B379" t="str">
            <v>SEYFARTH</v>
          </cell>
        </row>
        <row r="380">
          <cell r="B380" t="str">
            <v>LEAMY</v>
          </cell>
        </row>
        <row r="381">
          <cell r="B381" t="str">
            <v>CANZANO</v>
          </cell>
        </row>
        <row r="382">
          <cell r="B382" t="str">
            <v>ERDTMANN</v>
          </cell>
        </row>
        <row r="383">
          <cell r="B383" t="str">
            <v>BORVANSKY</v>
          </cell>
        </row>
        <row r="384">
          <cell r="B384" t="str">
            <v>EILHAUER</v>
          </cell>
        </row>
        <row r="385">
          <cell r="B385" t="str">
            <v>KOROSA</v>
          </cell>
        </row>
        <row r="386">
          <cell r="B386" t="str">
            <v>MACEDA</v>
          </cell>
        </row>
        <row r="387">
          <cell r="B387" t="str">
            <v>ATENZIA</v>
          </cell>
        </row>
        <row r="388">
          <cell r="B388" t="str">
            <v>KNIGHT</v>
          </cell>
        </row>
        <row r="389">
          <cell r="B389" t="str">
            <v>BANSELAAR</v>
          </cell>
        </row>
        <row r="390">
          <cell r="B390" t="str">
            <v>TYRRELL</v>
          </cell>
        </row>
        <row r="391">
          <cell r="B391" t="str">
            <v>REINER</v>
          </cell>
        </row>
        <row r="392">
          <cell r="B392" t="str">
            <v>OBRIEN</v>
          </cell>
        </row>
        <row r="393">
          <cell r="B393" t="str">
            <v>CARILLO</v>
          </cell>
        </row>
        <row r="394">
          <cell r="B394" t="str">
            <v>JACKSON</v>
          </cell>
        </row>
        <row r="395">
          <cell r="B395" t="str">
            <v>THOMAS</v>
          </cell>
        </row>
        <row r="396">
          <cell r="B396" t="str">
            <v>SPIRIOS</v>
          </cell>
        </row>
        <row r="397">
          <cell r="B397" t="str">
            <v>FISCHER</v>
          </cell>
        </row>
        <row r="398">
          <cell r="B398" t="str">
            <v>KUTSCHA</v>
          </cell>
        </row>
        <row r="399">
          <cell r="B399" t="str">
            <v>LESBINES</v>
          </cell>
        </row>
        <row r="400">
          <cell r="B400" t="str">
            <v>BERNAL</v>
          </cell>
        </row>
        <row r="401">
          <cell r="B401" t="str">
            <v>GOODGAME</v>
          </cell>
        </row>
        <row r="402">
          <cell r="B402" t="str">
            <v>GILBERT</v>
          </cell>
        </row>
        <row r="403">
          <cell r="B403" t="str">
            <v>KURTZ</v>
          </cell>
        </row>
        <row r="404">
          <cell r="B404" t="str">
            <v>AARON</v>
          </cell>
        </row>
        <row r="405">
          <cell r="B405" t="str">
            <v>SIMPSON</v>
          </cell>
        </row>
        <row r="406">
          <cell r="B406" t="str">
            <v>SINON</v>
          </cell>
        </row>
        <row r="407">
          <cell r="B407" t="str">
            <v>KECMAN</v>
          </cell>
        </row>
        <row r="408">
          <cell r="B408" t="str">
            <v>MAJERNIK</v>
          </cell>
        </row>
        <row r="409">
          <cell r="B409" t="str">
            <v>DRURY</v>
          </cell>
        </row>
        <row r="410">
          <cell r="B410" t="str">
            <v>BLOCK</v>
          </cell>
        </row>
        <row r="411">
          <cell r="B411" t="str">
            <v>MCGRATH</v>
          </cell>
        </row>
        <row r="412">
          <cell r="B412" t="str">
            <v>GRAY JAIN</v>
          </cell>
        </row>
        <row r="413">
          <cell r="B413" t="str">
            <v>CLINE</v>
          </cell>
        </row>
        <row r="414">
          <cell r="B414" t="str">
            <v>WYTMAR</v>
          </cell>
        </row>
        <row r="415">
          <cell r="B415" t="str">
            <v>SLAVATICKI</v>
          </cell>
        </row>
        <row r="416">
          <cell r="B416" t="str">
            <v>HANSMANN</v>
          </cell>
        </row>
        <row r="417">
          <cell r="B417" t="str">
            <v>KAPP</v>
          </cell>
        </row>
        <row r="418">
          <cell r="B418" t="str">
            <v>SIMMON</v>
          </cell>
        </row>
        <row r="419">
          <cell r="B419" t="str">
            <v>LONERGAN</v>
          </cell>
        </row>
        <row r="420">
          <cell r="B420" t="str">
            <v>PICKUP</v>
          </cell>
        </row>
        <row r="421">
          <cell r="B421" t="str">
            <v>BARBER</v>
          </cell>
        </row>
        <row r="422">
          <cell r="B422" t="str">
            <v>KHAN</v>
          </cell>
        </row>
        <row r="423">
          <cell r="B423" t="str">
            <v>VLCEK</v>
          </cell>
        </row>
        <row r="424">
          <cell r="B424" t="str">
            <v>DUCHARME</v>
          </cell>
        </row>
        <row r="425">
          <cell r="B425" t="str">
            <v>FITZPATRICK</v>
          </cell>
        </row>
        <row r="426">
          <cell r="B426" t="str">
            <v>PAHOLAK</v>
          </cell>
        </row>
        <row r="427">
          <cell r="B427" t="str">
            <v>BURLINGAME</v>
          </cell>
        </row>
        <row r="428">
          <cell r="B428" t="str">
            <v>MADDEN</v>
          </cell>
        </row>
        <row r="429">
          <cell r="B429" t="str">
            <v>PRESTON</v>
          </cell>
        </row>
        <row r="430">
          <cell r="B430" t="str">
            <v>PARLIER</v>
          </cell>
        </row>
        <row r="431">
          <cell r="B431" t="str">
            <v>THOMAS</v>
          </cell>
        </row>
        <row r="432">
          <cell r="B432" t="str">
            <v>GROB</v>
          </cell>
        </row>
        <row r="433">
          <cell r="B433" t="str">
            <v>MCGOVERN</v>
          </cell>
        </row>
        <row r="434">
          <cell r="B434" t="str">
            <v>SHAKER</v>
          </cell>
        </row>
        <row r="435">
          <cell r="B435" t="str">
            <v>MRAZ</v>
          </cell>
        </row>
        <row r="436">
          <cell r="B436" t="str">
            <v>BEIERSDORF</v>
          </cell>
        </row>
        <row r="437">
          <cell r="B437" t="str">
            <v>ABBOTT</v>
          </cell>
        </row>
        <row r="438">
          <cell r="B438" t="str">
            <v>KRISSINGER</v>
          </cell>
        </row>
        <row r="439">
          <cell r="B439" t="str">
            <v>MARSHALL</v>
          </cell>
        </row>
        <row r="440">
          <cell r="B440" t="str">
            <v>FARJARDO</v>
          </cell>
        </row>
        <row r="441">
          <cell r="B441" t="str">
            <v>DEETS</v>
          </cell>
        </row>
        <row r="442">
          <cell r="B442" t="str">
            <v>BENSON</v>
          </cell>
        </row>
        <row r="443">
          <cell r="B443" t="str">
            <v>KAMINSKY</v>
          </cell>
        </row>
        <row r="444">
          <cell r="B444" t="str">
            <v>HOLZE</v>
          </cell>
        </row>
        <row r="445">
          <cell r="B445" t="str">
            <v>LANDERS</v>
          </cell>
        </row>
        <row r="446">
          <cell r="B446" t="str">
            <v>KOLODZIEJ</v>
          </cell>
        </row>
        <row r="447">
          <cell r="B447" t="str">
            <v>MILLER</v>
          </cell>
        </row>
        <row r="448">
          <cell r="B448" t="str">
            <v>LAZAR</v>
          </cell>
        </row>
        <row r="449">
          <cell r="B449" t="str">
            <v>BARTHOLOW</v>
          </cell>
        </row>
        <row r="450">
          <cell r="B450" t="str">
            <v>FILPI</v>
          </cell>
        </row>
        <row r="451">
          <cell r="B451" t="str">
            <v>GREEN</v>
          </cell>
        </row>
        <row r="452">
          <cell r="B452" t="str">
            <v>ZAPPALA</v>
          </cell>
        </row>
        <row r="453">
          <cell r="B453" t="str">
            <v>GROHNE</v>
          </cell>
        </row>
        <row r="454">
          <cell r="B454" t="str">
            <v>PHILLIPS</v>
          </cell>
        </row>
        <row r="455">
          <cell r="B455" t="str">
            <v>WILENSKY</v>
          </cell>
        </row>
        <row r="456">
          <cell r="B456" t="str">
            <v>ANTONOGLU</v>
          </cell>
        </row>
        <row r="457">
          <cell r="B457" t="str">
            <v>BEALS</v>
          </cell>
        </row>
        <row r="458">
          <cell r="B458" t="str">
            <v>MCHUGH</v>
          </cell>
        </row>
        <row r="459">
          <cell r="B459" t="str">
            <v>STUBBLEFIELD</v>
          </cell>
        </row>
        <row r="460">
          <cell r="B460" t="str">
            <v>SMITH</v>
          </cell>
        </row>
        <row r="461">
          <cell r="B461" t="str">
            <v>CHATTERJEE</v>
          </cell>
        </row>
        <row r="462">
          <cell r="B462" t="str">
            <v>PARKER</v>
          </cell>
        </row>
        <row r="463">
          <cell r="B463" t="str">
            <v>HADER</v>
          </cell>
        </row>
        <row r="464">
          <cell r="B464" t="str">
            <v>Morris</v>
          </cell>
        </row>
        <row r="465">
          <cell r="B465" t="str">
            <v>MASTER</v>
          </cell>
        </row>
        <row r="466">
          <cell r="B466" t="str">
            <v>EVANS</v>
          </cell>
        </row>
        <row r="467">
          <cell r="B467" t="str">
            <v>WILSON</v>
          </cell>
        </row>
        <row r="468">
          <cell r="B468" t="str">
            <v>ANDERSON</v>
          </cell>
        </row>
        <row r="469">
          <cell r="B469" t="str">
            <v>KIRSONS</v>
          </cell>
        </row>
        <row r="470">
          <cell r="B470" t="str">
            <v>FITZPATRICK</v>
          </cell>
        </row>
        <row r="471">
          <cell r="B471" t="str">
            <v>LYNCH</v>
          </cell>
        </row>
        <row r="472">
          <cell r="B472" t="str">
            <v>CONROY</v>
          </cell>
        </row>
        <row r="473">
          <cell r="B473" t="str">
            <v>CAVANAUGH</v>
          </cell>
        </row>
        <row r="474">
          <cell r="B474" t="str">
            <v>WATSON</v>
          </cell>
        </row>
        <row r="475">
          <cell r="B475" t="str">
            <v>CAROLLO</v>
          </cell>
        </row>
        <row r="476">
          <cell r="B476" t="str">
            <v>KAZI</v>
          </cell>
        </row>
        <row r="477">
          <cell r="B477" t="str">
            <v>BENJAMIN</v>
          </cell>
        </row>
        <row r="478">
          <cell r="B478" t="str">
            <v>STODDARD</v>
          </cell>
        </row>
        <row r="479">
          <cell r="B479" t="str">
            <v>SCHALKE</v>
          </cell>
        </row>
        <row r="480">
          <cell r="B480" t="str">
            <v>SPOERI</v>
          </cell>
        </row>
        <row r="481">
          <cell r="B481" t="str">
            <v>BROWN</v>
          </cell>
        </row>
        <row r="482">
          <cell r="B482" t="str">
            <v>WILKIN</v>
          </cell>
        </row>
        <row r="483">
          <cell r="B483" t="str">
            <v>KING</v>
          </cell>
        </row>
        <row r="484">
          <cell r="B484" t="str">
            <v>SHAH</v>
          </cell>
        </row>
        <row r="485">
          <cell r="B485" t="str">
            <v>O'BRIEN</v>
          </cell>
        </row>
        <row r="486">
          <cell r="B486" t="str">
            <v>KIM</v>
          </cell>
        </row>
        <row r="487">
          <cell r="B487" t="str">
            <v>RUEHLE</v>
          </cell>
        </row>
        <row r="488">
          <cell r="B488" t="str">
            <v>BRUMLIK</v>
          </cell>
        </row>
        <row r="489">
          <cell r="B489" t="str">
            <v>SKIDMORE</v>
          </cell>
        </row>
        <row r="490">
          <cell r="B490" t="str">
            <v>FAVRO</v>
          </cell>
        </row>
        <row r="491">
          <cell r="B491" t="str">
            <v>GALANOS</v>
          </cell>
        </row>
        <row r="492">
          <cell r="B492" t="str">
            <v>SCHERPELZ</v>
          </cell>
        </row>
        <row r="493">
          <cell r="B493" t="str">
            <v>STERN</v>
          </cell>
        </row>
        <row r="494">
          <cell r="B494" t="str">
            <v>RYAN</v>
          </cell>
        </row>
        <row r="495">
          <cell r="B495" t="str">
            <v>BOLTON</v>
          </cell>
        </row>
        <row r="496">
          <cell r="B496" t="str">
            <v>GUZIOR</v>
          </cell>
        </row>
        <row r="497">
          <cell r="B497" t="str">
            <v>GARDNER</v>
          </cell>
        </row>
        <row r="498">
          <cell r="B498" t="str">
            <v>INTERRANTE</v>
          </cell>
        </row>
        <row r="499">
          <cell r="B499" t="str">
            <v>MAILE</v>
          </cell>
        </row>
        <row r="500">
          <cell r="B500" t="str">
            <v>KANE</v>
          </cell>
        </row>
        <row r="501">
          <cell r="B501" t="str">
            <v>SCHANDELMEIER</v>
          </cell>
        </row>
        <row r="502">
          <cell r="B502" t="str">
            <v>SCIANNA</v>
          </cell>
        </row>
        <row r="503">
          <cell r="B503" t="str">
            <v>JOHNSON</v>
          </cell>
        </row>
        <row r="504">
          <cell r="B504" t="str">
            <v>HEGRANES</v>
          </cell>
        </row>
        <row r="505">
          <cell r="B505" t="str">
            <v>STERN</v>
          </cell>
        </row>
        <row r="506">
          <cell r="B506" t="str">
            <v>PERKINS</v>
          </cell>
        </row>
        <row r="507">
          <cell r="B507" t="str">
            <v>KAPTAIN</v>
          </cell>
        </row>
        <row r="508">
          <cell r="B508" t="str">
            <v>MARCUS</v>
          </cell>
        </row>
        <row r="509">
          <cell r="B509" t="str">
            <v>SIMMONS</v>
          </cell>
        </row>
        <row r="510">
          <cell r="B510" t="str">
            <v>BISCHOF</v>
          </cell>
        </row>
        <row r="511">
          <cell r="B511" t="str">
            <v>MCLAIN</v>
          </cell>
        </row>
        <row r="512">
          <cell r="B512" t="str">
            <v>ADAMS</v>
          </cell>
        </row>
        <row r="513">
          <cell r="B513" t="str">
            <v>PALMORE</v>
          </cell>
        </row>
        <row r="514">
          <cell r="B514" t="str">
            <v>NESBITT</v>
          </cell>
        </row>
        <row r="515">
          <cell r="B515" t="str">
            <v>DEMPSEY</v>
          </cell>
        </row>
        <row r="516">
          <cell r="B516" t="str">
            <v>THOMPSON</v>
          </cell>
        </row>
        <row r="517">
          <cell r="B517" t="str">
            <v>RICHARDS</v>
          </cell>
        </row>
        <row r="518">
          <cell r="B518" t="str">
            <v>KAUFMAN</v>
          </cell>
        </row>
        <row r="519">
          <cell r="B519" t="str">
            <v>NEWMAN</v>
          </cell>
        </row>
        <row r="520">
          <cell r="B520" t="str">
            <v>NOSALIK</v>
          </cell>
        </row>
        <row r="521">
          <cell r="B521" t="str">
            <v>SMITH</v>
          </cell>
        </row>
        <row r="522">
          <cell r="B522" t="str">
            <v>TURK</v>
          </cell>
        </row>
        <row r="523">
          <cell r="B523" t="str">
            <v>PFEFFERMAN</v>
          </cell>
        </row>
        <row r="524">
          <cell r="B524" t="str">
            <v>BOBROWSKI</v>
          </cell>
        </row>
        <row r="525">
          <cell r="B525" t="str">
            <v>RENDALKAR</v>
          </cell>
        </row>
        <row r="526">
          <cell r="B526" t="str">
            <v>MERKEL</v>
          </cell>
        </row>
        <row r="527">
          <cell r="B527" t="str">
            <v>PRUCHA</v>
          </cell>
        </row>
        <row r="528">
          <cell r="B528" t="str">
            <v>COLLINS</v>
          </cell>
        </row>
        <row r="529">
          <cell r="B529" t="str">
            <v>BRADBURY</v>
          </cell>
        </row>
        <row r="530">
          <cell r="B530" t="str">
            <v>DURKIN</v>
          </cell>
        </row>
        <row r="531">
          <cell r="B531" t="str">
            <v>DOLAN</v>
          </cell>
        </row>
        <row r="532">
          <cell r="B532" t="str">
            <v>KORAL</v>
          </cell>
        </row>
        <row r="533">
          <cell r="B533" t="str">
            <v>RANGEL</v>
          </cell>
        </row>
        <row r="534">
          <cell r="B534" t="str">
            <v>KATHAN</v>
          </cell>
        </row>
        <row r="535">
          <cell r="B535" t="str">
            <v>HARPER</v>
          </cell>
        </row>
        <row r="536">
          <cell r="B536" t="str">
            <v>LOUISE</v>
          </cell>
        </row>
        <row r="537">
          <cell r="B537" t="str">
            <v>STOLLBERG</v>
          </cell>
        </row>
        <row r="538">
          <cell r="B538" t="str">
            <v>WADSWORTH</v>
          </cell>
        </row>
        <row r="539">
          <cell r="B539" t="str">
            <v>SHAH</v>
          </cell>
        </row>
        <row r="540">
          <cell r="B540" t="str">
            <v>MCDERMOTT</v>
          </cell>
        </row>
        <row r="541">
          <cell r="B541" t="str">
            <v>KRUZEL</v>
          </cell>
        </row>
        <row r="542">
          <cell r="B542" t="str">
            <v>PECOVER</v>
          </cell>
        </row>
        <row r="543">
          <cell r="B543" t="str">
            <v>MARASCO</v>
          </cell>
        </row>
        <row r="544">
          <cell r="B544" t="str">
            <v>FOSTER</v>
          </cell>
        </row>
        <row r="545">
          <cell r="B545" t="str">
            <v>HISAI</v>
          </cell>
        </row>
        <row r="546">
          <cell r="B546" t="str">
            <v>STERN</v>
          </cell>
        </row>
        <row r="547">
          <cell r="B547" t="str">
            <v>FLAHERTY</v>
          </cell>
        </row>
        <row r="548">
          <cell r="B548" t="str">
            <v>MORRONE</v>
          </cell>
        </row>
        <row r="549">
          <cell r="B549" t="str">
            <v>WASSO</v>
          </cell>
        </row>
        <row r="550">
          <cell r="B550" t="str">
            <v>SHIVAM</v>
          </cell>
        </row>
        <row r="551">
          <cell r="B551" t="str">
            <v>DOEPKE</v>
          </cell>
        </row>
        <row r="552">
          <cell r="B552" t="str">
            <v>ZINK</v>
          </cell>
        </row>
        <row r="553">
          <cell r="B553" t="str">
            <v>MORRIS</v>
          </cell>
        </row>
        <row r="554">
          <cell r="B554" t="str">
            <v>PEARSON-BROWN</v>
          </cell>
        </row>
        <row r="555">
          <cell r="B555" t="str">
            <v>OLSEN</v>
          </cell>
        </row>
        <row r="556">
          <cell r="B556" t="str">
            <v>LEONARD</v>
          </cell>
        </row>
        <row r="557">
          <cell r="B557" t="str">
            <v>AMABILE</v>
          </cell>
        </row>
        <row r="558">
          <cell r="B558" t="str">
            <v>CARLSON</v>
          </cell>
        </row>
        <row r="559">
          <cell r="B559" t="str">
            <v>TAUER</v>
          </cell>
        </row>
        <row r="560">
          <cell r="B560" t="str">
            <v>O'NEIL</v>
          </cell>
        </row>
        <row r="561">
          <cell r="B561" t="str">
            <v>REPKIN</v>
          </cell>
        </row>
        <row r="562">
          <cell r="B562" t="str">
            <v>CHRISTOPHER</v>
          </cell>
        </row>
        <row r="563">
          <cell r="B563" t="str">
            <v>ROSSI</v>
          </cell>
        </row>
        <row r="564">
          <cell r="B564" t="str">
            <v>COHEN</v>
          </cell>
        </row>
        <row r="565">
          <cell r="B565" t="str">
            <v>DUBROOK</v>
          </cell>
        </row>
        <row r="566">
          <cell r="B566" t="str">
            <v>EJZAK</v>
          </cell>
        </row>
        <row r="567">
          <cell r="B567" t="str">
            <v>SANDERS</v>
          </cell>
        </row>
        <row r="568">
          <cell r="B568" t="str">
            <v>BIEWER</v>
          </cell>
        </row>
        <row r="569">
          <cell r="B569" t="str">
            <v>VOLLMER</v>
          </cell>
        </row>
        <row r="570">
          <cell r="B570" t="str">
            <v>BRANDT</v>
          </cell>
        </row>
        <row r="571">
          <cell r="B571" t="str">
            <v>DESTIGTER</v>
          </cell>
        </row>
        <row r="572">
          <cell r="B572" t="str">
            <v>BROSCHKA</v>
          </cell>
        </row>
        <row r="573">
          <cell r="B573" t="str">
            <v>KRAESSIG</v>
          </cell>
        </row>
        <row r="574">
          <cell r="B574" t="str">
            <v>SHIN</v>
          </cell>
        </row>
        <row r="575">
          <cell r="B575" t="str">
            <v>MACIAS</v>
          </cell>
        </row>
        <row r="576">
          <cell r="B576" t="str">
            <v>PUSCHECK</v>
          </cell>
        </row>
        <row r="577">
          <cell r="B577" t="str">
            <v>BECKER</v>
          </cell>
        </row>
        <row r="578">
          <cell r="B578" t="str">
            <v>OTTAVIANO</v>
          </cell>
        </row>
        <row r="579">
          <cell r="B579" t="str">
            <v>GASKELL</v>
          </cell>
        </row>
        <row r="580">
          <cell r="B580" t="str">
            <v>SCHNEIDER</v>
          </cell>
        </row>
        <row r="581">
          <cell r="B581" t="str">
            <v>WARD</v>
          </cell>
        </row>
        <row r="582">
          <cell r="B582" t="str">
            <v>KOSCIELAK</v>
          </cell>
        </row>
        <row r="583">
          <cell r="B583" t="str">
            <v>ADAMS</v>
          </cell>
        </row>
        <row r="584">
          <cell r="B584" t="str">
            <v>BADGLEY</v>
          </cell>
        </row>
        <row r="585">
          <cell r="B585" t="str">
            <v>CAYA</v>
          </cell>
        </row>
        <row r="586">
          <cell r="B586" t="str">
            <v>LEBRECHT</v>
          </cell>
        </row>
        <row r="587">
          <cell r="B587" t="str">
            <v>PAUL</v>
          </cell>
        </row>
        <row r="588">
          <cell r="B588" t="str">
            <v>WUTZKE</v>
          </cell>
        </row>
        <row r="589">
          <cell r="B589" t="str">
            <v>GRUSIN</v>
          </cell>
        </row>
        <row r="590">
          <cell r="B590" t="str">
            <v>DAVIS</v>
          </cell>
        </row>
        <row r="591">
          <cell r="B591" t="str">
            <v>BRINKA</v>
          </cell>
        </row>
        <row r="592">
          <cell r="B592" t="str">
            <v>SEIFERT</v>
          </cell>
        </row>
        <row r="593">
          <cell r="B593" t="str">
            <v>RICHARDSEN</v>
          </cell>
        </row>
        <row r="594">
          <cell r="B594" t="str">
            <v>BARBER</v>
          </cell>
        </row>
        <row r="595">
          <cell r="B595" t="str">
            <v>GABEEBUDDIN</v>
          </cell>
        </row>
        <row r="596">
          <cell r="B596" t="str">
            <v>SVOBODA</v>
          </cell>
        </row>
        <row r="597">
          <cell r="B597" t="str">
            <v>FUESS</v>
          </cell>
        </row>
        <row r="598">
          <cell r="B598" t="str">
            <v>CZARNY</v>
          </cell>
        </row>
        <row r="599">
          <cell r="B599" t="str">
            <v>POWERS</v>
          </cell>
        </row>
        <row r="600">
          <cell r="B600" t="str">
            <v>SERAFIN</v>
          </cell>
        </row>
        <row r="601">
          <cell r="B601" t="str">
            <v>KEIFER</v>
          </cell>
        </row>
        <row r="602">
          <cell r="B602" t="str">
            <v>PACHOLIK</v>
          </cell>
        </row>
        <row r="603">
          <cell r="B603" t="str">
            <v>KHOSHABA</v>
          </cell>
        </row>
        <row r="604">
          <cell r="B604" t="str">
            <v>COOLEY</v>
          </cell>
        </row>
        <row r="605">
          <cell r="B605" t="str">
            <v>GARCHA</v>
          </cell>
        </row>
        <row r="606">
          <cell r="B606" t="str">
            <v>TOMICK</v>
          </cell>
        </row>
        <row r="607">
          <cell r="B607" t="str">
            <v>SAVINO</v>
          </cell>
        </row>
        <row r="608">
          <cell r="B608" t="str">
            <v>LANGRAN</v>
          </cell>
        </row>
        <row r="609">
          <cell r="B609" t="str">
            <v>CAMPBELL</v>
          </cell>
        </row>
        <row r="610">
          <cell r="B610" t="str">
            <v>DILLARD</v>
          </cell>
        </row>
        <row r="611">
          <cell r="B611" t="str">
            <v>HOLDEN</v>
          </cell>
        </row>
        <row r="612">
          <cell r="B612" t="str">
            <v>CANADA</v>
          </cell>
        </row>
        <row r="613">
          <cell r="B613" t="str">
            <v>ODONNELL</v>
          </cell>
        </row>
        <row r="614">
          <cell r="B614" t="str">
            <v>BENGE</v>
          </cell>
        </row>
        <row r="615">
          <cell r="B615" t="str">
            <v>CASTELLO</v>
          </cell>
        </row>
        <row r="616">
          <cell r="B616" t="str">
            <v>PAYANT</v>
          </cell>
        </row>
        <row r="617">
          <cell r="B617" t="str">
            <v>EDMONDS</v>
          </cell>
        </row>
        <row r="618">
          <cell r="B618" t="str">
            <v>MCDONNELL</v>
          </cell>
        </row>
        <row r="619">
          <cell r="B619" t="str">
            <v>BINGHAM</v>
          </cell>
        </row>
        <row r="620">
          <cell r="B620" t="str">
            <v>HOLT</v>
          </cell>
        </row>
        <row r="621">
          <cell r="B621" t="str">
            <v>JUDD</v>
          </cell>
        </row>
        <row r="622">
          <cell r="B622" t="str">
            <v>STAUTZENBACH</v>
          </cell>
        </row>
        <row r="623">
          <cell r="B623" t="str">
            <v>SMITH</v>
          </cell>
        </row>
        <row r="624">
          <cell r="B624" t="str">
            <v>DERBY</v>
          </cell>
        </row>
        <row r="625">
          <cell r="B625" t="str">
            <v>NAPLES</v>
          </cell>
        </row>
        <row r="626">
          <cell r="B626" t="str">
            <v>DUDLEY</v>
          </cell>
        </row>
        <row r="627">
          <cell r="B627" t="str">
            <v>KURUVILLA</v>
          </cell>
        </row>
        <row r="628">
          <cell r="B628" t="str">
            <v>BERLETICH</v>
          </cell>
        </row>
        <row r="629">
          <cell r="B629" t="str">
            <v>THEYS</v>
          </cell>
        </row>
        <row r="630">
          <cell r="B630" t="str">
            <v>LUCIA</v>
          </cell>
        </row>
        <row r="631">
          <cell r="B631" t="str">
            <v>MOORE</v>
          </cell>
        </row>
        <row r="632">
          <cell r="B632" t="str">
            <v>RUFFNER</v>
          </cell>
        </row>
        <row r="633">
          <cell r="B633" t="str">
            <v>DAUGHTON</v>
          </cell>
        </row>
        <row r="634">
          <cell r="B634" t="str">
            <v>KLAPMAN</v>
          </cell>
        </row>
        <row r="635">
          <cell r="B635" t="str">
            <v>SAUBER</v>
          </cell>
        </row>
        <row r="636">
          <cell r="B636" t="str">
            <v>MARSHALL</v>
          </cell>
        </row>
        <row r="637">
          <cell r="B637" t="str">
            <v>GAWLIK</v>
          </cell>
        </row>
        <row r="638">
          <cell r="B638" t="str">
            <v>SALTO</v>
          </cell>
        </row>
        <row r="639">
          <cell r="B639" t="str">
            <v>GREEN</v>
          </cell>
        </row>
        <row r="640">
          <cell r="B640" t="str">
            <v>JEFFERSON</v>
          </cell>
        </row>
        <row r="641">
          <cell r="B641" t="str">
            <v>JEFFRIES</v>
          </cell>
        </row>
        <row r="642">
          <cell r="B642" t="str">
            <v>GUBBINS</v>
          </cell>
        </row>
        <row r="643">
          <cell r="B643" t="str">
            <v>KRAUSE</v>
          </cell>
        </row>
        <row r="644">
          <cell r="B644" t="str">
            <v>GRIMM</v>
          </cell>
        </row>
        <row r="645">
          <cell r="B645" t="str">
            <v>LI</v>
          </cell>
        </row>
        <row r="646">
          <cell r="B646" t="str">
            <v>BINTERIS</v>
          </cell>
        </row>
        <row r="647">
          <cell r="B647" t="str">
            <v>GINDT</v>
          </cell>
        </row>
        <row r="648">
          <cell r="B648" t="str">
            <v>CODY</v>
          </cell>
        </row>
        <row r="649">
          <cell r="B649" t="str">
            <v>GALVEZ</v>
          </cell>
        </row>
        <row r="650">
          <cell r="B650" t="str">
            <v>RUMCHAK</v>
          </cell>
        </row>
        <row r="651">
          <cell r="B651" t="str">
            <v>OLSON</v>
          </cell>
        </row>
        <row r="652">
          <cell r="B652" t="str">
            <v>JEGLINSKI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Controls"/>
      <sheetName val="Hours"/>
      <sheetName val="Expenses"/>
      <sheetName val="Cover Sheet"/>
      <sheetName val="ETO Cover"/>
      <sheetName val="Invoice Summary"/>
      <sheetName val="Summary by Person"/>
      <sheetName val="Summary by Position"/>
      <sheetName val="ODCs"/>
      <sheetName val="Travel"/>
      <sheetName val="Subcontractors"/>
      <sheetName val="Marketing"/>
      <sheetName val="Depreciation"/>
      <sheetName val="Mileage"/>
      <sheetName val="Positions"/>
    </sheetNames>
    <sheetDataSet>
      <sheetData sheetId="0">
        <row r="5">
          <cell r="B5">
            <v>1.77</v>
          </cell>
          <cell r="C5">
            <v>0.05</v>
          </cell>
        </row>
      </sheetData>
      <sheetData sheetId="1" refreshError="1"/>
      <sheetData sheetId="2">
        <row r="1">
          <cell r="C1" t="str">
            <v>Employee</v>
          </cell>
        </row>
        <row r="2">
          <cell r="A2">
            <v>0</v>
          </cell>
          <cell r="C2">
            <v>0</v>
          </cell>
        </row>
        <row r="3">
          <cell r="C3" t="str">
            <v>Brandon, Emily</v>
          </cell>
        </row>
        <row r="4">
          <cell r="C4" t="str">
            <v>Brockmeier, Sara</v>
          </cell>
        </row>
        <row r="5">
          <cell r="C5" t="str">
            <v>De LaCruz, Anna</v>
          </cell>
        </row>
        <row r="6">
          <cell r="C6" t="str">
            <v>DeWeese, Tara</v>
          </cell>
        </row>
        <row r="7">
          <cell r="C7" t="str">
            <v>Dodd, Patrick</v>
          </cell>
        </row>
        <row r="8">
          <cell r="C8" t="str">
            <v>Elliott, Pamela</v>
          </cell>
        </row>
        <row r="9">
          <cell r="C9" t="str">
            <v>Gilman, Lucinda</v>
          </cell>
        </row>
        <row r="10">
          <cell r="C10" t="str">
            <v>Gray, Stephanie</v>
          </cell>
        </row>
        <row r="11">
          <cell r="C11" t="str">
            <v>Hutchins, Linda</v>
          </cell>
        </row>
        <row r="12">
          <cell r="C12" t="str">
            <v>McIntyre, Hollie</v>
          </cell>
        </row>
        <row r="13">
          <cell r="C13" t="str">
            <v>Poynter, Christen</v>
          </cell>
        </row>
        <row r="14">
          <cell r="C14" t="str">
            <v>Spansail, Sarah</v>
          </cell>
        </row>
        <row r="15">
          <cell r="C15" t="str">
            <v>Studdard, Adam</v>
          </cell>
        </row>
        <row r="16">
          <cell r="C16" t="str">
            <v>Tellier, Jacqueline</v>
          </cell>
        </row>
        <row r="17">
          <cell r="C17" t="str">
            <v>Vasquez, Stephanie</v>
          </cell>
        </row>
      </sheetData>
      <sheetData sheetId="3">
        <row r="1">
          <cell r="A1" t="str">
            <v>Sequence_Num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</row>
        <row r="3">
          <cell r="A3">
            <v>47</v>
          </cell>
        </row>
        <row r="4">
          <cell r="A4">
            <v>221</v>
          </cell>
        </row>
        <row r="5">
          <cell r="A5">
            <v>222</v>
          </cell>
        </row>
        <row r="6">
          <cell r="A6">
            <v>223</v>
          </cell>
        </row>
        <row r="7">
          <cell r="A7">
            <v>205</v>
          </cell>
        </row>
        <row r="8">
          <cell r="A8">
            <v>208</v>
          </cell>
        </row>
        <row r="9">
          <cell r="A9">
            <v>211</v>
          </cell>
        </row>
        <row r="10">
          <cell r="A10">
            <v>214</v>
          </cell>
        </row>
        <row r="11">
          <cell r="A11">
            <v>228</v>
          </cell>
        </row>
        <row r="12">
          <cell r="A12">
            <v>229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 2000"/>
      <sheetName val="Feb 2000"/>
      <sheetName val="Mar 2000"/>
      <sheetName val="Apr 2000"/>
      <sheetName val="May 2000"/>
      <sheetName val="June 2000"/>
      <sheetName val="July 2000"/>
      <sheetName val="Aug 2000"/>
      <sheetName val="Sept 2000"/>
      <sheetName val="Oct 2000"/>
      <sheetName val="Nov 2000"/>
      <sheetName val="Dec 2000"/>
      <sheetName val="WorkArea"/>
      <sheetName val="Strings"/>
      <sheetName val="invoice"/>
      <sheetName val="Costs break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red Energy"/>
      <sheetName val="Energy360"/>
      <sheetName val="Astro"/>
      <sheetName val="NHS"/>
      <sheetName val="SmartSealed"/>
      <sheetName val="Intel Energy"/>
      <sheetName val="USA-Addison"/>
      <sheetName val="ARC Insulation"/>
      <sheetName val="D&amp;H"/>
      <sheetName val="AES"/>
      <sheetName val="Production Costs"/>
      <sheetName val="Energy Savings"/>
      <sheetName val="Activities"/>
      <sheetName val="KPI"/>
      <sheetName val="Production Trends"/>
      <sheetName val="Cost Trends"/>
      <sheetName val="Energy Trends"/>
      <sheetName val="Contractors"/>
      <sheetName val="Accrual Worksheet"/>
      <sheetName val="Sat Rates"/>
      <sheetName val="Marketing Data"/>
      <sheetName val="Schedule Query"/>
      <sheetName val="Survey Summary"/>
      <sheetName val="Audit Survey Results"/>
      <sheetName val="Contractor Survey Results"/>
      <sheetName val="Fiscal Periods"/>
      <sheetName val="DW Audit Data"/>
      <sheetName val="DW Scenario Data"/>
      <sheetName val="DW InstalledMeasures Data"/>
      <sheetName val="DW ProgramMg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">
          <cell r="A1" t="str">
            <v>SiteID</v>
          </cell>
        </row>
        <row r="2">
          <cell r="A2" t="str">
            <v>S00000002226</v>
          </cell>
          <cell r="F2" t="str">
            <v>DHW Pipe Ins. 3/4"x1/2"x3'</v>
          </cell>
        </row>
        <row r="3">
          <cell r="A3" t="str">
            <v>S00000002372</v>
          </cell>
        </row>
        <row r="4">
          <cell r="A4" t="str">
            <v>S00000002460</v>
          </cell>
        </row>
        <row r="5">
          <cell r="A5" t="str">
            <v>S00000002765</v>
          </cell>
        </row>
        <row r="6">
          <cell r="A6" t="str">
            <v>S00000002648</v>
          </cell>
        </row>
        <row r="7">
          <cell r="A7" t="str">
            <v>S00000002617</v>
          </cell>
        </row>
        <row r="8">
          <cell r="A8" t="str">
            <v>S00000002454</v>
          </cell>
        </row>
        <row r="9">
          <cell r="A9" t="str">
            <v>S00000002584</v>
          </cell>
        </row>
        <row r="10">
          <cell r="A10" t="str">
            <v>S00000002717</v>
          </cell>
        </row>
        <row r="11">
          <cell r="A11" t="str">
            <v>S00000002286</v>
          </cell>
        </row>
        <row r="12">
          <cell r="A12" t="str">
            <v>S00000002378</v>
          </cell>
        </row>
        <row r="13">
          <cell r="A13" t="str">
            <v>S00000002495</v>
          </cell>
        </row>
        <row r="14">
          <cell r="A14" t="str">
            <v>S00000002655</v>
          </cell>
        </row>
        <row r="15">
          <cell r="A15" t="str">
            <v>S00000002661</v>
          </cell>
        </row>
        <row r="16">
          <cell r="A16" t="str">
            <v>S00000002102</v>
          </cell>
        </row>
        <row r="17">
          <cell r="A17" t="str">
            <v>S00000002625</v>
          </cell>
        </row>
        <row r="18">
          <cell r="A18" t="str">
            <v>S00000002240</v>
          </cell>
        </row>
        <row r="19">
          <cell r="A19" t="str">
            <v>S00000002473</v>
          </cell>
        </row>
        <row r="20">
          <cell r="A20" t="str">
            <v>S00000002515</v>
          </cell>
        </row>
        <row r="21">
          <cell r="A21" t="str">
            <v>S00000002787</v>
          </cell>
        </row>
        <row r="22">
          <cell r="A22" t="str">
            <v>S00000002561</v>
          </cell>
        </row>
        <row r="23">
          <cell r="A23" t="str">
            <v>S00000002758</v>
          </cell>
        </row>
        <row r="24">
          <cell r="A24" t="str">
            <v>S00000002273</v>
          </cell>
        </row>
        <row r="25">
          <cell r="A25" t="str">
            <v>S00000002711</v>
          </cell>
        </row>
        <row r="26">
          <cell r="A26" t="str">
            <v>S00000002680</v>
          </cell>
        </row>
        <row r="27">
          <cell r="A27" t="str">
            <v>S00000002127</v>
          </cell>
        </row>
        <row r="28">
          <cell r="A28" t="str">
            <v>S00000002689</v>
          </cell>
        </row>
        <row r="29">
          <cell r="A29" t="str">
            <v>S00000002553</v>
          </cell>
        </row>
        <row r="30">
          <cell r="A30" t="str">
            <v>S00000002707</v>
          </cell>
        </row>
        <row r="31">
          <cell r="A31" t="str">
            <v>S00000002528</v>
          </cell>
        </row>
        <row r="32">
          <cell r="A32" t="str">
            <v>S00000002754</v>
          </cell>
        </row>
        <row r="33">
          <cell r="A33" t="str">
            <v>S00000002322</v>
          </cell>
        </row>
        <row r="34">
          <cell r="A34" t="str">
            <v>S00000002593</v>
          </cell>
        </row>
        <row r="35">
          <cell r="A35" t="str">
            <v>S00000002574</v>
          </cell>
        </row>
        <row r="36">
          <cell r="A36" t="str">
            <v>S00000002667</v>
          </cell>
        </row>
        <row r="37">
          <cell r="A37" t="str">
            <v>S00000002483</v>
          </cell>
        </row>
        <row r="38">
          <cell r="A38" t="str">
            <v>S00000002278</v>
          </cell>
        </row>
        <row r="39">
          <cell r="A39" t="str">
            <v>S00000002692</v>
          </cell>
        </row>
        <row r="40">
          <cell r="A40" t="str">
            <v>S00000002360</v>
          </cell>
        </row>
        <row r="41">
          <cell r="A41" t="str">
            <v>S00000002556</v>
          </cell>
        </row>
        <row r="42">
          <cell r="A42" t="str">
            <v>S00000002560</v>
          </cell>
        </row>
        <row r="43">
          <cell r="A43" t="str">
            <v>S00000002349</v>
          </cell>
        </row>
        <row r="44">
          <cell r="A44" t="str">
            <v>S00000002770</v>
          </cell>
        </row>
        <row r="45">
          <cell r="A45" t="str">
            <v>S00000002575</v>
          </cell>
        </row>
        <row r="46">
          <cell r="A46" t="str">
            <v>S00000002323</v>
          </cell>
        </row>
        <row r="47">
          <cell r="A47" t="str">
            <v>S00000002774</v>
          </cell>
        </row>
        <row r="48">
          <cell r="A48" t="str">
            <v>S00000002555</v>
          </cell>
        </row>
        <row r="49">
          <cell r="A49" t="str">
            <v>S00000002711</v>
          </cell>
        </row>
        <row r="50">
          <cell r="A50" t="str">
            <v>S00000002651</v>
          </cell>
        </row>
        <row r="51">
          <cell r="A51" t="str">
            <v>S00000002216</v>
          </cell>
        </row>
        <row r="52">
          <cell r="A52" t="str">
            <v>S00000002648</v>
          </cell>
        </row>
        <row r="53">
          <cell r="A53" t="str">
            <v>S00000002365</v>
          </cell>
        </row>
        <row r="54">
          <cell r="A54" t="str">
            <v>S00000002516</v>
          </cell>
        </row>
        <row r="55">
          <cell r="A55" t="str">
            <v>S00000002411</v>
          </cell>
        </row>
        <row r="56">
          <cell r="A56" t="str">
            <v>S00000002345</v>
          </cell>
        </row>
        <row r="57">
          <cell r="A57" t="str">
            <v>S00000002327</v>
          </cell>
        </row>
        <row r="58">
          <cell r="A58" t="str">
            <v>S00000002210</v>
          </cell>
        </row>
        <row r="59">
          <cell r="A59" t="str">
            <v>S00000002247</v>
          </cell>
        </row>
        <row r="60">
          <cell r="A60" t="str">
            <v>S00000002568</v>
          </cell>
        </row>
        <row r="61">
          <cell r="A61" t="str">
            <v>S00000002336</v>
          </cell>
        </row>
        <row r="62">
          <cell r="A62" t="str">
            <v>S00000002671</v>
          </cell>
        </row>
        <row r="63">
          <cell r="A63" t="str">
            <v>S00000002316</v>
          </cell>
        </row>
        <row r="64">
          <cell r="A64" t="str">
            <v>S00000002700</v>
          </cell>
        </row>
        <row r="65">
          <cell r="A65" t="str">
            <v>S00000002546</v>
          </cell>
        </row>
        <row r="66">
          <cell r="A66" t="str">
            <v>S00000002719</v>
          </cell>
        </row>
        <row r="67">
          <cell r="A67" t="str">
            <v>S00000002651</v>
          </cell>
        </row>
        <row r="68">
          <cell r="A68" t="str">
            <v>S00000002577</v>
          </cell>
        </row>
        <row r="69">
          <cell r="A69" t="str">
            <v>S00000002458</v>
          </cell>
        </row>
        <row r="70">
          <cell r="A70" t="str">
            <v>S00000002247</v>
          </cell>
        </row>
        <row r="71">
          <cell r="A71" t="str">
            <v>S00000002581</v>
          </cell>
        </row>
        <row r="72">
          <cell r="A72" t="str">
            <v>S00000002658</v>
          </cell>
        </row>
        <row r="73">
          <cell r="A73" t="str">
            <v>S00000002489</v>
          </cell>
        </row>
        <row r="74">
          <cell r="A74" t="str">
            <v>S00000002401</v>
          </cell>
        </row>
        <row r="75">
          <cell r="A75" t="str">
            <v>S00000002409</v>
          </cell>
        </row>
        <row r="76">
          <cell r="A76" t="str">
            <v>S00000002665</v>
          </cell>
        </row>
        <row r="77">
          <cell r="A77" t="str">
            <v>S00000002364</v>
          </cell>
        </row>
        <row r="78">
          <cell r="A78" t="str">
            <v>S00000002331</v>
          </cell>
        </row>
        <row r="79">
          <cell r="A79" t="str">
            <v>S00000002247</v>
          </cell>
        </row>
        <row r="80">
          <cell r="A80" t="str">
            <v>S00000002537</v>
          </cell>
        </row>
        <row r="81">
          <cell r="A81" t="str">
            <v>S00000002686</v>
          </cell>
        </row>
        <row r="82">
          <cell r="A82" t="str">
            <v>S00000002362</v>
          </cell>
        </row>
        <row r="83">
          <cell r="A83" t="str">
            <v>S00000002623</v>
          </cell>
        </row>
        <row r="84">
          <cell r="A84" t="str">
            <v>S00000002717</v>
          </cell>
        </row>
        <row r="85">
          <cell r="A85" t="str">
            <v>S00000002425</v>
          </cell>
        </row>
        <row r="86">
          <cell r="A86" t="str">
            <v>S00000002627</v>
          </cell>
        </row>
        <row r="87">
          <cell r="A87" t="str">
            <v>S00000002449</v>
          </cell>
        </row>
        <row r="88">
          <cell r="A88" t="str">
            <v>S00000002410</v>
          </cell>
        </row>
        <row r="89">
          <cell r="A89" t="str">
            <v>S00000002681</v>
          </cell>
        </row>
        <row r="90">
          <cell r="A90" t="str">
            <v>S00000002561</v>
          </cell>
        </row>
        <row r="91">
          <cell r="A91" t="str">
            <v>S00000002424</v>
          </cell>
        </row>
        <row r="92">
          <cell r="A92" t="str">
            <v>S00000002516</v>
          </cell>
        </row>
        <row r="93">
          <cell r="A93" t="str">
            <v>S00000002663</v>
          </cell>
        </row>
        <row r="94">
          <cell r="A94" t="str">
            <v>S00000002579</v>
          </cell>
        </row>
        <row r="95">
          <cell r="A95" t="str">
            <v>S00000002562</v>
          </cell>
        </row>
        <row r="96">
          <cell r="A96" t="str">
            <v>S00000002614</v>
          </cell>
        </row>
        <row r="97">
          <cell r="A97" t="str">
            <v>S00000002248</v>
          </cell>
        </row>
        <row r="98">
          <cell r="A98" t="str">
            <v>S00000002576</v>
          </cell>
        </row>
        <row r="99">
          <cell r="A99" t="str">
            <v>S00000002699</v>
          </cell>
        </row>
        <row r="100">
          <cell r="A100" t="str">
            <v>S00000002420</v>
          </cell>
        </row>
        <row r="101">
          <cell r="A101" t="str">
            <v>S00000002566</v>
          </cell>
        </row>
        <row r="102">
          <cell r="A102" t="str">
            <v>S00000002407</v>
          </cell>
        </row>
        <row r="103">
          <cell r="A103" t="str">
            <v>S00000002635</v>
          </cell>
        </row>
        <row r="104">
          <cell r="A104" t="str">
            <v>S00000002443</v>
          </cell>
        </row>
        <row r="105">
          <cell r="A105" t="str">
            <v>S00000002577</v>
          </cell>
        </row>
        <row r="106">
          <cell r="A106" t="str">
            <v>S00000002670</v>
          </cell>
        </row>
        <row r="107">
          <cell r="A107" t="str">
            <v>S00000002799</v>
          </cell>
        </row>
        <row r="108">
          <cell r="A108" t="str">
            <v>S00000002473</v>
          </cell>
        </row>
        <row r="109">
          <cell r="A109" t="str">
            <v>S00000002719</v>
          </cell>
        </row>
        <row r="110">
          <cell r="A110" t="str">
            <v>S00000002635</v>
          </cell>
        </row>
        <row r="111">
          <cell r="A111" t="str">
            <v>S00000002335</v>
          </cell>
        </row>
        <row r="112">
          <cell r="A112" t="str">
            <v>S00000002503</v>
          </cell>
        </row>
        <row r="113">
          <cell r="A113" t="str">
            <v>S00000002351</v>
          </cell>
        </row>
        <row r="114">
          <cell r="A114" t="str">
            <v>S00000002410</v>
          </cell>
        </row>
        <row r="115">
          <cell r="A115" t="str">
            <v>S00000002736</v>
          </cell>
        </row>
        <row r="116">
          <cell r="A116" t="str">
            <v>S00000002592</v>
          </cell>
        </row>
        <row r="117">
          <cell r="A117" t="str">
            <v>S00000002614</v>
          </cell>
        </row>
        <row r="118">
          <cell r="A118" t="str">
            <v>S00000002365</v>
          </cell>
        </row>
        <row r="119">
          <cell r="A119" t="str">
            <v>S00000002558</v>
          </cell>
        </row>
        <row r="120">
          <cell r="A120" t="str">
            <v>S00000002498</v>
          </cell>
        </row>
        <row r="121">
          <cell r="A121" t="str">
            <v>S00000002569</v>
          </cell>
        </row>
        <row r="122">
          <cell r="A122" t="str">
            <v>S00000002210</v>
          </cell>
        </row>
        <row r="123">
          <cell r="A123" t="str">
            <v>S00000002711</v>
          </cell>
        </row>
        <row r="124">
          <cell r="A124" t="str">
            <v>S00000002425</v>
          </cell>
        </row>
        <row r="125">
          <cell r="A125" t="str">
            <v>S00000002495</v>
          </cell>
        </row>
        <row r="126">
          <cell r="A126" t="str">
            <v>S00000002372</v>
          </cell>
        </row>
        <row r="127">
          <cell r="A127" t="str">
            <v>S00000002367</v>
          </cell>
        </row>
        <row r="128">
          <cell r="A128" t="str">
            <v>S00000002440</v>
          </cell>
        </row>
        <row r="129">
          <cell r="A129" t="str">
            <v>S00000002658</v>
          </cell>
        </row>
        <row r="130">
          <cell r="A130" t="str">
            <v>S00000002509</v>
          </cell>
        </row>
        <row r="131">
          <cell r="A131" t="str">
            <v>S00000002489</v>
          </cell>
        </row>
        <row r="132">
          <cell r="A132" t="str">
            <v>S00000002443</v>
          </cell>
        </row>
        <row r="133">
          <cell r="A133" t="str">
            <v>S00000002335</v>
          </cell>
        </row>
        <row r="134">
          <cell r="A134" t="str">
            <v>S00000002381</v>
          </cell>
        </row>
        <row r="135">
          <cell r="A135" t="str">
            <v>S00000002615</v>
          </cell>
        </row>
        <row r="136">
          <cell r="A136" t="str">
            <v>S00000002588</v>
          </cell>
        </row>
        <row r="137">
          <cell r="A137" t="str">
            <v>S00000002658</v>
          </cell>
        </row>
        <row r="138">
          <cell r="A138" t="str">
            <v>S00000002685</v>
          </cell>
        </row>
        <row r="139">
          <cell r="A139" t="str">
            <v>S00000002592</v>
          </cell>
        </row>
        <row r="140">
          <cell r="A140" t="str">
            <v>S00000002402</v>
          </cell>
        </row>
        <row r="141">
          <cell r="A141" t="str">
            <v>S00000002480</v>
          </cell>
        </row>
        <row r="142">
          <cell r="A142" t="str">
            <v>S00000002286</v>
          </cell>
        </row>
        <row r="143">
          <cell r="A143" t="str">
            <v>S00000002628</v>
          </cell>
        </row>
        <row r="144">
          <cell r="A144" t="str">
            <v>S00000002714</v>
          </cell>
        </row>
        <row r="145">
          <cell r="A145" t="str">
            <v>S00000002226</v>
          </cell>
        </row>
        <row r="146">
          <cell r="A146" t="str">
            <v>S00000002547</v>
          </cell>
        </row>
        <row r="147">
          <cell r="A147" t="str">
            <v>S00000002552</v>
          </cell>
        </row>
        <row r="148">
          <cell r="A148" t="str">
            <v>S00000002316</v>
          </cell>
        </row>
        <row r="149">
          <cell r="A149" t="str">
            <v>S00000002337</v>
          </cell>
        </row>
        <row r="150">
          <cell r="A150" t="str">
            <v>S00000002575</v>
          </cell>
        </row>
        <row r="151">
          <cell r="A151" t="str">
            <v>S00000002726</v>
          </cell>
        </row>
        <row r="152">
          <cell r="A152" t="str">
            <v>S00000002364</v>
          </cell>
        </row>
        <row r="153">
          <cell r="A153" t="str">
            <v>S00000002680</v>
          </cell>
        </row>
        <row r="154">
          <cell r="A154" t="str">
            <v>S00000002663</v>
          </cell>
        </row>
        <row r="155">
          <cell r="A155" t="str">
            <v>S00000002175</v>
          </cell>
        </row>
        <row r="156">
          <cell r="A156" t="str">
            <v>S00000002498</v>
          </cell>
        </row>
        <row r="157">
          <cell r="A157" t="str">
            <v>S00000002608</v>
          </cell>
        </row>
        <row r="158">
          <cell r="A158" t="str">
            <v>S00000002697</v>
          </cell>
        </row>
        <row r="159">
          <cell r="A159" t="str">
            <v>S00000002374</v>
          </cell>
        </row>
        <row r="160">
          <cell r="A160" t="str">
            <v>S00000002402</v>
          </cell>
        </row>
        <row r="161">
          <cell r="A161" t="str">
            <v>S00000002467</v>
          </cell>
        </row>
        <row r="162">
          <cell r="A162" t="str">
            <v>S00000002658</v>
          </cell>
        </row>
        <row r="163">
          <cell r="A163" t="str">
            <v>S00000002443</v>
          </cell>
        </row>
        <row r="164">
          <cell r="A164" t="str">
            <v>S00000002373</v>
          </cell>
        </row>
        <row r="165">
          <cell r="A165" t="str">
            <v>S00000002425</v>
          </cell>
        </row>
        <row r="166">
          <cell r="A166" t="str">
            <v>S00000002513</v>
          </cell>
        </row>
        <row r="167">
          <cell r="A167" t="str">
            <v>S00000002457</v>
          </cell>
        </row>
        <row r="168">
          <cell r="A168" t="str">
            <v>S00000002641</v>
          </cell>
        </row>
        <row r="169">
          <cell r="A169" t="str">
            <v>S00000002674</v>
          </cell>
        </row>
        <row r="170">
          <cell r="A170" t="str">
            <v>S00000002500</v>
          </cell>
        </row>
        <row r="171">
          <cell r="A171" t="str">
            <v>S00000002284</v>
          </cell>
        </row>
        <row r="172">
          <cell r="A172" t="str">
            <v>S00000002658</v>
          </cell>
        </row>
        <row r="173">
          <cell r="A173" t="str">
            <v>S00000002703</v>
          </cell>
        </row>
        <row r="174">
          <cell r="A174" t="str">
            <v>S00000002363</v>
          </cell>
        </row>
        <row r="175">
          <cell r="A175" t="str">
            <v>S00000002506</v>
          </cell>
        </row>
        <row r="176">
          <cell r="A176" t="str">
            <v>S00000002758</v>
          </cell>
        </row>
        <row r="177">
          <cell r="A177" t="str">
            <v>S00000002520</v>
          </cell>
        </row>
        <row r="178">
          <cell r="A178" t="str">
            <v>S00000002584</v>
          </cell>
        </row>
        <row r="179">
          <cell r="A179" t="str">
            <v>S00000002487</v>
          </cell>
        </row>
        <row r="180">
          <cell r="A180" t="str">
            <v>S00000002625</v>
          </cell>
        </row>
        <row r="181">
          <cell r="A181" t="str">
            <v>S00000002496</v>
          </cell>
        </row>
        <row r="182">
          <cell r="A182" t="str">
            <v>S00000002456</v>
          </cell>
        </row>
        <row r="183">
          <cell r="A183" t="str">
            <v>S00000002480</v>
          </cell>
        </row>
        <row r="184">
          <cell r="A184" t="str">
            <v>S00000002661</v>
          </cell>
        </row>
        <row r="185">
          <cell r="A185" t="str">
            <v>S00000002372</v>
          </cell>
        </row>
        <row r="186">
          <cell r="A186" t="str">
            <v>S00000002615</v>
          </cell>
        </row>
        <row r="187">
          <cell r="A187" t="str">
            <v>S00000002579</v>
          </cell>
        </row>
        <row r="188">
          <cell r="A188" t="str">
            <v>S00000002520</v>
          </cell>
        </row>
        <row r="189">
          <cell r="A189" t="str">
            <v>S00000002468</v>
          </cell>
        </row>
        <row r="190">
          <cell r="A190" t="str">
            <v>S00000002507</v>
          </cell>
        </row>
        <row r="191">
          <cell r="A191" t="str">
            <v>S00000002607</v>
          </cell>
        </row>
        <row r="192">
          <cell r="A192" t="str">
            <v>S00000002409</v>
          </cell>
        </row>
        <row r="193">
          <cell r="A193" t="str">
            <v>S00000002343</v>
          </cell>
        </row>
        <row r="194">
          <cell r="A194" t="str">
            <v>S00000002351</v>
          </cell>
        </row>
        <row r="195">
          <cell r="A195" t="str">
            <v>S00000002399</v>
          </cell>
        </row>
        <row r="196">
          <cell r="A196" t="str">
            <v>S00000002638</v>
          </cell>
        </row>
        <row r="197">
          <cell r="A197" t="str">
            <v>S00000002186</v>
          </cell>
        </row>
        <row r="198">
          <cell r="A198" t="str">
            <v>S00000002247</v>
          </cell>
        </row>
        <row r="199">
          <cell r="A199" t="str">
            <v>S00000002333</v>
          </cell>
        </row>
        <row r="200">
          <cell r="A200" t="str">
            <v>S00000002614</v>
          </cell>
        </row>
        <row r="201">
          <cell r="A201" t="str">
            <v>S00000002415</v>
          </cell>
        </row>
        <row r="202">
          <cell r="A202" t="str">
            <v>S00000002717</v>
          </cell>
        </row>
        <row r="203">
          <cell r="A203" t="str">
            <v>S00000002405</v>
          </cell>
        </row>
        <row r="204">
          <cell r="A204" t="str">
            <v>S00000002648</v>
          </cell>
        </row>
        <row r="205">
          <cell r="A205" t="str">
            <v>S00000002698</v>
          </cell>
        </row>
        <row r="206">
          <cell r="A206" t="str">
            <v>S00000002682</v>
          </cell>
        </row>
        <row r="207">
          <cell r="A207" t="str">
            <v>S00000002717</v>
          </cell>
        </row>
        <row r="208">
          <cell r="A208" t="str">
            <v>S00000002700</v>
          </cell>
        </row>
        <row r="209">
          <cell r="A209" t="str">
            <v>S00000002725</v>
          </cell>
        </row>
        <row r="210">
          <cell r="A210" t="str">
            <v>S00000002319</v>
          </cell>
        </row>
        <row r="211">
          <cell r="A211" t="str">
            <v>S00000002596</v>
          </cell>
        </row>
        <row r="212">
          <cell r="A212" t="str">
            <v>S00000002446</v>
          </cell>
        </row>
        <row r="213">
          <cell r="A213" t="str">
            <v>S00000002504</v>
          </cell>
        </row>
        <row r="214">
          <cell r="A214" t="str">
            <v>S00000002564</v>
          </cell>
        </row>
        <row r="215">
          <cell r="A215" t="str">
            <v>S00000002407</v>
          </cell>
        </row>
        <row r="216">
          <cell r="A216" t="str">
            <v>S00000002375</v>
          </cell>
        </row>
        <row r="217">
          <cell r="A217" t="str">
            <v>S00000002612</v>
          </cell>
        </row>
        <row r="218">
          <cell r="A218" t="str">
            <v>S00000002545</v>
          </cell>
        </row>
        <row r="219">
          <cell r="A219" t="str">
            <v>S00000002453</v>
          </cell>
        </row>
        <row r="220">
          <cell r="A220" t="str">
            <v>S00000002673</v>
          </cell>
        </row>
        <row r="221">
          <cell r="A221" t="str">
            <v>S00000002695</v>
          </cell>
        </row>
        <row r="222">
          <cell r="A222" t="str">
            <v>S00000002457</v>
          </cell>
        </row>
        <row r="223">
          <cell r="A223" t="str">
            <v>S00000002564</v>
          </cell>
        </row>
        <row r="224">
          <cell r="A224" t="str">
            <v>S00000002498</v>
          </cell>
        </row>
        <row r="225">
          <cell r="A225" t="str">
            <v>S00000002273</v>
          </cell>
        </row>
        <row r="226">
          <cell r="A226" t="str">
            <v>S00000002440</v>
          </cell>
        </row>
        <row r="227">
          <cell r="A227" t="str">
            <v>S00000002591</v>
          </cell>
        </row>
        <row r="228">
          <cell r="A228" t="str">
            <v>S00000002680</v>
          </cell>
        </row>
        <row r="229">
          <cell r="A229" t="str">
            <v>S00000002568</v>
          </cell>
        </row>
        <row r="230">
          <cell r="A230" t="str">
            <v>S00000002544</v>
          </cell>
        </row>
        <row r="231">
          <cell r="A231" t="str">
            <v>S00000002370</v>
          </cell>
        </row>
        <row r="232">
          <cell r="A232" t="str">
            <v>S00000002721</v>
          </cell>
        </row>
        <row r="233">
          <cell r="A233" t="str">
            <v>S00000002716</v>
          </cell>
        </row>
        <row r="234">
          <cell r="A234" t="str">
            <v>S00000002221</v>
          </cell>
        </row>
        <row r="235">
          <cell r="A235" t="str">
            <v>S00000002361</v>
          </cell>
        </row>
        <row r="236">
          <cell r="A236" t="str">
            <v>S00000002410</v>
          </cell>
        </row>
        <row r="237">
          <cell r="A237" t="str">
            <v>S00000002680</v>
          </cell>
        </row>
        <row r="238">
          <cell r="A238" t="str">
            <v>S00000002458</v>
          </cell>
        </row>
        <row r="239">
          <cell r="A239" t="str">
            <v>S00000002623</v>
          </cell>
        </row>
        <row r="240">
          <cell r="A240" t="str">
            <v>S00000002468</v>
          </cell>
        </row>
        <row r="241">
          <cell r="A241" t="str">
            <v>S00000002374</v>
          </cell>
        </row>
        <row r="242">
          <cell r="A242" t="str">
            <v>S00000002496</v>
          </cell>
        </row>
        <row r="243">
          <cell r="A243" t="str">
            <v>S00000002548</v>
          </cell>
        </row>
        <row r="244">
          <cell r="A244" t="str">
            <v>S00000002332</v>
          </cell>
        </row>
        <row r="245">
          <cell r="A245" t="str">
            <v>S00000002475</v>
          </cell>
        </row>
        <row r="246">
          <cell r="A246" t="str">
            <v>S00000002681</v>
          </cell>
        </row>
        <row r="247">
          <cell r="A247" t="str">
            <v>S00000002438</v>
          </cell>
        </row>
        <row r="248">
          <cell r="A248" t="str">
            <v>S00000002515</v>
          </cell>
        </row>
        <row r="249">
          <cell r="A249" t="str">
            <v>S00000002708</v>
          </cell>
        </row>
        <row r="250">
          <cell r="A250" t="str">
            <v>S00000002693</v>
          </cell>
        </row>
        <row r="251">
          <cell r="A251" t="str">
            <v>S00000002519</v>
          </cell>
        </row>
        <row r="252">
          <cell r="A252" t="str">
            <v>S00000002522</v>
          </cell>
        </row>
        <row r="253">
          <cell r="A253" t="str">
            <v>S00000002267</v>
          </cell>
        </row>
        <row r="254">
          <cell r="A254" t="str">
            <v>S00000002351</v>
          </cell>
        </row>
        <row r="255">
          <cell r="A255" t="str">
            <v>S00000002530</v>
          </cell>
        </row>
        <row r="256">
          <cell r="A256" t="str">
            <v>S00000002731</v>
          </cell>
        </row>
        <row r="257">
          <cell r="A257" t="str">
            <v>S00000002365</v>
          </cell>
        </row>
        <row r="258">
          <cell r="A258" t="str">
            <v>S00000002739</v>
          </cell>
        </row>
        <row r="259">
          <cell r="A259" t="str">
            <v>S00000002472</v>
          </cell>
        </row>
        <row r="260">
          <cell r="A260" t="str">
            <v>S00000002577</v>
          </cell>
        </row>
        <row r="261">
          <cell r="A261" t="str">
            <v>S00000002438</v>
          </cell>
        </row>
        <row r="262">
          <cell r="A262" t="str">
            <v>S00000002375</v>
          </cell>
        </row>
        <row r="263">
          <cell r="A263" t="str">
            <v>S00000002545</v>
          </cell>
        </row>
        <row r="264">
          <cell r="A264" t="str">
            <v>S00000002690</v>
          </cell>
        </row>
        <row r="265">
          <cell r="A265" t="str">
            <v>S00000002536</v>
          </cell>
        </row>
        <row r="266">
          <cell r="A266" t="str">
            <v>S00000002186</v>
          </cell>
        </row>
        <row r="267">
          <cell r="A267" t="str">
            <v>S00000002281</v>
          </cell>
        </row>
        <row r="268">
          <cell r="A268" t="str">
            <v>S00000002617</v>
          </cell>
        </row>
        <row r="269">
          <cell r="A269" t="str">
            <v>S00000002400</v>
          </cell>
        </row>
        <row r="270">
          <cell r="A270" t="str">
            <v>S00000002668</v>
          </cell>
        </row>
        <row r="271">
          <cell r="A271" t="str">
            <v>S00000002477</v>
          </cell>
        </row>
        <row r="272">
          <cell r="A272" t="str">
            <v>S00000002474</v>
          </cell>
        </row>
        <row r="273">
          <cell r="A273" t="str">
            <v>S00000002421</v>
          </cell>
        </row>
        <row r="274">
          <cell r="A274" t="str">
            <v>S00000002479</v>
          </cell>
        </row>
        <row r="275">
          <cell r="A275" t="str">
            <v>S00000002635</v>
          </cell>
        </row>
        <row r="276">
          <cell r="A276" t="str">
            <v>S00000002446</v>
          </cell>
        </row>
        <row r="277">
          <cell r="A277" t="str">
            <v>S00000002723</v>
          </cell>
        </row>
        <row r="278">
          <cell r="A278" t="str">
            <v>S00000002316</v>
          </cell>
        </row>
        <row r="279">
          <cell r="A279" t="str">
            <v>S00000002739</v>
          </cell>
        </row>
        <row r="280">
          <cell r="A280" t="str">
            <v>S00000002475</v>
          </cell>
        </row>
        <row r="281">
          <cell r="A281" t="str">
            <v>S00000002621</v>
          </cell>
        </row>
        <row r="282">
          <cell r="A282" t="str">
            <v>S00000002240</v>
          </cell>
        </row>
        <row r="283">
          <cell r="A283" t="str">
            <v>S00000002333</v>
          </cell>
        </row>
        <row r="284">
          <cell r="A284" t="str">
            <v>S00000002641</v>
          </cell>
        </row>
        <row r="285">
          <cell r="A285" t="str">
            <v>S00000002449</v>
          </cell>
        </row>
        <row r="286">
          <cell r="A286" t="str">
            <v>S00000002521</v>
          </cell>
        </row>
        <row r="287">
          <cell r="A287" t="str">
            <v>S00000002442</v>
          </cell>
        </row>
        <row r="288">
          <cell r="A288" t="str">
            <v>S00000002698</v>
          </cell>
        </row>
        <row r="289">
          <cell r="A289" t="str">
            <v>S00000002604</v>
          </cell>
        </row>
        <row r="290">
          <cell r="A290" t="str">
            <v>S00000002440</v>
          </cell>
        </row>
        <row r="291">
          <cell r="A291" t="str">
            <v>S00000002617</v>
          </cell>
        </row>
        <row r="292">
          <cell r="A292" t="str">
            <v>S00000002477</v>
          </cell>
        </row>
        <row r="293">
          <cell r="A293" t="str">
            <v>S00000002402</v>
          </cell>
        </row>
        <row r="294">
          <cell r="A294" t="str">
            <v>S00000002364</v>
          </cell>
        </row>
        <row r="295">
          <cell r="A295" t="str">
            <v>S00000002538</v>
          </cell>
        </row>
        <row r="296">
          <cell r="A296" t="str">
            <v>S00000002661</v>
          </cell>
        </row>
        <row r="297">
          <cell r="A297" t="str">
            <v>S00000002785</v>
          </cell>
        </row>
        <row r="298">
          <cell r="A298" t="str">
            <v>S00000002316</v>
          </cell>
        </row>
        <row r="299">
          <cell r="A299" t="str">
            <v>S00000002736</v>
          </cell>
        </row>
        <row r="300">
          <cell r="A300" t="str">
            <v>S00000002411</v>
          </cell>
        </row>
        <row r="301">
          <cell r="A301" t="str">
            <v>S00000002392</v>
          </cell>
        </row>
        <row r="302">
          <cell r="A302" t="str">
            <v>S00000002267</v>
          </cell>
        </row>
        <row r="303">
          <cell r="A303" t="str">
            <v>S00000002410</v>
          </cell>
        </row>
        <row r="304">
          <cell r="A304" t="str">
            <v>S00000002549</v>
          </cell>
        </row>
        <row r="305">
          <cell r="A305" t="str">
            <v>S00000002737</v>
          </cell>
        </row>
        <row r="306">
          <cell r="A306" t="str">
            <v>S00000002423</v>
          </cell>
        </row>
        <row r="307">
          <cell r="A307" t="str">
            <v>S00000002651</v>
          </cell>
        </row>
        <row r="308">
          <cell r="A308" t="str">
            <v>S00000002702</v>
          </cell>
        </row>
        <row r="309">
          <cell r="A309" t="str">
            <v>S00000002725</v>
          </cell>
        </row>
        <row r="310">
          <cell r="A310" t="str">
            <v>S00000002527</v>
          </cell>
        </row>
        <row r="311">
          <cell r="A311" t="str">
            <v>S00000002772</v>
          </cell>
        </row>
        <row r="312">
          <cell r="A312" t="str">
            <v>S00000002701</v>
          </cell>
        </row>
        <row r="313">
          <cell r="A313" t="str">
            <v>S00000002523</v>
          </cell>
        </row>
        <row r="314">
          <cell r="A314" t="str">
            <v>S00000002286</v>
          </cell>
        </row>
        <row r="315">
          <cell r="A315" t="str">
            <v>S00000002596</v>
          </cell>
        </row>
        <row r="316">
          <cell r="A316" t="str">
            <v>S00000002428</v>
          </cell>
        </row>
        <row r="317">
          <cell r="A317" t="str">
            <v>S00000002401</v>
          </cell>
        </row>
        <row r="318">
          <cell r="A318" t="str">
            <v>S00000002418</v>
          </cell>
        </row>
        <row r="319">
          <cell r="A319" t="str">
            <v>S00000002333</v>
          </cell>
        </row>
        <row r="320">
          <cell r="A320" t="str">
            <v>S00000002409</v>
          </cell>
        </row>
        <row r="321">
          <cell r="A321" t="str">
            <v>S00000002714</v>
          </cell>
        </row>
        <row r="322">
          <cell r="A322" t="str">
            <v>S00000002549</v>
          </cell>
        </row>
        <row r="323">
          <cell r="A323" t="str">
            <v>S00000002405</v>
          </cell>
        </row>
        <row r="324">
          <cell r="A324" t="str">
            <v>S00000002445</v>
          </cell>
        </row>
        <row r="325">
          <cell r="A325" t="str">
            <v>S00000002347</v>
          </cell>
        </row>
        <row r="326">
          <cell r="A326" t="str">
            <v>S00000002661</v>
          </cell>
        </row>
        <row r="327">
          <cell r="A327" t="str">
            <v>S00000002680</v>
          </cell>
        </row>
        <row r="328">
          <cell r="A328" t="str">
            <v>S00000002272</v>
          </cell>
        </row>
        <row r="329">
          <cell r="A329" t="str">
            <v>S00000002362</v>
          </cell>
        </row>
        <row r="330">
          <cell r="A330" t="str">
            <v>S00000002626</v>
          </cell>
        </row>
        <row r="331">
          <cell r="A331" t="str">
            <v>S00000002468</v>
          </cell>
        </row>
        <row r="332">
          <cell r="A332" t="str">
            <v>S00000002674</v>
          </cell>
        </row>
        <row r="333">
          <cell r="A333" t="str">
            <v>S00000002621</v>
          </cell>
        </row>
        <row r="334">
          <cell r="A334" t="str">
            <v>S00000002420</v>
          </cell>
        </row>
        <row r="335">
          <cell r="A335" t="str">
            <v>S00000002528</v>
          </cell>
        </row>
        <row r="336">
          <cell r="A336" t="str">
            <v>S00000002552</v>
          </cell>
        </row>
        <row r="337">
          <cell r="A337" t="str">
            <v>S00000002628</v>
          </cell>
        </row>
        <row r="338">
          <cell r="A338" t="str">
            <v>S00000002674</v>
          </cell>
        </row>
        <row r="339">
          <cell r="A339" t="str">
            <v>S00000002564</v>
          </cell>
        </row>
        <row r="340">
          <cell r="A340" t="str">
            <v>S00000002624</v>
          </cell>
        </row>
        <row r="341">
          <cell r="A341" t="str">
            <v>S00000002124</v>
          </cell>
        </row>
        <row r="342">
          <cell r="A342" t="str">
            <v>S00000002255</v>
          </cell>
        </row>
        <row r="343">
          <cell r="A343" t="str">
            <v>S00000002732</v>
          </cell>
        </row>
        <row r="344">
          <cell r="A344" t="str">
            <v>S00000002402</v>
          </cell>
        </row>
        <row r="345">
          <cell r="A345" t="str">
            <v>S00000002508</v>
          </cell>
        </row>
        <row r="346">
          <cell r="A346" t="str">
            <v>S00000002617</v>
          </cell>
        </row>
        <row r="347">
          <cell r="A347" t="str">
            <v>S00000002445</v>
          </cell>
        </row>
        <row r="348">
          <cell r="A348" t="str">
            <v>S00000002776</v>
          </cell>
        </row>
        <row r="349">
          <cell r="A349" t="str">
            <v>S00000002534</v>
          </cell>
        </row>
        <row r="350">
          <cell r="A350" t="str">
            <v>S00000002556</v>
          </cell>
        </row>
        <row r="351">
          <cell r="A351" t="str">
            <v>S00000002591</v>
          </cell>
        </row>
        <row r="352">
          <cell r="A352" t="str">
            <v>S00000002368</v>
          </cell>
        </row>
        <row r="353">
          <cell r="A353" t="str">
            <v>S00000002638</v>
          </cell>
        </row>
        <row r="354">
          <cell r="A354" t="str">
            <v>S00000002443</v>
          </cell>
        </row>
        <row r="355">
          <cell r="A355" t="str">
            <v>S00000002409</v>
          </cell>
        </row>
        <row r="356">
          <cell r="A356" t="str">
            <v>S00000002711</v>
          </cell>
        </row>
        <row r="357">
          <cell r="A357" t="str">
            <v>S00000002445</v>
          </cell>
        </row>
        <row r="358">
          <cell r="A358" t="str">
            <v>S00000002701</v>
          </cell>
        </row>
        <row r="359">
          <cell r="A359" t="str">
            <v>S00000002322</v>
          </cell>
        </row>
        <row r="360">
          <cell r="A360" t="str">
            <v>S00000002708</v>
          </cell>
        </row>
        <row r="361">
          <cell r="A361" t="str">
            <v>S00000002765</v>
          </cell>
        </row>
        <row r="362">
          <cell r="A362" t="str">
            <v>S00000002528</v>
          </cell>
        </row>
        <row r="363">
          <cell r="A363" t="str">
            <v>S00000002577</v>
          </cell>
        </row>
        <row r="364">
          <cell r="A364" t="str">
            <v>S00000002492</v>
          </cell>
        </row>
        <row r="365">
          <cell r="A365" t="str">
            <v>S00000002737</v>
          </cell>
        </row>
        <row r="366">
          <cell r="A366" t="str">
            <v>S00000002431</v>
          </cell>
        </row>
        <row r="367">
          <cell r="A367" t="str">
            <v>S00000002574</v>
          </cell>
        </row>
        <row r="368">
          <cell r="A368" t="str">
            <v>S00000002524</v>
          </cell>
        </row>
        <row r="369">
          <cell r="A369" t="str">
            <v>S00000002445</v>
          </cell>
        </row>
        <row r="370">
          <cell r="A370" t="str">
            <v>S00000002429</v>
          </cell>
        </row>
        <row r="371">
          <cell r="A371" t="str">
            <v>S00000002623</v>
          </cell>
        </row>
        <row r="372">
          <cell r="A372" t="str">
            <v>S00000002590</v>
          </cell>
        </row>
        <row r="373">
          <cell r="A373" t="str">
            <v>S00000002453</v>
          </cell>
        </row>
        <row r="374">
          <cell r="A374" t="str">
            <v>S00000002681</v>
          </cell>
        </row>
        <row r="375">
          <cell r="A375" t="str">
            <v>S00000002483</v>
          </cell>
        </row>
        <row r="376">
          <cell r="A376" t="str">
            <v>S00000002726</v>
          </cell>
        </row>
        <row r="377">
          <cell r="A377" t="str">
            <v>S00000002591</v>
          </cell>
        </row>
        <row r="378">
          <cell r="A378" t="str">
            <v>S00000002319</v>
          </cell>
        </row>
        <row r="379">
          <cell r="A379" t="str">
            <v>S00000002595</v>
          </cell>
        </row>
        <row r="380">
          <cell r="A380" t="str">
            <v>S00000002221</v>
          </cell>
        </row>
        <row r="381">
          <cell r="A381" t="str">
            <v>S00000002498</v>
          </cell>
        </row>
        <row r="382">
          <cell r="A382" t="str">
            <v>S00000002368</v>
          </cell>
        </row>
        <row r="383">
          <cell r="A383" t="str">
            <v>S00000002689</v>
          </cell>
        </row>
        <row r="384">
          <cell r="A384" t="str">
            <v>S00000002652</v>
          </cell>
        </row>
        <row r="385">
          <cell r="A385" t="str">
            <v>S00000002634</v>
          </cell>
        </row>
        <row r="386">
          <cell r="A386" t="str">
            <v>S00000002240</v>
          </cell>
        </row>
        <row r="387">
          <cell r="A387" t="str">
            <v>S00000002574</v>
          </cell>
        </row>
        <row r="388">
          <cell r="A388" t="str">
            <v>S00000002713</v>
          </cell>
        </row>
        <row r="389">
          <cell r="A389" t="str">
            <v>S00000002587</v>
          </cell>
        </row>
        <row r="390">
          <cell r="A390" t="str">
            <v>S00000002368</v>
          </cell>
        </row>
        <row r="391">
          <cell r="A391" t="str">
            <v>S00000002752</v>
          </cell>
        </row>
        <row r="392">
          <cell r="A392" t="str">
            <v>S00000002561</v>
          </cell>
        </row>
        <row r="393">
          <cell r="A393" t="str">
            <v>S00000002638</v>
          </cell>
        </row>
        <row r="394">
          <cell r="A394" t="str">
            <v>S00000002668</v>
          </cell>
        </row>
        <row r="395">
          <cell r="A395" t="str">
            <v>S00000002614</v>
          </cell>
        </row>
        <row r="396">
          <cell r="A396" t="str">
            <v>S00000002364</v>
          </cell>
        </row>
        <row r="397">
          <cell r="A397" t="str">
            <v>S00000002443</v>
          </cell>
        </row>
        <row r="398">
          <cell r="A398" t="str">
            <v>S00000002431</v>
          </cell>
        </row>
        <row r="399">
          <cell r="A399" t="str">
            <v>S00000002716</v>
          </cell>
        </row>
        <row r="400">
          <cell r="A400" t="str">
            <v>S00000002454</v>
          </cell>
        </row>
        <row r="401">
          <cell r="A401" t="str">
            <v>S00000002322</v>
          </cell>
        </row>
        <row r="402">
          <cell r="A402" t="str">
            <v>S00000002559</v>
          </cell>
        </row>
        <row r="403">
          <cell r="A403" t="str">
            <v>S00000002614</v>
          </cell>
        </row>
        <row r="404">
          <cell r="A404" t="str">
            <v>S00000002521</v>
          </cell>
        </row>
        <row r="405">
          <cell r="A405" t="str">
            <v>S00000002736</v>
          </cell>
        </row>
        <row r="406">
          <cell r="A406" t="str">
            <v>S00000002562</v>
          </cell>
        </row>
        <row r="407">
          <cell r="A407" t="str">
            <v>S00000002433</v>
          </cell>
        </row>
        <row r="408">
          <cell r="A408" t="str">
            <v>S00000002692</v>
          </cell>
        </row>
        <row r="409">
          <cell r="A409" t="str">
            <v>S00000002472</v>
          </cell>
        </row>
        <row r="410">
          <cell r="A410" t="str">
            <v>S00000002381</v>
          </cell>
        </row>
        <row r="411">
          <cell r="A411" t="str">
            <v>S00000002566</v>
          </cell>
        </row>
        <row r="412">
          <cell r="A412" t="str">
            <v>S00000002482</v>
          </cell>
        </row>
        <row r="413">
          <cell r="A413" t="str">
            <v>S00000002652</v>
          </cell>
        </row>
        <row r="414">
          <cell r="A414" t="str">
            <v>S00000002633</v>
          </cell>
        </row>
        <row r="415">
          <cell r="A415" t="str">
            <v>S00000002566</v>
          </cell>
        </row>
        <row r="416">
          <cell r="A416" t="str">
            <v>S00000002273</v>
          </cell>
        </row>
        <row r="417">
          <cell r="A417" t="str">
            <v>S00000002516</v>
          </cell>
        </row>
        <row r="418">
          <cell r="A418" t="str">
            <v>S00000002516</v>
          </cell>
        </row>
        <row r="419">
          <cell r="A419" t="str">
            <v>S00000002556</v>
          </cell>
        </row>
        <row r="420">
          <cell r="A420" t="str">
            <v>S00000002501</v>
          </cell>
        </row>
        <row r="421">
          <cell r="A421" t="str">
            <v>S00000002410</v>
          </cell>
        </row>
        <row r="422">
          <cell r="A422" t="str">
            <v>S00000002519</v>
          </cell>
        </row>
        <row r="423">
          <cell r="A423" t="str">
            <v>S00000002506</v>
          </cell>
        </row>
        <row r="424">
          <cell r="A424" t="str">
            <v>S00000002332</v>
          </cell>
        </row>
        <row r="425">
          <cell r="A425" t="str">
            <v>S00000002377</v>
          </cell>
        </row>
        <row r="426">
          <cell r="A426" t="str">
            <v>S00000002652</v>
          </cell>
        </row>
        <row r="427">
          <cell r="A427" t="str">
            <v>S00000002777</v>
          </cell>
        </row>
        <row r="428">
          <cell r="A428" t="str">
            <v>S00000002547</v>
          </cell>
        </row>
        <row r="429">
          <cell r="A429" t="str">
            <v>S00000002531</v>
          </cell>
        </row>
        <row r="430">
          <cell r="A430" t="str">
            <v>S00000002682</v>
          </cell>
        </row>
        <row r="431">
          <cell r="A431" t="str">
            <v>S00000001522</v>
          </cell>
        </row>
        <row r="432">
          <cell r="A432" t="str">
            <v>S00000002528</v>
          </cell>
        </row>
        <row r="433">
          <cell r="A433" t="str">
            <v>S00000002705</v>
          </cell>
        </row>
        <row r="434">
          <cell r="A434" t="str">
            <v>S00000002440</v>
          </cell>
        </row>
        <row r="435">
          <cell r="A435" t="str">
            <v>S00000002584</v>
          </cell>
        </row>
        <row r="436">
          <cell r="A436" t="str">
            <v>S00000002642</v>
          </cell>
        </row>
        <row r="437">
          <cell r="A437" t="str">
            <v>S00000002610</v>
          </cell>
        </row>
        <row r="438">
          <cell r="A438" t="str">
            <v>S00000002361</v>
          </cell>
        </row>
        <row r="439">
          <cell r="A439" t="str">
            <v>S00000002772</v>
          </cell>
        </row>
        <row r="440">
          <cell r="A440" t="str">
            <v>S00000002496</v>
          </cell>
        </row>
        <row r="441">
          <cell r="A441" t="str">
            <v>S00000002458</v>
          </cell>
        </row>
        <row r="442">
          <cell r="A442" t="str">
            <v>S00000002484</v>
          </cell>
        </row>
        <row r="443">
          <cell r="A443" t="str">
            <v>S00000001551</v>
          </cell>
        </row>
        <row r="444">
          <cell r="A444" t="str">
            <v>S00000002468</v>
          </cell>
        </row>
        <row r="445">
          <cell r="A445" t="str">
            <v>S00000002755</v>
          </cell>
        </row>
        <row r="446">
          <cell r="A446" t="str">
            <v>S00000002592</v>
          </cell>
        </row>
        <row r="447">
          <cell r="A447" t="str">
            <v>S00000002499</v>
          </cell>
        </row>
        <row r="448">
          <cell r="A448" t="str">
            <v>S00000002465</v>
          </cell>
        </row>
        <row r="449">
          <cell r="A449" t="str">
            <v>S00000002365</v>
          </cell>
        </row>
        <row r="450">
          <cell r="A450" t="str">
            <v>S00000002411</v>
          </cell>
        </row>
        <row r="451">
          <cell r="A451" t="str">
            <v>S00000002375</v>
          </cell>
        </row>
        <row r="452">
          <cell r="A452" t="str">
            <v>S00000002509</v>
          </cell>
        </row>
        <row r="453">
          <cell r="A453" t="str">
            <v>S00000002757</v>
          </cell>
        </row>
        <row r="454">
          <cell r="A454" t="str">
            <v>S00000002431</v>
          </cell>
        </row>
        <row r="455">
          <cell r="A455" t="str">
            <v>S00000002418</v>
          </cell>
        </row>
        <row r="456">
          <cell r="A456" t="str">
            <v>S00000002558</v>
          </cell>
        </row>
        <row r="457">
          <cell r="A457" t="str">
            <v>S00000002322</v>
          </cell>
        </row>
        <row r="458">
          <cell r="A458" t="str">
            <v>S00000002467</v>
          </cell>
        </row>
        <row r="459">
          <cell r="A459" t="str">
            <v>S00000002399</v>
          </cell>
        </row>
        <row r="460">
          <cell r="A460" t="str">
            <v>S00000002335</v>
          </cell>
        </row>
        <row r="461">
          <cell r="A461" t="str">
            <v>S00000002210</v>
          </cell>
        </row>
        <row r="462">
          <cell r="A462" t="str">
            <v>S00000002671</v>
          </cell>
        </row>
        <row r="463">
          <cell r="A463" t="str">
            <v>S00000002566</v>
          </cell>
        </row>
        <row r="464">
          <cell r="A464" t="str">
            <v>S00000002396</v>
          </cell>
        </row>
        <row r="465">
          <cell r="A465" t="str">
            <v>S00000002701</v>
          </cell>
        </row>
        <row r="466">
          <cell r="A466" t="str">
            <v>S00000002439</v>
          </cell>
        </row>
        <row r="467">
          <cell r="A467" t="str">
            <v>S00000002376</v>
          </cell>
        </row>
        <row r="468">
          <cell r="A468" t="str">
            <v>S00000002443</v>
          </cell>
        </row>
        <row r="469">
          <cell r="A469" t="str">
            <v>S00000002561</v>
          </cell>
        </row>
        <row r="470">
          <cell r="A470" t="str">
            <v>S00000002655</v>
          </cell>
        </row>
        <row r="471">
          <cell r="A471" t="str">
            <v>S00000001522</v>
          </cell>
        </row>
        <row r="472">
          <cell r="A472" t="str">
            <v>S00000002438</v>
          </cell>
        </row>
        <row r="473">
          <cell r="A473" t="str">
            <v>S00000002438</v>
          </cell>
        </row>
        <row r="474">
          <cell r="A474" t="str">
            <v>S00000002569</v>
          </cell>
        </row>
        <row r="475">
          <cell r="A475" t="str">
            <v>S00000002591</v>
          </cell>
        </row>
        <row r="476">
          <cell r="A476" t="str">
            <v>S00000002482</v>
          </cell>
        </row>
        <row r="477">
          <cell r="A477" t="str">
            <v>S00000002590</v>
          </cell>
        </row>
        <row r="478">
          <cell r="A478" t="str">
            <v>S00000002693</v>
          </cell>
        </row>
        <row r="479">
          <cell r="A479" t="str">
            <v>S00000002254</v>
          </cell>
        </row>
        <row r="480">
          <cell r="A480" t="str">
            <v>S00000002534</v>
          </cell>
        </row>
        <row r="481">
          <cell r="A481" t="str">
            <v>S00000002581</v>
          </cell>
        </row>
        <row r="482">
          <cell r="A482" t="str">
            <v>S00000002357</v>
          </cell>
        </row>
        <row r="483">
          <cell r="A483" t="str">
            <v>S00000002453</v>
          </cell>
        </row>
        <row r="484">
          <cell r="A484" t="str">
            <v>S00000002210</v>
          </cell>
        </row>
        <row r="485">
          <cell r="A485" t="str">
            <v>S00000002787</v>
          </cell>
        </row>
        <row r="486">
          <cell r="A486" t="str">
            <v>S00000002696</v>
          </cell>
        </row>
        <row r="487">
          <cell r="A487" t="str">
            <v>S00000002538</v>
          </cell>
        </row>
        <row r="488">
          <cell r="A488" t="str">
            <v>S00000002709</v>
          </cell>
        </row>
        <row r="489">
          <cell r="A489" t="str">
            <v>S00000002725</v>
          </cell>
        </row>
        <row r="490">
          <cell r="A490" t="str">
            <v>S00000002588</v>
          </cell>
        </row>
        <row r="491">
          <cell r="A491" t="str">
            <v>S00000002507</v>
          </cell>
        </row>
        <row r="492">
          <cell r="A492" t="str">
            <v>S00000002405</v>
          </cell>
        </row>
        <row r="493">
          <cell r="A493" t="str">
            <v>S00000002663</v>
          </cell>
        </row>
        <row r="494">
          <cell r="A494" t="str">
            <v>S00000002332</v>
          </cell>
        </row>
        <row r="495">
          <cell r="A495" t="str">
            <v>S00000002752</v>
          </cell>
        </row>
        <row r="496">
          <cell r="A496" t="str">
            <v>S00000002355</v>
          </cell>
        </row>
        <row r="497">
          <cell r="A497" t="str">
            <v>S00000002322</v>
          </cell>
        </row>
        <row r="498">
          <cell r="A498" t="str">
            <v>S00000002226</v>
          </cell>
        </row>
        <row r="499">
          <cell r="A499" t="str">
            <v>S00000002550</v>
          </cell>
        </row>
        <row r="500">
          <cell r="A500" t="str">
            <v>S00000002679</v>
          </cell>
        </row>
        <row r="501">
          <cell r="A501" t="str">
            <v>S00000002507</v>
          </cell>
        </row>
        <row r="502">
          <cell r="A502" t="str">
            <v>S00000002647</v>
          </cell>
        </row>
        <row r="503">
          <cell r="A503" t="str">
            <v>S00000002674</v>
          </cell>
        </row>
        <row r="504">
          <cell r="A504" t="str">
            <v>S00000002677</v>
          </cell>
        </row>
        <row r="505">
          <cell r="A505" t="str">
            <v>S00000002516</v>
          </cell>
        </row>
        <row r="506">
          <cell r="A506" t="str">
            <v>S00000002545</v>
          </cell>
        </row>
        <row r="507">
          <cell r="A507" t="str">
            <v>S00000002604</v>
          </cell>
        </row>
        <row r="508">
          <cell r="A508" t="str">
            <v>S00000002696</v>
          </cell>
        </row>
        <row r="509">
          <cell r="A509" t="str">
            <v>S00000002248</v>
          </cell>
        </row>
        <row r="510">
          <cell r="A510" t="str">
            <v>S00000002612</v>
          </cell>
        </row>
        <row r="511">
          <cell r="A511" t="str">
            <v>S00000002476</v>
          </cell>
        </row>
        <row r="512">
          <cell r="A512" t="str">
            <v>S00000002670</v>
          </cell>
        </row>
        <row r="513">
          <cell r="A513" t="str">
            <v>S00000002675</v>
          </cell>
        </row>
        <row r="514">
          <cell r="A514" t="str">
            <v>S00000002676</v>
          </cell>
        </row>
        <row r="515">
          <cell r="A515" t="str">
            <v>S00000002599</v>
          </cell>
        </row>
        <row r="516">
          <cell r="A516" t="str">
            <v>S00000002336</v>
          </cell>
        </row>
        <row r="517">
          <cell r="A517" t="str">
            <v>S00000002688</v>
          </cell>
        </row>
        <row r="518">
          <cell r="A518" t="str">
            <v>S00000002407</v>
          </cell>
        </row>
        <row r="519">
          <cell r="A519" t="str">
            <v>S00000002643</v>
          </cell>
        </row>
        <row r="520">
          <cell r="A520" t="str">
            <v>S00000002625</v>
          </cell>
        </row>
        <row r="521">
          <cell r="A521" t="str">
            <v>S00000002680</v>
          </cell>
        </row>
        <row r="522">
          <cell r="A522" t="str">
            <v>S00000002675</v>
          </cell>
        </row>
        <row r="523">
          <cell r="A523" t="str">
            <v>S00000002477</v>
          </cell>
        </row>
        <row r="524">
          <cell r="A524" t="str">
            <v>S00000002530</v>
          </cell>
        </row>
        <row r="525">
          <cell r="A525" t="str">
            <v>S00000002345</v>
          </cell>
        </row>
        <row r="526">
          <cell r="A526" t="str">
            <v>S00000002428</v>
          </cell>
        </row>
        <row r="527">
          <cell r="A527" t="str">
            <v>S00000002479</v>
          </cell>
        </row>
        <row r="528">
          <cell r="A528" t="str">
            <v>S00000002686</v>
          </cell>
        </row>
        <row r="529">
          <cell r="A529" t="str">
            <v>S00000002699</v>
          </cell>
        </row>
        <row r="530">
          <cell r="A530" t="str">
            <v>S00000002562</v>
          </cell>
        </row>
        <row r="531">
          <cell r="A531" t="str">
            <v>S00000002331</v>
          </cell>
        </row>
        <row r="532">
          <cell r="A532" t="str">
            <v>S00000002781</v>
          </cell>
        </row>
        <row r="533">
          <cell r="A533" t="str">
            <v>S00000002267</v>
          </cell>
        </row>
        <row r="534">
          <cell r="A534" t="str">
            <v>S00000002431</v>
          </cell>
        </row>
        <row r="535">
          <cell r="A535" t="str">
            <v>S00000002688</v>
          </cell>
        </row>
        <row r="536">
          <cell r="A536" t="str">
            <v>S00000002607</v>
          </cell>
        </row>
        <row r="537">
          <cell r="A537" t="str">
            <v>S00000002492</v>
          </cell>
        </row>
        <row r="538">
          <cell r="A538" t="str">
            <v>S00000002399</v>
          </cell>
        </row>
        <row r="539">
          <cell r="A539" t="str">
            <v>S00000002175</v>
          </cell>
        </row>
        <row r="540">
          <cell r="A540" t="str">
            <v>S00000002401</v>
          </cell>
        </row>
        <row r="541">
          <cell r="A541" t="str">
            <v>S00000002454</v>
          </cell>
        </row>
        <row r="542">
          <cell r="A542" t="str">
            <v>S00000002548</v>
          </cell>
        </row>
        <row r="543">
          <cell r="A543" t="str">
            <v>S00000002561</v>
          </cell>
        </row>
        <row r="544">
          <cell r="A544" t="str">
            <v>S00000002592</v>
          </cell>
        </row>
        <row r="545">
          <cell r="A545" t="str">
            <v>S00000002692</v>
          </cell>
        </row>
        <row r="546">
          <cell r="A546" t="str">
            <v>S00000002661</v>
          </cell>
        </row>
        <row r="547">
          <cell r="A547" t="str">
            <v>S00000002374</v>
          </cell>
        </row>
        <row r="548">
          <cell r="A548" t="str">
            <v>S00000002272</v>
          </cell>
        </row>
        <row r="549">
          <cell r="A549" t="str">
            <v>S00000002374</v>
          </cell>
        </row>
        <row r="550">
          <cell r="A550" t="str">
            <v>S00000002799</v>
          </cell>
        </row>
        <row r="551">
          <cell r="A551" t="str">
            <v>S00000002705</v>
          </cell>
        </row>
        <row r="552">
          <cell r="A552" t="str">
            <v>S00000002755</v>
          </cell>
        </row>
        <row r="553">
          <cell r="A553" t="str">
            <v>S00000002380</v>
          </cell>
        </row>
        <row r="554">
          <cell r="A554" t="str">
            <v>S00000002374</v>
          </cell>
        </row>
        <row r="555">
          <cell r="A555" t="str">
            <v>S00000002534</v>
          </cell>
        </row>
        <row r="556">
          <cell r="A556" t="str">
            <v>S00000002732</v>
          </cell>
        </row>
        <row r="557">
          <cell r="A557" t="str">
            <v>S00000002717</v>
          </cell>
        </row>
        <row r="558">
          <cell r="A558" t="str">
            <v>S00000002604</v>
          </cell>
        </row>
        <row r="559">
          <cell r="A559" t="str">
            <v>S00000002514</v>
          </cell>
        </row>
        <row r="560">
          <cell r="A560" t="str">
            <v>S00000002757</v>
          </cell>
        </row>
        <row r="561">
          <cell r="A561" t="str">
            <v>S00000002585</v>
          </cell>
        </row>
        <row r="562">
          <cell r="A562" t="str">
            <v>S00000002066</v>
          </cell>
        </row>
        <row r="563">
          <cell r="A563" t="str">
            <v>S00000002599</v>
          </cell>
        </row>
        <row r="564">
          <cell r="A564" t="str">
            <v>S00000002719</v>
          </cell>
        </row>
        <row r="565">
          <cell r="A565" t="str">
            <v>S00000002625</v>
          </cell>
        </row>
        <row r="566">
          <cell r="A566" t="str">
            <v>S00000002438</v>
          </cell>
        </row>
        <row r="567">
          <cell r="A567" t="str">
            <v>S00000002323</v>
          </cell>
        </row>
        <row r="568">
          <cell r="A568" t="str">
            <v>S00000002715</v>
          </cell>
        </row>
        <row r="569">
          <cell r="A569" t="str">
            <v>S00000002725</v>
          </cell>
        </row>
        <row r="570">
          <cell r="A570" t="str">
            <v>S00000002467</v>
          </cell>
        </row>
        <row r="571">
          <cell r="A571" t="str">
            <v>S00000002545</v>
          </cell>
        </row>
        <row r="572">
          <cell r="A572" t="str">
            <v>S00000002612</v>
          </cell>
        </row>
        <row r="573">
          <cell r="A573" t="str">
            <v>S00000002758</v>
          </cell>
        </row>
        <row r="574">
          <cell r="A574" t="str">
            <v>S00000002405</v>
          </cell>
        </row>
        <row r="575">
          <cell r="A575" t="str">
            <v>S00000002360</v>
          </cell>
        </row>
        <row r="576">
          <cell r="A576" t="str">
            <v>S00000002577</v>
          </cell>
        </row>
        <row r="577">
          <cell r="A577" t="str">
            <v>S00000002278</v>
          </cell>
        </row>
        <row r="578">
          <cell r="A578" t="str">
            <v>S00000002537</v>
          </cell>
        </row>
        <row r="579">
          <cell r="A579" t="str">
            <v>S00000002648</v>
          </cell>
        </row>
        <row r="580">
          <cell r="A580" t="str">
            <v>S00000002593</v>
          </cell>
        </row>
        <row r="581">
          <cell r="A581" t="str">
            <v>S00000002777</v>
          </cell>
        </row>
        <row r="582">
          <cell r="A582" t="str">
            <v>S00000002368</v>
          </cell>
        </row>
        <row r="583">
          <cell r="A583" t="str">
            <v>S00000002226</v>
          </cell>
        </row>
        <row r="584">
          <cell r="A584" t="str">
            <v>S00000002381</v>
          </cell>
        </row>
        <row r="585">
          <cell r="A585" t="str">
            <v>S00000002543</v>
          </cell>
        </row>
        <row r="586">
          <cell r="A586" t="str">
            <v>S00000002131</v>
          </cell>
        </row>
        <row r="587">
          <cell r="A587" t="str">
            <v>S00000002714</v>
          </cell>
        </row>
        <row r="588">
          <cell r="A588" t="str">
            <v>S00000002514</v>
          </cell>
        </row>
        <row r="589">
          <cell r="A589" t="str">
            <v>S00000002566</v>
          </cell>
        </row>
        <row r="590">
          <cell r="A590" t="str">
            <v>S00000002617</v>
          </cell>
        </row>
        <row r="591">
          <cell r="A591" t="str">
            <v>S00000002562</v>
          </cell>
        </row>
        <row r="592">
          <cell r="A592" t="str">
            <v>S00000002716</v>
          </cell>
        </row>
        <row r="593">
          <cell r="A593" t="str">
            <v>S00000002349</v>
          </cell>
        </row>
        <row r="594">
          <cell r="A594" t="str">
            <v>S00000002316</v>
          </cell>
        </row>
        <row r="595">
          <cell r="A595" t="str">
            <v>S00000002787</v>
          </cell>
        </row>
        <row r="596">
          <cell r="A596" t="str">
            <v>S00000001522</v>
          </cell>
        </row>
        <row r="597">
          <cell r="A597" t="str">
            <v>S00000002626</v>
          </cell>
        </row>
        <row r="598">
          <cell r="A598" t="str">
            <v>S00000002676</v>
          </cell>
        </row>
        <row r="599">
          <cell r="A599" t="str">
            <v>S00000002254</v>
          </cell>
        </row>
        <row r="600">
          <cell r="A600" t="str">
            <v>S00000002370</v>
          </cell>
        </row>
        <row r="601">
          <cell r="A601" t="str">
            <v>S00000002628</v>
          </cell>
        </row>
        <row r="602">
          <cell r="A602" t="str">
            <v>S00000002409</v>
          </cell>
        </row>
        <row r="603">
          <cell r="A603" t="str">
            <v>S00000002479</v>
          </cell>
        </row>
        <row r="604">
          <cell r="A604" t="str">
            <v>S00000002787</v>
          </cell>
        </row>
        <row r="605">
          <cell r="A605" t="str">
            <v>S00000002468</v>
          </cell>
        </row>
        <row r="606">
          <cell r="A606" t="str">
            <v>S00000002378</v>
          </cell>
        </row>
        <row r="607">
          <cell r="A607" t="str">
            <v>S00000002736</v>
          </cell>
        </row>
        <row r="608">
          <cell r="A608" t="str">
            <v>S00000002625</v>
          </cell>
        </row>
        <row r="609">
          <cell r="A609" t="str">
            <v>S00000002655</v>
          </cell>
        </row>
        <row r="610">
          <cell r="A610" t="str">
            <v>S00000002523</v>
          </cell>
        </row>
        <row r="611">
          <cell r="A611" t="str">
            <v>S00000002377</v>
          </cell>
        </row>
        <row r="612">
          <cell r="A612" t="str">
            <v>S00000002572</v>
          </cell>
        </row>
        <row r="613">
          <cell r="A613" t="str">
            <v>S00000002226</v>
          </cell>
        </row>
        <row r="614">
          <cell r="A614" t="str">
            <v>S00000002366</v>
          </cell>
        </row>
        <row r="615">
          <cell r="A615" t="str">
            <v>S00000002496</v>
          </cell>
        </row>
        <row r="616">
          <cell r="A616" t="str">
            <v>S00000002351</v>
          </cell>
        </row>
        <row r="617">
          <cell r="A617" t="str">
            <v>S00000002576</v>
          </cell>
        </row>
        <row r="618">
          <cell r="A618" t="str">
            <v>S00000002431</v>
          </cell>
        </row>
        <row r="619">
          <cell r="A619" t="str">
            <v>S00000002418</v>
          </cell>
        </row>
        <row r="620">
          <cell r="A620" t="str">
            <v>S00000002700</v>
          </cell>
        </row>
        <row r="621">
          <cell r="A621" t="str">
            <v>S00000002405</v>
          </cell>
        </row>
        <row r="622">
          <cell r="A622" t="str">
            <v>S00000002418</v>
          </cell>
        </row>
        <row r="623">
          <cell r="A623" t="str">
            <v>S00000002307</v>
          </cell>
        </row>
        <row r="624">
          <cell r="A624" t="str">
            <v>S00000002696</v>
          </cell>
        </row>
        <row r="625">
          <cell r="A625" t="str">
            <v>S00000002375</v>
          </cell>
        </row>
        <row r="626">
          <cell r="A626" t="str">
            <v>S00000002532</v>
          </cell>
        </row>
        <row r="627">
          <cell r="A627" t="str">
            <v>S00000002480</v>
          </cell>
        </row>
        <row r="628">
          <cell r="A628" t="str">
            <v>S00000002319</v>
          </cell>
        </row>
        <row r="629">
          <cell r="A629" t="str">
            <v>S00000002335</v>
          </cell>
        </row>
        <row r="630">
          <cell r="A630" t="str">
            <v>S00000002617</v>
          </cell>
        </row>
        <row r="631">
          <cell r="A631" t="str">
            <v>S00000002351</v>
          </cell>
        </row>
        <row r="632">
          <cell r="A632" t="str">
            <v>S00000002329</v>
          </cell>
        </row>
        <row r="633">
          <cell r="A633" t="str">
            <v>S00000002737</v>
          </cell>
        </row>
        <row r="634">
          <cell r="A634" t="str">
            <v>S00000002485</v>
          </cell>
        </row>
        <row r="635">
          <cell r="A635" t="str">
            <v>S00000002175</v>
          </cell>
        </row>
        <row r="636">
          <cell r="A636" t="str">
            <v>S00000002499</v>
          </cell>
        </row>
        <row r="637">
          <cell r="A637" t="str">
            <v>S00000002381</v>
          </cell>
        </row>
        <row r="638">
          <cell r="A638" t="str">
            <v>S00000002528</v>
          </cell>
        </row>
        <row r="639">
          <cell r="A639" t="str">
            <v>S00000002336</v>
          </cell>
        </row>
        <row r="640">
          <cell r="A640" t="str">
            <v>S00000002221</v>
          </cell>
        </row>
        <row r="641">
          <cell r="A641" t="str">
            <v>S00000002124</v>
          </cell>
        </row>
        <row r="642">
          <cell r="A642" t="str">
            <v>S00000002302</v>
          </cell>
        </row>
        <row r="643">
          <cell r="A643" t="str">
            <v>S00000002505</v>
          </cell>
        </row>
        <row r="644">
          <cell r="A644" t="str">
            <v>S00000002216</v>
          </cell>
        </row>
        <row r="645">
          <cell r="A645" t="str">
            <v>S00000002419</v>
          </cell>
        </row>
        <row r="646">
          <cell r="A646" t="str">
            <v>S00000002739</v>
          </cell>
        </row>
        <row r="647">
          <cell r="A647" t="str">
            <v>S00000002566</v>
          </cell>
        </row>
        <row r="648">
          <cell r="A648" t="str">
            <v>S00000002626</v>
          </cell>
        </row>
        <row r="649">
          <cell r="A649" t="str">
            <v>S00000002484</v>
          </cell>
        </row>
        <row r="650">
          <cell r="A650" t="str">
            <v>S00000002368</v>
          </cell>
        </row>
        <row r="651">
          <cell r="A651" t="str">
            <v>S00000002483</v>
          </cell>
        </row>
        <row r="652">
          <cell r="A652" t="str">
            <v>S00000002479</v>
          </cell>
        </row>
        <row r="653">
          <cell r="A653" t="str">
            <v>S00000002703</v>
          </cell>
        </row>
        <row r="654">
          <cell r="A654" t="str">
            <v>S00000002343</v>
          </cell>
        </row>
        <row r="655">
          <cell r="A655" t="str">
            <v>S00000002492</v>
          </cell>
        </row>
        <row r="656">
          <cell r="A656" t="str">
            <v>S00000002284</v>
          </cell>
        </row>
        <row r="657">
          <cell r="A657" t="str">
            <v>S00000002476</v>
          </cell>
        </row>
        <row r="658">
          <cell r="A658" t="str">
            <v>S00000002621</v>
          </cell>
        </row>
        <row r="659">
          <cell r="A659" t="str">
            <v>S00000002681</v>
          </cell>
        </row>
        <row r="660">
          <cell r="A660" t="str">
            <v>S00000002482</v>
          </cell>
        </row>
        <row r="661">
          <cell r="A661" t="str">
            <v>S00000002711</v>
          </cell>
        </row>
        <row r="662">
          <cell r="A662" t="str">
            <v>S00000002429</v>
          </cell>
        </row>
        <row r="663">
          <cell r="A663" t="str">
            <v>S00000002676</v>
          </cell>
        </row>
        <row r="664">
          <cell r="A664" t="str">
            <v>S00000002537</v>
          </cell>
        </row>
        <row r="665">
          <cell r="A665" t="str">
            <v>S00000002697</v>
          </cell>
        </row>
        <row r="666">
          <cell r="A666" t="str">
            <v>S00000002739</v>
          </cell>
        </row>
        <row r="667">
          <cell r="A667" t="str">
            <v>S00000002423</v>
          </cell>
        </row>
        <row r="668">
          <cell r="A668" t="str">
            <v>S00000002267</v>
          </cell>
        </row>
        <row r="669">
          <cell r="A669" t="str">
            <v>S00000002707</v>
          </cell>
        </row>
        <row r="670">
          <cell r="A670" t="str">
            <v>S00000002525</v>
          </cell>
        </row>
        <row r="671">
          <cell r="A671" t="str">
            <v>S00000002699</v>
          </cell>
        </row>
        <row r="672">
          <cell r="A672" t="str">
            <v>S00000002532</v>
          </cell>
        </row>
        <row r="673">
          <cell r="A673" t="str">
            <v>S00000002380</v>
          </cell>
        </row>
        <row r="674">
          <cell r="A674" t="str">
            <v>S00000002538</v>
          </cell>
        </row>
        <row r="675">
          <cell r="A675" t="str">
            <v>S00000002731</v>
          </cell>
        </row>
        <row r="676">
          <cell r="A676" t="str">
            <v>S00000002480</v>
          </cell>
        </row>
        <row r="677">
          <cell r="A677" t="str">
            <v>S00000002498</v>
          </cell>
        </row>
        <row r="678">
          <cell r="A678" t="str">
            <v>S00000002405</v>
          </cell>
        </row>
        <row r="679">
          <cell r="A679" t="str">
            <v>S00000002651</v>
          </cell>
        </row>
        <row r="680">
          <cell r="A680" t="str">
            <v>S00000002527</v>
          </cell>
        </row>
        <row r="681">
          <cell r="A681" t="str">
            <v>S00000002284</v>
          </cell>
        </row>
        <row r="682">
          <cell r="A682" t="str">
            <v>S00000002357</v>
          </cell>
        </row>
        <row r="683">
          <cell r="A683" t="str">
            <v>S00000002687</v>
          </cell>
        </row>
        <row r="684">
          <cell r="A684" t="str">
            <v>S00000002216</v>
          </cell>
        </row>
        <row r="685">
          <cell r="A685" t="str">
            <v>S00000002705</v>
          </cell>
        </row>
        <row r="686">
          <cell r="A686" t="str">
            <v>S00000002651</v>
          </cell>
        </row>
        <row r="687">
          <cell r="A687" t="str">
            <v>S00000002381</v>
          </cell>
        </row>
        <row r="688">
          <cell r="A688" t="str">
            <v>S00000002655</v>
          </cell>
        </row>
        <row r="689">
          <cell r="A689" t="str">
            <v>S00000002535</v>
          </cell>
        </row>
        <row r="690">
          <cell r="A690" t="str">
            <v>S00000002366</v>
          </cell>
        </row>
        <row r="691">
          <cell r="A691" t="str">
            <v>S00000002439</v>
          </cell>
        </row>
        <row r="692">
          <cell r="A692" t="str">
            <v>S00000002625</v>
          </cell>
        </row>
        <row r="693">
          <cell r="A693" t="str">
            <v>S00000002504</v>
          </cell>
        </row>
        <row r="694">
          <cell r="A694" t="str">
            <v>S00000002633</v>
          </cell>
        </row>
        <row r="695">
          <cell r="A695" t="str">
            <v>S00000002571</v>
          </cell>
        </row>
        <row r="696">
          <cell r="A696" t="str">
            <v>S00000002506</v>
          </cell>
        </row>
        <row r="697">
          <cell r="A697" t="str">
            <v>S00000002639</v>
          </cell>
        </row>
        <row r="698">
          <cell r="A698" t="str">
            <v>S00000002528</v>
          </cell>
        </row>
        <row r="699">
          <cell r="A699" t="str">
            <v>S00000002590</v>
          </cell>
        </row>
        <row r="700">
          <cell r="A700" t="str">
            <v>S00000002681</v>
          </cell>
        </row>
        <row r="701">
          <cell r="A701" t="str">
            <v>S00000002396</v>
          </cell>
        </row>
        <row r="702">
          <cell r="A702" t="str">
            <v>S00000002411</v>
          </cell>
        </row>
        <row r="703">
          <cell r="A703" t="str">
            <v>S00000002579</v>
          </cell>
        </row>
        <row r="704">
          <cell r="A704" t="str">
            <v>S00000002696</v>
          </cell>
        </row>
        <row r="705">
          <cell r="A705" t="str">
            <v>S00000002520</v>
          </cell>
        </row>
        <row r="706">
          <cell r="A706" t="str">
            <v>S00000002543</v>
          </cell>
        </row>
        <row r="707">
          <cell r="A707" t="str">
            <v>S00000002615</v>
          </cell>
        </row>
        <row r="708">
          <cell r="A708" t="str">
            <v>S00000002624</v>
          </cell>
        </row>
        <row r="709">
          <cell r="A709" t="str">
            <v>S00000002332</v>
          </cell>
        </row>
        <row r="710">
          <cell r="A710" t="str">
            <v>S00000002692</v>
          </cell>
        </row>
        <row r="711">
          <cell r="A711" t="str">
            <v>S00000002568</v>
          </cell>
        </row>
        <row r="712">
          <cell r="A712" t="str">
            <v>S00000002461</v>
          </cell>
        </row>
        <row r="713">
          <cell r="A713" t="str">
            <v>S00000002687</v>
          </cell>
        </row>
        <row r="714">
          <cell r="A714" t="str">
            <v>S00000002485</v>
          </cell>
        </row>
        <row r="715">
          <cell r="A715" t="str">
            <v>S00000002281</v>
          </cell>
        </row>
        <row r="716">
          <cell r="A716" t="str">
            <v>S00000002442</v>
          </cell>
        </row>
        <row r="717">
          <cell r="A717" t="str">
            <v>S00000002428</v>
          </cell>
        </row>
        <row r="718">
          <cell r="A718" t="str">
            <v>S00000002288</v>
          </cell>
        </row>
        <row r="719">
          <cell r="A719" t="str">
            <v>S00000002131</v>
          </cell>
        </row>
        <row r="720">
          <cell r="A720" t="str">
            <v>S00000002679</v>
          </cell>
        </row>
        <row r="721">
          <cell r="A721" t="str">
            <v>S00000002433</v>
          </cell>
        </row>
        <row r="722">
          <cell r="A722" t="str">
            <v>S00000002620</v>
          </cell>
        </row>
        <row r="723">
          <cell r="A723" t="str">
            <v>S00000002575</v>
          </cell>
        </row>
        <row r="724">
          <cell r="A724" t="str">
            <v>S00000002753</v>
          </cell>
        </row>
        <row r="725">
          <cell r="A725" t="str">
            <v>S00000002776</v>
          </cell>
        </row>
        <row r="726">
          <cell r="A726" t="str">
            <v>S00000002709</v>
          </cell>
        </row>
        <row r="727">
          <cell r="A727" t="str">
            <v>S00000002507</v>
          </cell>
        </row>
        <row r="728">
          <cell r="A728" t="str">
            <v>S00000002576</v>
          </cell>
        </row>
        <row r="729">
          <cell r="A729" t="str">
            <v>S00000002519</v>
          </cell>
        </row>
        <row r="730">
          <cell r="A730" t="str">
            <v>S00000002702</v>
          </cell>
        </row>
        <row r="731">
          <cell r="A731" t="str">
            <v>S00000002302</v>
          </cell>
        </row>
        <row r="732">
          <cell r="A732" t="str">
            <v>S00000002624</v>
          </cell>
        </row>
        <row r="733">
          <cell r="A733" t="str">
            <v>S00000002689</v>
          </cell>
        </row>
        <row r="734">
          <cell r="A734" t="str">
            <v>S00000002799</v>
          </cell>
        </row>
        <row r="735">
          <cell r="A735" t="str">
            <v>S00000002592</v>
          </cell>
        </row>
        <row r="736">
          <cell r="A736" t="str">
            <v>S00000002680</v>
          </cell>
        </row>
        <row r="737">
          <cell r="A737" t="str">
            <v>S00000002462</v>
          </cell>
        </row>
        <row r="738">
          <cell r="A738" t="str">
            <v>S00000002677</v>
          </cell>
        </row>
        <row r="739">
          <cell r="A739" t="str">
            <v>S00000002693</v>
          </cell>
        </row>
        <row r="740">
          <cell r="A740" t="str">
            <v>S00000002707</v>
          </cell>
        </row>
        <row r="741">
          <cell r="A741" t="str">
            <v>S00000002559</v>
          </cell>
        </row>
        <row r="742">
          <cell r="A742" t="str">
            <v>S00000002454</v>
          </cell>
        </row>
        <row r="743">
          <cell r="A743" t="str">
            <v>S00000002255</v>
          </cell>
        </row>
        <row r="744">
          <cell r="A744" t="str">
            <v>S00000001522</v>
          </cell>
        </row>
        <row r="745">
          <cell r="A745" t="str">
            <v>S00000002319</v>
          </cell>
        </row>
        <row r="746">
          <cell r="A746" t="str">
            <v>S00000002686</v>
          </cell>
        </row>
        <row r="747">
          <cell r="A747" t="str">
            <v>S00000002736</v>
          </cell>
        </row>
        <row r="748">
          <cell r="A748" t="str">
            <v>S00000002534</v>
          </cell>
        </row>
        <row r="749">
          <cell r="A749" t="str">
            <v>S00000002521</v>
          </cell>
        </row>
        <row r="750">
          <cell r="A750" t="str">
            <v>S00000002376</v>
          </cell>
        </row>
        <row r="751">
          <cell r="A751" t="str">
            <v>S00000002596</v>
          </cell>
        </row>
        <row r="752">
          <cell r="A752" t="str">
            <v>S00000002366</v>
          </cell>
        </row>
        <row r="753">
          <cell r="A753" t="str">
            <v>S00000002522</v>
          </cell>
        </row>
        <row r="754">
          <cell r="A754" t="str">
            <v>S00000002736</v>
          </cell>
        </row>
        <row r="755">
          <cell r="A755" t="str">
            <v>S00000002281</v>
          </cell>
        </row>
        <row r="756">
          <cell r="A756" t="str">
            <v>S00000002556</v>
          </cell>
        </row>
        <row r="757">
          <cell r="A757" t="str">
            <v>S00000002333</v>
          </cell>
        </row>
        <row r="758">
          <cell r="A758" t="str">
            <v>S00000002355</v>
          </cell>
        </row>
        <row r="759">
          <cell r="A759" t="str">
            <v>S00000002431</v>
          </cell>
        </row>
        <row r="760">
          <cell r="A760" t="str">
            <v>S00000002458</v>
          </cell>
        </row>
        <row r="761">
          <cell r="A761" t="str">
            <v>S00000002731</v>
          </cell>
        </row>
        <row r="762">
          <cell r="A762" t="str">
            <v>S00000002663</v>
          </cell>
        </row>
        <row r="763">
          <cell r="A763" t="str">
            <v>S00000002468</v>
          </cell>
        </row>
        <row r="764">
          <cell r="A764" t="str">
            <v>S00000002420</v>
          </cell>
        </row>
        <row r="765">
          <cell r="A765" t="str">
            <v>S00000002695</v>
          </cell>
        </row>
        <row r="766">
          <cell r="A766" t="str">
            <v>S00000002532</v>
          </cell>
        </row>
        <row r="767">
          <cell r="A767" t="str">
            <v>S00000002723</v>
          </cell>
        </row>
        <row r="768">
          <cell r="A768" t="str">
            <v>S00000002131</v>
          </cell>
        </row>
        <row r="769">
          <cell r="A769" t="str">
            <v>S00000002592</v>
          </cell>
        </row>
        <row r="770">
          <cell r="A770" t="str">
            <v>S00000002535</v>
          </cell>
        </row>
        <row r="771">
          <cell r="A771" t="str">
            <v>S00000002716</v>
          </cell>
        </row>
        <row r="772">
          <cell r="A772" t="str">
            <v>S00000002367</v>
          </cell>
        </row>
        <row r="773">
          <cell r="A773" t="str">
            <v>S00000002709</v>
          </cell>
        </row>
        <row r="774">
          <cell r="A774" t="str">
            <v>S00000002270</v>
          </cell>
        </row>
        <row r="775">
          <cell r="A775" t="str">
            <v>S00000002496</v>
          </cell>
        </row>
        <row r="776">
          <cell r="A776" t="str">
            <v>S00000002407</v>
          </cell>
        </row>
        <row r="777">
          <cell r="A777" t="str">
            <v>S00000002420</v>
          </cell>
        </row>
        <row r="778">
          <cell r="A778" t="str">
            <v>S00000002495</v>
          </cell>
        </row>
        <row r="779">
          <cell r="A779" t="str">
            <v>S00000002127</v>
          </cell>
        </row>
        <row r="780">
          <cell r="A780" t="str">
            <v>S00000002515</v>
          </cell>
        </row>
        <row r="781">
          <cell r="A781" t="str">
            <v>S00000002695</v>
          </cell>
        </row>
        <row r="782">
          <cell r="A782" t="str">
            <v>S00000002772</v>
          </cell>
        </row>
        <row r="783">
          <cell r="A783" t="str">
            <v>S00000002485</v>
          </cell>
        </row>
        <row r="784">
          <cell r="A784" t="str">
            <v>S00000002390</v>
          </cell>
        </row>
        <row r="785">
          <cell r="A785" t="str">
            <v>S00000002680</v>
          </cell>
        </row>
        <row r="786">
          <cell r="A786" t="str">
            <v>S00000002284</v>
          </cell>
        </row>
        <row r="787">
          <cell r="A787" t="str">
            <v>S00000002429</v>
          </cell>
        </row>
        <row r="788">
          <cell r="A788" t="str">
            <v>S00000002515</v>
          </cell>
        </row>
        <row r="789">
          <cell r="A789" t="str">
            <v>S00000002571</v>
          </cell>
        </row>
        <row r="790">
          <cell r="A790" t="str">
            <v>S00000002615</v>
          </cell>
        </row>
        <row r="791">
          <cell r="A791" t="str">
            <v>S00000002723</v>
          </cell>
        </row>
        <row r="792">
          <cell r="A792" t="str">
            <v>S00000002429</v>
          </cell>
        </row>
        <row r="793">
          <cell r="A793" t="str">
            <v>S00000002410</v>
          </cell>
        </row>
        <row r="794">
          <cell r="A794" t="str">
            <v>S00000002661</v>
          </cell>
        </row>
        <row r="795">
          <cell r="A795" t="str">
            <v>S00000002571</v>
          </cell>
        </row>
        <row r="796">
          <cell r="A796" t="str">
            <v>S00000002710</v>
          </cell>
        </row>
        <row r="797">
          <cell r="A797" t="str">
            <v>S00000002593</v>
          </cell>
        </row>
        <row r="798">
          <cell r="A798" t="str">
            <v>S00000002774</v>
          </cell>
        </row>
        <row r="799">
          <cell r="A799" t="str">
            <v>S00000002707</v>
          </cell>
        </row>
        <row r="800">
          <cell r="A800" t="str">
            <v>S00000002286</v>
          </cell>
        </row>
        <row r="801">
          <cell r="A801" t="str">
            <v>S00000002754</v>
          </cell>
        </row>
        <row r="802">
          <cell r="A802" t="str">
            <v>S00000002581</v>
          </cell>
        </row>
        <row r="803">
          <cell r="A803" t="str">
            <v>S00000002524</v>
          </cell>
        </row>
        <row r="804">
          <cell r="A804" t="str">
            <v>S00000002635</v>
          </cell>
        </row>
        <row r="805">
          <cell r="A805" t="str">
            <v>S00000002550</v>
          </cell>
        </row>
        <row r="806">
          <cell r="A806" t="str">
            <v>S00000002368</v>
          </cell>
        </row>
        <row r="807">
          <cell r="A807" t="str">
            <v>S00000002347</v>
          </cell>
        </row>
        <row r="808">
          <cell r="A808" t="str">
            <v>S00000002769</v>
          </cell>
        </row>
        <row r="809">
          <cell r="A809" t="str">
            <v>S00000002713</v>
          </cell>
        </row>
        <row r="810">
          <cell r="A810" t="str">
            <v>S00000002485</v>
          </cell>
        </row>
        <row r="811">
          <cell r="A811" t="str">
            <v>S00000002335</v>
          </cell>
        </row>
        <row r="812">
          <cell r="A812" t="str">
            <v>S00000002528</v>
          </cell>
        </row>
        <row r="813">
          <cell r="A813" t="str">
            <v>S00000002302</v>
          </cell>
        </row>
        <row r="814">
          <cell r="A814" t="str">
            <v>S00000002460</v>
          </cell>
        </row>
        <row r="815">
          <cell r="A815" t="str">
            <v>S00000002732</v>
          </cell>
        </row>
        <row r="816">
          <cell r="A816" t="str">
            <v>S00000002615</v>
          </cell>
        </row>
        <row r="817">
          <cell r="A817" t="str">
            <v>S00000002628</v>
          </cell>
        </row>
        <row r="818">
          <cell r="A818" t="str">
            <v>S00000002751</v>
          </cell>
        </row>
        <row r="819">
          <cell r="A819" t="str">
            <v>S00000002772</v>
          </cell>
        </row>
        <row r="820">
          <cell r="A820" t="str">
            <v>S00000002627</v>
          </cell>
        </row>
        <row r="821">
          <cell r="A821" t="str">
            <v>S00000002519</v>
          </cell>
        </row>
        <row r="822">
          <cell r="A822" t="str">
            <v>S00000002400</v>
          </cell>
        </row>
        <row r="823">
          <cell r="A823" t="str">
            <v>S00000002765</v>
          </cell>
        </row>
        <row r="824">
          <cell r="A824" t="str">
            <v>S00000002666</v>
          </cell>
        </row>
        <row r="825">
          <cell r="A825" t="str">
            <v>S00000002468</v>
          </cell>
        </row>
        <row r="826">
          <cell r="A826" t="str">
            <v>S00000002635</v>
          </cell>
        </row>
        <row r="827">
          <cell r="A827" t="str">
            <v>S00000002331</v>
          </cell>
        </row>
        <row r="828">
          <cell r="A828" t="str">
            <v>S00000002307</v>
          </cell>
        </row>
        <row r="829">
          <cell r="A829" t="str">
            <v>S00000002438</v>
          </cell>
        </row>
        <row r="830">
          <cell r="A830" t="str">
            <v>S00000002247</v>
          </cell>
        </row>
        <row r="831">
          <cell r="A831" t="str">
            <v>S00000002390</v>
          </cell>
        </row>
        <row r="832">
          <cell r="A832" t="str">
            <v>S00000002558</v>
          </cell>
        </row>
        <row r="833">
          <cell r="A833" t="str">
            <v>S00000002392</v>
          </cell>
        </row>
        <row r="834">
          <cell r="A834" t="str">
            <v>S00000002673</v>
          </cell>
        </row>
        <row r="835">
          <cell r="A835" t="str">
            <v>S00000002575</v>
          </cell>
        </row>
        <row r="836">
          <cell r="A836" t="str">
            <v>S00000002381</v>
          </cell>
        </row>
        <row r="837">
          <cell r="A837" t="str">
            <v>S00000002419</v>
          </cell>
        </row>
        <row r="838">
          <cell r="A838" t="str">
            <v>S00000002558</v>
          </cell>
        </row>
        <row r="839">
          <cell r="A839" t="str">
            <v>S00000002635</v>
          </cell>
        </row>
        <row r="840">
          <cell r="A840" t="str">
            <v>S00000002604</v>
          </cell>
        </row>
        <row r="841">
          <cell r="A841" t="str">
            <v>S00000002462</v>
          </cell>
        </row>
        <row r="842">
          <cell r="A842" t="str">
            <v>S00000002367</v>
          </cell>
        </row>
        <row r="843">
          <cell r="A843" t="str">
            <v>S00000002571</v>
          </cell>
        </row>
        <row r="844">
          <cell r="A844" t="str">
            <v>S00000002373</v>
          </cell>
        </row>
        <row r="845">
          <cell r="A845" t="str">
            <v>S00000002709</v>
          </cell>
        </row>
        <row r="846">
          <cell r="A846" t="str">
            <v>S00000002568</v>
          </cell>
        </row>
        <row r="847">
          <cell r="A847" t="str">
            <v>S00000002751</v>
          </cell>
        </row>
        <row r="848">
          <cell r="A848" t="str">
            <v>S00000002457</v>
          </cell>
        </row>
        <row r="849">
          <cell r="A849" t="str">
            <v>S00000002604</v>
          </cell>
        </row>
        <row r="850">
          <cell r="A850" t="str">
            <v>S00000002436</v>
          </cell>
        </row>
        <row r="851">
          <cell r="A851" t="str">
            <v>S00000002373</v>
          </cell>
        </row>
        <row r="852">
          <cell r="A852" t="str">
            <v>S00000002474</v>
          </cell>
        </row>
        <row r="853">
          <cell r="A853" t="str">
            <v>S00000002373</v>
          </cell>
        </row>
        <row r="854">
          <cell r="A854" t="str">
            <v>S00000002537</v>
          </cell>
        </row>
        <row r="855">
          <cell r="A855" t="str">
            <v>S00000001551</v>
          </cell>
        </row>
        <row r="856">
          <cell r="A856" t="str">
            <v>S00000002695</v>
          </cell>
        </row>
        <row r="857">
          <cell r="A857" t="str">
            <v>S00000002774</v>
          </cell>
        </row>
        <row r="858">
          <cell r="A858" t="str">
            <v>S00000002337</v>
          </cell>
        </row>
        <row r="859">
          <cell r="A859" t="str">
            <v>S00000002557</v>
          </cell>
        </row>
        <row r="860">
          <cell r="A860" t="str">
            <v>S00000002732</v>
          </cell>
        </row>
        <row r="861">
          <cell r="A861" t="str">
            <v>S00000002424</v>
          </cell>
        </row>
        <row r="862">
          <cell r="A862" t="str">
            <v>S00000002614</v>
          </cell>
        </row>
        <row r="863">
          <cell r="A863" t="str">
            <v>S00000002487</v>
          </cell>
        </row>
        <row r="864">
          <cell r="A864" t="str">
            <v>S00000002564</v>
          </cell>
        </row>
        <row r="865">
          <cell r="A865" t="str">
            <v>S00000002375</v>
          </cell>
        </row>
        <row r="866">
          <cell r="A866" t="str">
            <v>S00000002400</v>
          </cell>
        </row>
        <row r="867">
          <cell r="A867" t="str">
            <v>S00000002716</v>
          </cell>
        </row>
        <row r="868">
          <cell r="A868" t="str">
            <v>S00000002754</v>
          </cell>
        </row>
        <row r="869">
          <cell r="A869" t="str">
            <v>S00000002316</v>
          </cell>
        </row>
        <row r="870">
          <cell r="A870" t="str">
            <v>S00000002761</v>
          </cell>
        </row>
        <row r="871">
          <cell r="A871" t="str">
            <v>S00000002423</v>
          </cell>
        </row>
        <row r="872">
          <cell r="A872" t="str">
            <v>S00000002698</v>
          </cell>
        </row>
        <row r="873">
          <cell r="A873" t="str">
            <v>S00000002577</v>
          </cell>
        </row>
        <row r="874">
          <cell r="A874" t="str">
            <v>S00000002579</v>
          </cell>
        </row>
        <row r="875">
          <cell r="A875" t="str">
            <v>S00000002731</v>
          </cell>
        </row>
        <row r="876">
          <cell r="A876" t="str">
            <v>S00000002255</v>
          </cell>
        </row>
        <row r="877">
          <cell r="A877" t="str">
            <v>S00000002682</v>
          </cell>
        </row>
        <row r="878">
          <cell r="A878" t="str">
            <v>S00000002642</v>
          </cell>
        </row>
        <row r="879">
          <cell r="A879" t="str">
            <v>S00000002623</v>
          </cell>
        </row>
        <row r="880">
          <cell r="A880" t="str">
            <v>S00000002543</v>
          </cell>
        </row>
        <row r="881">
          <cell r="A881" t="str">
            <v>S00000002737</v>
          </cell>
        </row>
        <row r="882">
          <cell r="A882" t="str">
            <v>S00000002509</v>
          </cell>
        </row>
        <row r="883">
          <cell r="A883" t="str">
            <v>S00000002363</v>
          </cell>
        </row>
        <row r="884">
          <cell r="A884" t="str">
            <v>S00000002462</v>
          </cell>
        </row>
        <row r="885">
          <cell r="A885" t="str">
            <v>S00000002365</v>
          </cell>
        </row>
        <row r="886">
          <cell r="A886" t="str">
            <v>S00000002548</v>
          </cell>
        </row>
        <row r="887">
          <cell r="A887" t="str">
            <v>S00000002576</v>
          </cell>
        </row>
        <row r="888">
          <cell r="A888" t="str">
            <v>S00000002700</v>
          </cell>
        </row>
        <row r="889">
          <cell r="A889" t="str">
            <v>S00000002391</v>
          </cell>
        </row>
        <row r="890">
          <cell r="A890" t="str">
            <v>S00000002652</v>
          </cell>
        </row>
        <row r="891">
          <cell r="A891" t="str">
            <v>S00000002697</v>
          </cell>
        </row>
        <row r="892">
          <cell r="A892" t="str">
            <v>S00000002322</v>
          </cell>
        </row>
        <row r="893">
          <cell r="A893" t="str">
            <v>S00000002513</v>
          </cell>
        </row>
        <row r="894">
          <cell r="A894" t="str">
            <v>S00000002617</v>
          </cell>
        </row>
        <row r="895">
          <cell r="A895" t="str">
            <v>S00000002495</v>
          </cell>
        </row>
        <row r="896">
          <cell r="A896" t="str">
            <v>S00000002400</v>
          </cell>
        </row>
        <row r="897">
          <cell r="A897" t="str">
            <v>S00000002474</v>
          </cell>
        </row>
        <row r="898">
          <cell r="A898" t="str">
            <v>S00000002524</v>
          </cell>
        </row>
        <row r="899">
          <cell r="A899" t="str">
            <v>S00000002319</v>
          </cell>
        </row>
        <row r="900">
          <cell r="A900" t="str">
            <v>S00000002624</v>
          </cell>
        </row>
        <row r="901">
          <cell r="A901" t="str">
            <v>S00000001551</v>
          </cell>
        </row>
        <row r="902">
          <cell r="A902" t="str">
            <v>S00000002273</v>
          </cell>
        </row>
        <row r="903">
          <cell r="A903" t="str">
            <v>S00000002776</v>
          </cell>
        </row>
        <row r="904">
          <cell r="A904" t="str">
            <v>S00000002520</v>
          </cell>
        </row>
        <row r="905">
          <cell r="A905" t="str">
            <v>S00000002396</v>
          </cell>
        </row>
        <row r="906">
          <cell r="A906" t="str">
            <v>S00000002599</v>
          </cell>
        </row>
        <row r="907">
          <cell r="A907" t="str">
            <v>S00000002528</v>
          </cell>
        </row>
        <row r="908">
          <cell r="A908" t="str">
            <v>S00000002366</v>
          </cell>
        </row>
        <row r="909">
          <cell r="A909" t="str">
            <v>S00000002574</v>
          </cell>
        </row>
        <row r="910">
          <cell r="A910" t="str">
            <v>S00000002357</v>
          </cell>
        </row>
        <row r="911">
          <cell r="A911" t="str">
            <v>S00000002411</v>
          </cell>
        </row>
        <row r="912">
          <cell r="A912" t="str">
            <v>S00000002538</v>
          </cell>
        </row>
        <row r="913">
          <cell r="A913" t="str">
            <v>S00000002445</v>
          </cell>
        </row>
        <row r="914">
          <cell r="A914" t="str">
            <v>S00000002331</v>
          </cell>
        </row>
        <row r="915">
          <cell r="A915" t="str">
            <v>S00000002323</v>
          </cell>
        </row>
        <row r="916">
          <cell r="A916" t="str">
            <v>S00000002440</v>
          </cell>
        </row>
        <row r="917">
          <cell r="A917" t="str">
            <v>S00000002626</v>
          </cell>
        </row>
        <row r="918">
          <cell r="A918" t="str">
            <v>S00000002458</v>
          </cell>
        </row>
        <row r="919">
          <cell r="A919" t="str">
            <v>S00000002692</v>
          </cell>
        </row>
        <row r="920">
          <cell r="A920" t="str">
            <v>S00000002534</v>
          </cell>
        </row>
        <row r="921">
          <cell r="A921" t="str">
            <v>S00000002396</v>
          </cell>
        </row>
        <row r="922">
          <cell r="A922" t="str">
            <v>S00000002565</v>
          </cell>
        </row>
        <row r="923">
          <cell r="A923" t="str">
            <v>S00000002620</v>
          </cell>
        </row>
        <row r="924">
          <cell r="A924" t="str">
            <v>S00000002619</v>
          </cell>
        </row>
        <row r="925">
          <cell r="A925" t="str">
            <v>S00000002367</v>
          </cell>
        </row>
        <row r="926">
          <cell r="A926" t="str">
            <v>S00000002700</v>
          </cell>
        </row>
        <row r="927">
          <cell r="A927" t="str">
            <v>S00000002347</v>
          </cell>
        </row>
        <row r="928">
          <cell r="A928" t="str">
            <v>S00000002472</v>
          </cell>
        </row>
        <row r="929">
          <cell r="A929" t="str">
            <v>S00000002627</v>
          </cell>
        </row>
        <row r="930">
          <cell r="A930" t="str">
            <v>S00000002772</v>
          </cell>
        </row>
        <row r="931">
          <cell r="A931" t="str">
            <v>S00000002565</v>
          </cell>
        </row>
        <row r="932">
          <cell r="A932" t="str">
            <v>S00000002571</v>
          </cell>
        </row>
        <row r="933">
          <cell r="A933" t="str">
            <v>S00000002456</v>
          </cell>
        </row>
        <row r="934">
          <cell r="A934" t="str">
            <v>S00000002418</v>
          </cell>
        </row>
        <row r="935">
          <cell r="A935" t="str">
            <v>S00000002527</v>
          </cell>
        </row>
        <row r="936">
          <cell r="A936" t="str">
            <v>S00000002405</v>
          </cell>
        </row>
        <row r="937">
          <cell r="A937" t="str">
            <v>S00000002652</v>
          </cell>
        </row>
        <row r="938">
          <cell r="A938" t="str">
            <v>S00000002626</v>
          </cell>
        </row>
        <row r="939">
          <cell r="A939" t="str">
            <v>S00000002331</v>
          </cell>
        </row>
        <row r="940">
          <cell r="A940" t="str">
            <v>S00000002681</v>
          </cell>
        </row>
        <row r="941">
          <cell r="A941" t="str">
            <v>S00000002531</v>
          </cell>
        </row>
        <row r="942">
          <cell r="A942" t="str">
            <v>S00000002278</v>
          </cell>
        </row>
        <row r="943">
          <cell r="A943" t="str">
            <v>S00000002601</v>
          </cell>
        </row>
        <row r="944">
          <cell r="A944" t="str">
            <v>S00000002692</v>
          </cell>
        </row>
        <row r="945">
          <cell r="A945" t="str">
            <v>S00000002761</v>
          </cell>
        </row>
        <row r="946">
          <cell r="A946" t="str">
            <v>S00000002635</v>
          </cell>
        </row>
        <row r="947">
          <cell r="A947" t="str">
            <v>S00000002560</v>
          </cell>
        </row>
        <row r="948">
          <cell r="A948" t="str">
            <v>S00000002480</v>
          </cell>
        </row>
        <row r="949">
          <cell r="A949" t="str">
            <v>S00000002648</v>
          </cell>
        </row>
        <row r="950">
          <cell r="A950" t="str">
            <v>S00000002362</v>
          </cell>
        </row>
        <row r="951">
          <cell r="A951" t="str">
            <v>S00000002754</v>
          </cell>
        </row>
        <row r="952">
          <cell r="A952" t="str">
            <v>S00000002355</v>
          </cell>
        </row>
        <row r="953">
          <cell r="A953" t="str">
            <v>S00000002581</v>
          </cell>
        </row>
        <row r="954">
          <cell r="A954" t="str">
            <v>S00000002546</v>
          </cell>
        </row>
        <row r="955">
          <cell r="A955" t="str">
            <v>S00000002523</v>
          </cell>
        </row>
        <row r="956">
          <cell r="A956" t="str">
            <v>S00000002270</v>
          </cell>
        </row>
        <row r="957">
          <cell r="A957" t="str">
            <v>S00000002584</v>
          </cell>
        </row>
        <row r="958">
          <cell r="A958" t="str">
            <v>S00000002509</v>
          </cell>
        </row>
        <row r="959">
          <cell r="A959" t="str">
            <v>S00000002247</v>
          </cell>
        </row>
        <row r="960">
          <cell r="A960" t="str">
            <v>S00000002332</v>
          </cell>
        </row>
        <row r="961">
          <cell r="A961" t="str">
            <v>S00000002337</v>
          </cell>
        </row>
        <row r="962">
          <cell r="A962" t="str">
            <v>S00000002666</v>
          </cell>
        </row>
        <row r="963">
          <cell r="A963" t="str">
            <v>S00000002562</v>
          </cell>
        </row>
        <row r="964">
          <cell r="A964" t="str">
            <v>S00000002515</v>
          </cell>
        </row>
        <row r="965">
          <cell r="A965" t="str">
            <v>S00000002702</v>
          </cell>
        </row>
        <row r="966">
          <cell r="A966" t="str">
            <v>S00000002479</v>
          </cell>
        </row>
        <row r="967">
          <cell r="A967" t="str">
            <v>S00000002769</v>
          </cell>
        </row>
        <row r="968">
          <cell r="A968" t="str">
            <v>S00000002482</v>
          </cell>
        </row>
        <row r="969">
          <cell r="A969" t="str">
            <v>S00000002401</v>
          </cell>
        </row>
        <row r="970">
          <cell r="A970" t="str">
            <v>S00000001551</v>
          </cell>
        </row>
        <row r="971">
          <cell r="A971" t="str">
            <v>S00000002307</v>
          </cell>
        </row>
        <row r="972">
          <cell r="A972" t="str">
            <v>S00000002544</v>
          </cell>
        </row>
        <row r="973">
          <cell r="A973" t="str">
            <v>S00000002402</v>
          </cell>
        </row>
        <row r="974">
          <cell r="A974" t="str">
            <v>S00000002641</v>
          </cell>
        </row>
        <row r="975">
          <cell r="A975" t="str">
            <v>S00000002479</v>
          </cell>
        </row>
        <row r="976">
          <cell r="A976" t="str">
            <v>S00000001522</v>
          </cell>
        </row>
        <row r="977">
          <cell r="A977" t="str">
            <v>S00000002513</v>
          </cell>
        </row>
        <row r="978">
          <cell r="A978" t="str">
            <v>S00000002708</v>
          </cell>
        </row>
        <row r="979">
          <cell r="A979" t="str">
            <v>S00000002347</v>
          </cell>
        </row>
        <row r="980">
          <cell r="A980" t="str">
            <v>S00000002240</v>
          </cell>
        </row>
        <row r="981">
          <cell r="A981" t="str">
            <v>S00000002711</v>
          </cell>
        </row>
        <row r="982">
          <cell r="A982" t="str">
            <v>S00000002541</v>
          </cell>
        </row>
        <row r="983">
          <cell r="A983" t="str">
            <v>S00000002528</v>
          </cell>
        </row>
        <row r="984">
          <cell r="A984" t="str">
            <v>S00000002347</v>
          </cell>
        </row>
        <row r="985">
          <cell r="A985" t="str">
            <v>S00000002401</v>
          </cell>
        </row>
        <row r="986">
          <cell r="A986" t="str">
            <v>S00000002547</v>
          </cell>
        </row>
        <row r="987">
          <cell r="A987" t="str">
            <v>S00000002765</v>
          </cell>
        </row>
        <row r="988">
          <cell r="A988" t="str">
            <v>S00000002536</v>
          </cell>
        </row>
        <row r="989">
          <cell r="A989" t="str">
            <v>S00000002454</v>
          </cell>
        </row>
        <row r="990">
          <cell r="A990" t="str">
            <v>S00000002272</v>
          </cell>
        </row>
        <row r="991">
          <cell r="A991" t="str">
            <v>S00000002566</v>
          </cell>
        </row>
        <row r="992">
          <cell r="A992" t="str">
            <v>S00000002423</v>
          </cell>
        </row>
        <row r="993">
          <cell r="A993" t="str">
            <v>S00000002549</v>
          </cell>
        </row>
        <row r="994">
          <cell r="A994" t="str">
            <v>S00000002532</v>
          </cell>
        </row>
        <row r="995">
          <cell r="A995" t="str">
            <v>S00000002560</v>
          </cell>
        </row>
        <row r="996">
          <cell r="A996" t="str">
            <v>S00000002639</v>
          </cell>
        </row>
        <row r="997">
          <cell r="A997" t="str">
            <v>S00000002351</v>
          </cell>
        </row>
        <row r="998">
          <cell r="A998" t="str">
            <v>S00000002670</v>
          </cell>
        </row>
        <row r="999">
          <cell r="A999" t="str">
            <v>S00000002474</v>
          </cell>
        </row>
        <row r="1000">
          <cell r="A1000" t="str">
            <v>S00000002374</v>
          </cell>
        </row>
        <row r="1001">
          <cell r="A1001" t="str">
            <v>S00000002675</v>
          </cell>
        </row>
        <row r="1002">
          <cell r="A1002" t="str">
            <v>S00000002452</v>
          </cell>
        </row>
        <row r="1003">
          <cell r="A1003" t="str">
            <v>S00000002548</v>
          </cell>
        </row>
        <row r="1004">
          <cell r="A1004" t="str">
            <v>S00000002777</v>
          </cell>
        </row>
        <row r="1005">
          <cell r="A1005" t="str">
            <v>S00000002496</v>
          </cell>
        </row>
        <row r="1006">
          <cell r="A1006" t="str">
            <v>S00000002429</v>
          </cell>
        </row>
        <row r="1007">
          <cell r="A1007" t="str">
            <v>S00000002626</v>
          </cell>
        </row>
        <row r="1008">
          <cell r="A1008" t="str">
            <v>S00000002696</v>
          </cell>
        </row>
        <row r="1009">
          <cell r="A1009" t="str">
            <v>S00000002722</v>
          </cell>
        </row>
        <row r="1010">
          <cell r="A1010" t="str">
            <v>S00000002475</v>
          </cell>
        </row>
        <row r="1011">
          <cell r="A1011" t="str">
            <v>S00000002590</v>
          </cell>
        </row>
        <row r="1012">
          <cell r="A1012" t="str">
            <v>S00000002316</v>
          </cell>
        </row>
        <row r="1013">
          <cell r="A1013" t="str">
            <v>S00000002731</v>
          </cell>
        </row>
        <row r="1014">
          <cell r="A1014" t="str">
            <v>S00000002374</v>
          </cell>
        </row>
        <row r="1015">
          <cell r="A1015" t="str">
            <v>S00000002774</v>
          </cell>
        </row>
        <row r="1016">
          <cell r="A1016" t="str">
            <v>S00000002709</v>
          </cell>
        </row>
        <row r="1017">
          <cell r="A1017" t="str">
            <v>S00000002587</v>
          </cell>
        </row>
        <row r="1018">
          <cell r="A1018" t="str">
            <v>S00000002366</v>
          </cell>
        </row>
        <row r="1019">
          <cell r="A1019" t="str">
            <v>S00000002521</v>
          </cell>
        </row>
        <row r="1020">
          <cell r="A1020" t="str">
            <v>S00000002372</v>
          </cell>
        </row>
        <row r="1021">
          <cell r="A1021" t="str">
            <v>S00000002604</v>
          </cell>
        </row>
        <row r="1022">
          <cell r="A1022" t="str">
            <v>S00000002527</v>
          </cell>
        </row>
        <row r="1023">
          <cell r="A1023" t="str">
            <v>S00000002415</v>
          </cell>
        </row>
        <row r="1024">
          <cell r="A1024" t="str">
            <v>S00000002621</v>
          </cell>
        </row>
        <row r="1025">
          <cell r="A1025" t="str">
            <v>S00000002127</v>
          </cell>
        </row>
        <row r="1026">
          <cell r="A1026" t="str">
            <v>S00000002411</v>
          </cell>
        </row>
        <row r="1027">
          <cell r="A1027" t="str">
            <v>S00000002424</v>
          </cell>
        </row>
        <row r="1028">
          <cell r="A1028" t="str">
            <v>S00000002556</v>
          </cell>
        </row>
        <row r="1029">
          <cell r="A1029" t="str">
            <v>S00000002066</v>
          </cell>
        </row>
        <row r="1030">
          <cell r="A1030" t="str">
            <v>S00000002765</v>
          </cell>
        </row>
        <row r="1031">
          <cell r="A1031" t="str">
            <v>S00000002361</v>
          </cell>
        </row>
        <row r="1032">
          <cell r="A1032" t="str">
            <v>S00000002336</v>
          </cell>
        </row>
        <row r="1033">
          <cell r="A1033" t="str">
            <v>S00000002319</v>
          </cell>
        </row>
        <row r="1034">
          <cell r="A1034" t="str">
            <v>S00000002651</v>
          </cell>
        </row>
        <row r="1035">
          <cell r="A1035" t="str">
            <v>S00000002436</v>
          </cell>
        </row>
        <row r="1036">
          <cell r="A1036" t="str">
            <v>S00000002573</v>
          </cell>
        </row>
        <row r="1037">
          <cell r="A1037" t="str">
            <v>S00000002525</v>
          </cell>
        </row>
        <row r="1038">
          <cell r="A1038" t="str">
            <v>S00000002465</v>
          </cell>
        </row>
        <row r="1039">
          <cell r="A1039" t="str">
            <v>S00000002731</v>
          </cell>
        </row>
        <row r="1040">
          <cell r="A1040" t="str">
            <v>S00000002735</v>
          </cell>
        </row>
        <row r="1041">
          <cell r="A1041" t="str">
            <v>S00000002737</v>
          </cell>
        </row>
        <row r="1042">
          <cell r="A1042" t="str">
            <v>S00000002221</v>
          </cell>
        </row>
        <row r="1043">
          <cell r="A1043" t="str">
            <v>S00000002506</v>
          </cell>
        </row>
        <row r="1044">
          <cell r="A1044" t="str">
            <v>S00000002776</v>
          </cell>
        </row>
        <row r="1045">
          <cell r="A1045" t="str">
            <v>S00000002639</v>
          </cell>
        </row>
        <row r="1046">
          <cell r="A1046" t="str">
            <v>S00000002592</v>
          </cell>
        </row>
        <row r="1047">
          <cell r="A1047" t="str">
            <v>S00000002327</v>
          </cell>
        </row>
        <row r="1048">
          <cell r="A1048" t="str">
            <v>S00000002716</v>
          </cell>
        </row>
        <row r="1049">
          <cell r="A1049" t="str">
            <v>S00000002411</v>
          </cell>
        </row>
        <row r="1050">
          <cell r="A1050" t="str">
            <v>S00000002675</v>
          </cell>
        </row>
        <row r="1051">
          <cell r="A1051" t="str">
            <v>S00000002349</v>
          </cell>
        </row>
        <row r="1052">
          <cell r="A1052" t="str">
            <v>S00000002316</v>
          </cell>
        </row>
        <row r="1053">
          <cell r="A1053" t="str">
            <v>S00000002701</v>
          </cell>
        </row>
        <row r="1054">
          <cell r="A1054" t="str">
            <v>S00000002472</v>
          </cell>
        </row>
        <row r="1055">
          <cell r="A1055" t="str">
            <v>S00000002501</v>
          </cell>
        </row>
        <row r="1056">
          <cell r="A1056" t="str">
            <v>S00000002460</v>
          </cell>
        </row>
        <row r="1057">
          <cell r="A1057" t="str">
            <v>S00000002648</v>
          </cell>
        </row>
        <row r="1058">
          <cell r="A1058" t="str">
            <v>S00000002695</v>
          </cell>
        </row>
        <row r="1059">
          <cell r="A1059" t="str">
            <v>S00000002484</v>
          </cell>
        </row>
        <row r="1060">
          <cell r="A1060" t="str">
            <v>S00000002696</v>
          </cell>
        </row>
        <row r="1061">
          <cell r="A1061" t="str">
            <v>S00000002776</v>
          </cell>
        </row>
        <row r="1062">
          <cell r="A1062" t="str">
            <v>S00000002333</v>
          </cell>
        </row>
        <row r="1063">
          <cell r="A1063" t="str">
            <v>S00000002671</v>
          </cell>
        </row>
        <row r="1064">
          <cell r="A1064" t="str">
            <v>S00000002709</v>
          </cell>
        </row>
        <row r="1065">
          <cell r="A1065" t="str">
            <v>S00000002272</v>
          </cell>
        </row>
        <row r="1066">
          <cell r="A1066" t="str">
            <v>S00000002360</v>
          </cell>
        </row>
        <row r="1067">
          <cell r="A1067" t="str">
            <v>S00000002626</v>
          </cell>
        </row>
        <row r="1068">
          <cell r="A1068" t="str">
            <v>S00000002765</v>
          </cell>
        </row>
        <row r="1069">
          <cell r="A1069" t="str">
            <v>S00000002428</v>
          </cell>
        </row>
        <row r="1070">
          <cell r="A1070" t="str">
            <v>S00000002424</v>
          </cell>
        </row>
        <row r="1071">
          <cell r="A1071" t="str">
            <v>S00000002461</v>
          </cell>
        </row>
        <row r="1072">
          <cell r="A1072" t="str">
            <v>S00000002550</v>
          </cell>
        </row>
        <row r="1073">
          <cell r="A1073" t="str">
            <v>S00000002367</v>
          </cell>
        </row>
        <row r="1074">
          <cell r="A1074" t="str">
            <v>S00000002456</v>
          </cell>
        </row>
        <row r="1075">
          <cell r="A1075" t="str">
            <v>S00000002368</v>
          </cell>
        </row>
        <row r="1076">
          <cell r="A1076" t="str">
            <v>S00000002375</v>
          </cell>
        </row>
        <row r="1077">
          <cell r="A1077" t="str">
            <v>S00000002634</v>
          </cell>
        </row>
        <row r="1078">
          <cell r="A1078" t="str">
            <v>S00000002591</v>
          </cell>
        </row>
        <row r="1079">
          <cell r="A1079" t="str">
            <v>S00000002673</v>
          </cell>
        </row>
        <row r="1080">
          <cell r="A1080" t="str">
            <v>S00000002543</v>
          </cell>
        </row>
        <row r="1081">
          <cell r="A1081" t="str">
            <v>S00000002384</v>
          </cell>
        </row>
        <row r="1082">
          <cell r="A1082" t="str">
            <v>S00000002440</v>
          </cell>
        </row>
        <row r="1083">
          <cell r="A1083" t="str">
            <v>S00000002365</v>
          </cell>
        </row>
        <row r="1084">
          <cell r="A1084" t="str">
            <v>S00000002576</v>
          </cell>
        </row>
        <row r="1085">
          <cell r="A1085" t="str">
            <v>S00000002462</v>
          </cell>
        </row>
        <row r="1086">
          <cell r="A1086" t="str">
            <v>S00000002524</v>
          </cell>
        </row>
        <row r="1087">
          <cell r="A1087" t="str">
            <v>S00000002733</v>
          </cell>
        </row>
        <row r="1088">
          <cell r="A1088" t="str">
            <v>S00000002675</v>
          </cell>
        </row>
        <row r="1089">
          <cell r="A1089" t="str">
            <v>S00000002787</v>
          </cell>
        </row>
        <row r="1090">
          <cell r="A1090" t="str">
            <v>S00000002558</v>
          </cell>
        </row>
        <row r="1091">
          <cell r="A1091" t="str">
            <v>S00000002442</v>
          </cell>
        </row>
        <row r="1092">
          <cell r="A1092" t="str">
            <v>S00000002456</v>
          </cell>
        </row>
        <row r="1093">
          <cell r="A1093" t="str">
            <v>S00000002127</v>
          </cell>
        </row>
        <row r="1094">
          <cell r="A1094" t="str">
            <v>S00000002713</v>
          </cell>
        </row>
        <row r="1095">
          <cell r="A1095" t="str">
            <v>S00000002697</v>
          </cell>
        </row>
        <row r="1096">
          <cell r="A1096" t="str">
            <v>S00000002682</v>
          </cell>
        </row>
        <row r="1097">
          <cell r="A1097" t="str">
            <v>S00000002066</v>
          </cell>
        </row>
        <row r="1098">
          <cell r="A1098" t="str">
            <v>S00000002482</v>
          </cell>
        </row>
        <row r="1099">
          <cell r="A1099" t="str">
            <v>S00000002216</v>
          </cell>
        </row>
        <row r="1100">
          <cell r="A1100" t="str">
            <v>S00000002608</v>
          </cell>
        </row>
        <row r="1101">
          <cell r="A1101" t="str">
            <v>S00000002420</v>
          </cell>
        </row>
        <row r="1102">
          <cell r="A1102" t="str">
            <v>S00000002281</v>
          </cell>
        </row>
        <row r="1103">
          <cell r="A1103" t="str">
            <v>S00000002561</v>
          </cell>
        </row>
        <row r="1104">
          <cell r="A1104" t="str">
            <v>S00000002390</v>
          </cell>
        </row>
        <row r="1105">
          <cell r="A1105" t="str">
            <v>S00000002695</v>
          </cell>
        </row>
        <row r="1106">
          <cell r="A1106" t="str">
            <v>S00000002399</v>
          </cell>
        </row>
        <row r="1107">
          <cell r="A1107" t="str">
            <v>S00000002625</v>
          </cell>
        </row>
        <row r="1108">
          <cell r="A1108" t="str">
            <v>S00000002428</v>
          </cell>
        </row>
        <row r="1109">
          <cell r="A1109" t="str">
            <v>S00000002698</v>
          </cell>
        </row>
        <row r="1110">
          <cell r="A1110" t="str">
            <v>S00000002278</v>
          </cell>
        </row>
        <row r="1111">
          <cell r="A1111" t="str">
            <v>S00000002415</v>
          </cell>
        </row>
        <row r="1112">
          <cell r="A1112" t="str">
            <v>S00000002335</v>
          </cell>
        </row>
        <row r="1113">
          <cell r="A1113" t="str">
            <v>S00000002571</v>
          </cell>
        </row>
        <row r="1114">
          <cell r="A1114" t="str">
            <v>S00000002604</v>
          </cell>
        </row>
        <row r="1115">
          <cell r="A1115" t="str">
            <v>S00000002668</v>
          </cell>
        </row>
        <row r="1116">
          <cell r="A1116" t="str">
            <v>S00000002719</v>
          </cell>
        </row>
        <row r="1117">
          <cell r="A1117" t="str">
            <v>S00000002770</v>
          </cell>
        </row>
        <row r="1118">
          <cell r="A1118" t="str">
            <v>S00000002528</v>
          </cell>
        </row>
        <row r="1119">
          <cell r="A1119" t="str">
            <v>S00000002102</v>
          </cell>
        </row>
        <row r="1120">
          <cell r="A1120" t="str">
            <v>S00000002503</v>
          </cell>
        </row>
        <row r="1121">
          <cell r="A1121" t="str">
            <v>S00000002302</v>
          </cell>
        </row>
        <row r="1122">
          <cell r="A1122" t="str">
            <v>S00000002526</v>
          </cell>
        </row>
        <row r="1123">
          <cell r="A1123" t="str">
            <v>S00000002642</v>
          </cell>
        </row>
        <row r="1124">
          <cell r="A1124" t="str">
            <v>S00000002541</v>
          </cell>
        </row>
        <row r="1125">
          <cell r="A1125" t="str">
            <v>S00000002676</v>
          </cell>
        </row>
        <row r="1126">
          <cell r="A1126" t="str">
            <v>S00000002621</v>
          </cell>
        </row>
        <row r="1127">
          <cell r="A1127" t="str">
            <v>S00000002535</v>
          </cell>
        </row>
        <row r="1128">
          <cell r="A1128" t="str">
            <v>S00000002648</v>
          </cell>
        </row>
        <row r="1129">
          <cell r="A1129" t="str">
            <v>S00000002558</v>
          </cell>
        </row>
        <row r="1130">
          <cell r="A1130" t="str">
            <v>S00000002428</v>
          </cell>
        </row>
        <row r="1131">
          <cell r="A1131" t="str">
            <v>S00000002670</v>
          </cell>
        </row>
        <row r="1132">
          <cell r="A1132" t="str">
            <v>S00000002537</v>
          </cell>
        </row>
        <row r="1133">
          <cell r="A1133" t="str">
            <v>S00000002641</v>
          </cell>
        </row>
        <row r="1134">
          <cell r="A1134" t="str">
            <v>S00000002751</v>
          </cell>
        </row>
        <row r="1135">
          <cell r="A1135" t="str">
            <v>S00000002695</v>
          </cell>
        </row>
        <row r="1136">
          <cell r="A1136" t="str">
            <v>S00000002620</v>
          </cell>
        </row>
        <row r="1137">
          <cell r="A1137" t="str">
            <v>S00000002411</v>
          </cell>
        </row>
        <row r="1138">
          <cell r="A1138" t="str">
            <v>S00000002355</v>
          </cell>
        </row>
        <row r="1139">
          <cell r="A1139" t="str">
            <v>S00000002658</v>
          </cell>
        </row>
        <row r="1140">
          <cell r="A1140" t="str">
            <v>S00000002391</v>
          </cell>
        </row>
        <row r="1141">
          <cell r="A1141" t="str">
            <v>S00000002254</v>
          </cell>
        </row>
        <row r="1142">
          <cell r="A1142" t="str">
            <v>S00000002418</v>
          </cell>
        </row>
        <row r="1143">
          <cell r="A1143" t="str">
            <v>S00000002319</v>
          </cell>
        </row>
        <row r="1144">
          <cell r="A1144" t="str">
            <v>S00000002476</v>
          </cell>
        </row>
        <row r="1145">
          <cell r="A1145" t="str">
            <v>S00000002716</v>
          </cell>
        </row>
        <row r="1146">
          <cell r="A1146" t="str">
            <v>S00000002675</v>
          </cell>
        </row>
        <row r="1147">
          <cell r="A1147" t="str">
            <v>S00000002641</v>
          </cell>
        </row>
        <row r="1148">
          <cell r="A1148" t="str">
            <v>S00000002774</v>
          </cell>
        </row>
        <row r="1149">
          <cell r="A1149" t="str">
            <v>S00000002543</v>
          </cell>
        </row>
        <row r="1150">
          <cell r="A1150" t="str">
            <v>S00000002380</v>
          </cell>
        </row>
        <row r="1151">
          <cell r="A1151" t="str">
            <v>S00000002482</v>
          </cell>
        </row>
        <row r="1152">
          <cell r="A1152" t="str">
            <v>S00000002701</v>
          </cell>
        </row>
        <row r="1153">
          <cell r="A1153" t="str">
            <v>S00000002641</v>
          </cell>
        </row>
        <row r="1154">
          <cell r="A1154" t="str">
            <v>S00000002703</v>
          </cell>
        </row>
        <row r="1155">
          <cell r="A1155" t="str">
            <v>S00000002377</v>
          </cell>
        </row>
        <row r="1156">
          <cell r="A1156" t="str">
            <v>S00000002337</v>
          </cell>
        </row>
        <row r="1157">
          <cell r="A1157" t="str">
            <v>S00000002458</v>
          </cell>
        </row>
        <row r="1158">
          <cell r="A1158" t="str">
            <v>S00000002535</v>
          </cell>
        </row>
        <row r="1159">
          <cell r="A1159" t="str">
            <v>S00000002428</v>
          </cell>
        </row>
        <row r="1160">
          <cell r="A1160" t="str">
            <v>S00000002226</v>
          </cell>
        </row>
        <row r="1161">
          <cell r="A1161" t="str">
            <v>S00000002273</v>
          </cell>
        </row>
        <row r="1162">
          <cell r="A1162" t="str">
            <v>S00000002480</v>
          </cell>
        </row>
        <row r="1163">
          <cell r="A1163" t="str">
            <v>S00000002573</v>
          </cell>
        </row>
        <row r="1164">
          <cell r="A1164" t="str">
            <v>S00000002592</v>
          </cell>
        </row>
        <row r="1165">
          <cell r="A1165" t="str">
            <v>S00000002543</v>
          </cell>
        </row>
        <row r="1166">
          <cell r="A1166" t="str">
            <v>S00000002588</v>
          </cell>
        </row>
        <row r="1167">
          <cell r="A1167" t="str">
            <v>S00000002571</v>
          </cell>
        </row>
        <row r="1168">
          <cell r="A1168" t="str">
            <v>S00000002505</v>
          </cell>
        </row>
        <row r="1169">
          <cell r="A1169" t="str">
            <v>S00000002248</v>
          </cell>
        </row>
        <row r="1170">
          <cell r="A1170" t="str">
            <v>S00000002477</v>
          </cell>
        </row>
        <row r="1171">
          <cell r="A1171" t="str">
            <v>S00000002377</v>
          </cell>
        </row>
        <row r="1172">
          <cell r="A1172" t="str">
            <v>S00000002186</v>
          </cell>
        </row>
        <row r="1173">
          <cell r="A1173" t="str">
            <v>S00000002307</v>
          </cell>
        </row>
        <row r="1174">
          <cell r="A1174" t="str">
            <v>S00000002530</v>
          </cell>
        </row>
        <row r="1175">
          <cell r="A1175" t="str">
            <v>S00000002799</v>
          </cell>
        </row>
        <row r="1176">
          <cell r="A1176" t="str">
            <v>S00000002658</v>
          </cell>
        </row>
        <row r="1177">
          <cell r="A1177" t="str">
            <v>S00000002507</v>
          </cell>
        </row>
        <row r="1178">
          <cell r="A1178" t="str">
            <v>S00000002546</v>
          </cell>
        </row>
        <row r="1179">
          <cell r="A1179" t="str">
            <v>S00000002221</v>
          </cell>
        </row>
        <row r="1180">
          <cell r="A1180" t="str">
            <v>S00000002381</v>
          </cell>
        </row>
        <row r="1181">
          <cell r="A1181" t="str">
            <v>S00000002376</v>
          </cell>
        </row>
        <row r="1182">
          <cell r="A1182" t="str">
            <v>S00000002710</v>
          </cell>
        </row>
        <row r="1183">
          <cell r="A1183" t="str">
            <v>S00000002254</v>
          </cell>
        </row>
        <row r="1184">
          <cell r="A1184" t="str">
            <v>S00000002347</v>
          </cell>
        </row>
        <row r="1185">
          <cell r="A1185" t="str">
            <v>S00000002574</v>
          </cell>
        </row>
        <row r="1186">
          <cell r="A1186" t="str">
            <v>S00000002737</v>
          </cell>
        </row>
        <row r="1187">
          <cell r="A1187" t="str">
            <v>S00000002210</v>
          </cell>
        </row>
        <row r="1188">
          <cell r="A1188" t="str">
            <v>S00000001551</v>
          </cell>
        </row>
        <row r="1189">
          <cell r="A1189" t="str">
            <v>S00000002102</v>
          </cell>
        </row>
        <row r="1190">
          <cell r="A1190" t="str">
            <v>S00000002607</v>
          </cell>
        </row>
        <row r="1191">
          <cell r="A1191" t="str">
            <v>S00000002595</v>
          </cell>
        </row>
        <row r="1192">
          <cell r="A1192" t="str">
            <v>S00000002485</v>
          </cell>
        </row>
        <row r="1193">
          <cell r="A1193" t="str">
            <v>S00000002323</v>
          </cell>
        </row>
        <row r="1194">
          <cell r="A1194" t="str">
            <v>S00000002633</v>
          </cell>
        </row>
        <row r="1195">
          <cell r="A1195" t="str">
            <v>S00000002378</v>
          </cell>
        </row>
        <row r="1196">
          <cell r="A1196" t="str">
            <v>S00000002423</v>
          </cell>
        </row>
        <row r="1197">
          <cell r="A1197" t="str">
            <v>S00000002577</v>
          </cell>
        </row>
        <row r="1198">
          <cell r="A1198" t="str">
            <v>S00000002680</v>
          </cell>
        </row>
        <row r="1199">
          <cell r="A1199" t="str">
            <v>S00000002175</v>
          </cell>
        </row>
        <row r="1200">
          <cell r="A1200" t="str">
            <v>S00000002587</v>
          </cell>
        </row>
        <row r="1201">
          <cell r="A1201" t="str">
            <v>S00000001551</v>
          </cell>
        </row>
        <row r="1202">
          <cell r="A1202" t="str">
            <v>S00000002702</v>
          </cell>
        </row>
        <row r="1203">
          <cell r="A1203" t="str">
            <v>S00000002590</v>
          </cell>
        </row>
        <row r="1204">
          <cell r="A1204" t="str">
            <v>S00000002614</v>
          </cell>
        </row>
        <row r="1205">
          <cell r="A1205" t="str">
            <v>S00000002627</v>
          </cell>
        </row>
        <row r="1206">
          <cell r="A1206" t="str">
            <v>S00000002755</v>
          </cell>
        </row>
        <row r="1207">
          <cell r="A1207" t="str">
            <v>S00000002555</v>
          </cell>
        </row>
        <row r="1208">
          <cell r="A1208" t="str">
            <v>S00000002482</v>
          </cell>
        </row>
        <row r="1209">
          <cell r="A1209" t="str">
            <v>S00000002585</v>
          </cell>
        </row>
        <row r="1210">
          <cell r="A1210" t="str">
            <v>S00000002402</v>
          </cell>
        </row>
        <row r="1211">
          <cell r="A1211" t="str">
            <v>S00000002127</v>
          </cell>
        </row>
        <row r="1212">
          <cell r="A1212" t="str">
            <v>S00000002589</v>
          </cell>
        </row>
        <row r="1213">
          <cell r="A1213" t="str">
            <v>S00000002520</v>
          </cell>
        </row>
        <row r="1214">
          <cell r="A1214" t="str">
            <v>S00000002585</v>
          </cell>
        </row>
        <row r="1215">
          <cell r="A1215" t="str">
            <v>S00000002489</v>
          </cell>
        </row>
        <row r="1216">
          <cell r="A1216" t="str">
            <v>S00000002750</v>
          </cell>
        </row>
        <row r="1217">
          <cell r="A1217" t="str">
            <v>S00000002407</v>
          </cell>
        </row>
        <row r="1218">
          <cell r="A1218" t="str">
            <v>S00000002367</v>
          </cell>
        </row>
        <row r="1219">
          <cell r="A1219" t="str">
            <v>S00000002499</v>
          </cell>
        </row>
        <row r="1220">
          <cell r="A1220" t="str">
            <v>S00000002552</v>
          </cell>
        </row>
        <row r="1221">
          <cell r="A1221" t="str">
            <v>S00000002561</v>
          </cell>
        </row>
        <row r="1222">
          <cell r="A1222" t="str">
            <v>S00000002717</v>
          </cell>
        </row>
        <row r="1223">
          <cell r="A1223" t="str">
            <v>S00000002558</v>
          </cell>
        </row>
        <row r="1224">
          <cell r="A1224" t="str">
            <v>S00000002409</v>
          </cell>
        </row>
        <row r="1225">
          <cell r="A1225" t="str">
            <v>S00000002737</v>
          </cell>
        </row>
        <row r="1226">
          <cell r="A1226" t="str">
            <v>S00000002390</v>
          </cell>
        </row>
        <row r="1227">
          <cell r="A1227" t="str">
            <v>S00000002504</v>
          </cell>
        </row>
        <row r="1228">
          <cell r="A1228" t="str">
            <v>S00000002715</v>
          </cell>
        </row>
        <row r="1229">
          <cell r="A1229" t="str">
            <v>S00000002508</v>
          </cell>
        </row>
        <row r="1230">
          <cell r="A1230" t="str">
            <v>S00000002624</v>
          </cell>
        </row>
        <row r="1231">
          <cell r="A1231" t="str">
            <v>S00000002520</v>
          </cell>
        </row>
        <row r="1232">
          <cell r="A1232" t="str">
            <v>S00000002475</v>
          </cell>
        </row>
        <row r="1233">
          <cell r="A1233" t="str">
            <v>S00000002516</v>
          </cell>
        </row>
        <row r="1234">
          <cell r="A1234" t="str">
            <v>S00000002593</v>
          </cell>
        </row>
        <row r="1235">
          <cell r="A1235" t="str">
            <v>S00000002332</v>
          </cell>
        </row>
        <row r="1236">
          <cell r="A1236" t="str">
            <v>S00000002682</v>
          </cell>
        </row>
        <row r="1237">
          <cell r="A1237" t="str">
            <v>S00000002652</v>
          </cell>
        </row>
        <row r="1238">
          <cell r="A1238" t="str">
            <v>S00000002754</v>
          </cell>
        </row>
        <row r="1239">
          <cell r="A1239" t="str">
            <v>S00000002433</v>
          </cell>
        </row>
        <row r="1240">
          <cell r="A1240" t="str">
            <v>S00000002648</v>
          </cell>
        </row>
        <row r="1241">
          <cell r="A1241" t="str">
            <v>S00000002557</v>
          </cell>
        </row>
        <row r="1242">
          <cell r="A1242" t="str">
            <v>S00000002735</v>
          </cell>
        </row>
        <row r="1243">
          <cell r="A1243" t="str">
            <v>S00000002477</v>
          </cell>
        </row>
        <row r="1244">
          <cell r="A1244" t="str">
            <v>S00000002367</v>
          </cell>
        </row>
        <row r="1245">
          <cell r="A1245" t="str">
            <v>S00000002487</v>
          </cell>
        </row>
        <row r="1246">
          <cell r="A1246" t="str">
            <v>S00000002596</v>
          </cell>
        </row>
        <row r="1247">
          <cell r="A1247" t="str">
            <v>S00000002549</v>
          </cell>
        </row>
        <row r="1248">
          <cell r="A1248" t="str">
            <v>S00000002349</v>
          </cell>
        </row>
        <row r="1249">
          <cell r="A1249" t="str">
            <v>S00000002543</v>
          </cell>
        </row>
        <row r="1250">
          <cell r="A1250" t="str">
            <v>S00000002460</v>
          </cell>
        </row>
        <row r="1251">
          <cell r="A1251" t="str">
            <v>S00000002273</v>
          </cell>
        </row>
        <row r="1252">
          <cell r="A1252" t="str">
            <v>S00000002278</v>
          </cell>
        </row>
        <row r="1253">
          <cell r="A1253" t="str">
            <v>S00000002564</v>
          </cell>
        </row>
        <row r="1254">
          <cell r="A1254" t="str">
            <v>S00000002619</v>
          </cell>
        </row>
        <row r="1255">
          <cell r="A1255" t="str">
            <v>S00000002327</v>
          </cell>
        </row>
        <row r="1256">
          <cell r="A1256" t="str">
            <v>S00000002541</v>
          </cell>
        </row>
        <row r="1257">
          <cell r="A1257" t="str">
            <v>S00000002531</v>
          </cell>
        </row>
        <row r="1258">
          <cell r="A1258" t="str">
            <v>S00000002777</v>
          </cell>
        </row>
        <row r="1259">
          <cell r="A1259" t="str">
            <v>S00000002477</v>
          </cell>
        </row>
        <row r="1260">
          <cell r="A1260" t="str">
            <v>S00000002524</v>
          </cell>
        </row>
        <row r="1261">
          <cell r="A1261" t="str">
            <v>S00000002593</v>
          </cell>
        </row>
        <row r="1262">
          <cell r="A1262" t="str">
            <v>S00000002549</v>
          </cell>
        </row>
        <row r="1263">
          <cell r="A1263" t="str">
            <v>S00000002419</v>
          </cell>
        </row>
        <row r="1264">
          <cell r="A1264" t="str">
            <v>S00000002703</v>
          </cell>
        </row>
        <row r="1265">
          <cell r="A1265" t="str">
            <v>S00000002405</v>
          </cell>
        </row>
        <row r="1266">
          <cell r="A1266" t="str">
            <v>S00000002532</v>
          </cell>
        </row>
        <row r="1267">
          <cell r="A1267" t="str">
            <v>S00000002575</v>
          </cell>
        </row>
        <row r="1268">
          <cell r="A1268" t="str">
            <v>S00000002750</v>
          </cell>
        </row>
        <row r="1269">
          <cell r="A1269" t="str">
            <v>S00000002375</v>
          </cell>
        </row>
        <row r="1270">
          <cell r="A1270" t="str">
            <v>S00000002652</v>
          </cell>
        </row>
        <row r="1271">
          <cell r="A1271" t="str">
            <v>S00000002661</v>
          </cell>
        </row>
        <row r="1272">
          <cell r="A1272" t="str">
            <v>S00000002752</v>
          </cell>
        </row>
        <row r="1273">
          <cell r="A1273" t="str">
            <v>S00000002787</v>
          </cell>
        </row>
        <row r="1274">
          <cell r="A1274" t="str">
            <v>S00000002550</v>
          </cell>
        </row>
        <row r="1275">
          <cell r="A1275" t="str">
            <v>S00000002750</v>
          </cell>
        </row>
        <row r="1276">
          <cell r="A1276" t="str">
            <v>S00000002418</v>
          </cell>
        </row>
        <row r="1277">
          <cell r="A1277" t="str">
            <v>S00000002557</v>
          </cell>
        </row>
        <row r="1278">
          <cell r="A1278" t="str">
            <v>S00000002351</v>
          </cell>
        </row>
        <row r="1279">
          <cell r="A1279" t="str">
            <v>S00000002473</v>
          </cell>
        </row>
        <row r="1280">
          <cell r="A1280" t="str">
            <v>S00000002492</v>
          </cell>
        </row>
        <row r="1281">
          <cell r="A1281" t="str">
            <v>S00000002286</v>
          </cell>
        </row>
        <row r="1282">
          <cell r="A1282" t="str">
            <v>S00000002531</v>
          </cell>
        </row>
        <row r="1283">
          <cell r="A1283" t="str">
            <v>S00000002465</v>
          </cell>
        </row>
        <row r="1284">
          <cell r="A1284" t="str">
            <v>S00000002638</v>
          </cell>
        </row>
        <row r="1285">
          <cell r="A1285" t="str">
            <v>S00000002564</v>
          </cell>
        </row>
        <row r="1286">
          <cell r="A1286" t="str">
            <v>S00000002374</v>
          </cell>
        </row>
        <row r="1287">
          <cell r="A1287" t="str">
            <v>S00000002457</v>
          </cell>
        </row>
        <row r="1288">
          <cell r="A1288" t="str">
            <v>S00000002489</v>
          </cell>
        </row>
        <row r="1289">
          <cell r="A1289" t="str">
            <v>S00000002676</v>
          </cell>
        </row>
        <row r="1290">
          <cell r="A1290" t="str">
            <v>S00000002514</v>
          </cell>
        </row>
        <row r="1291">
          <cell r="A1291" t="str">
            <v>S00000002695</v>
          </cell>
        </row>
        <row r="1292">
          <cell r="A1292" t="str">
            <v>S00000002624</v>
          </cell>
        </row>
        <row r="1293">
          <cell r="A1293" t="str">
            <v>S00000002281</v>
          </cell>
        </row>
        <row r="1294">
          <cell r="A1294" t="str">
            <v>S00000002531</v>
          </cell>
        </row>
        <row r="1295">
          <cell r="A1295" t="str">
            <v>S00000002537</v>
          </cell>
        </row>
        <row r="1296">
          <cell r="A1296" t="str">
            <v>S00000002679</v>
          </cell>
        </row>
        <row r="1297">
          <cell r="A1297" t="str">
            <v>S00000002473</v>
          </cell>
        </row>
        <row r="1298">
          <cell r="A1298" t="str">
            <v>S00000002634</v>
          </cell>
        </row>
        <row r="1299">
          <cell r="A1299" t="str">
            <v>S00000002396</v>
          </cell>
        </row>
        <row r="1300">
          <cell r="A1300" t="str">
            <v>S00000002568</v>
          </cell>
        </row>
        <row r="1301">
          <cell r="A1301" t="str">
            <v>S00000002272</v>
          </cell>
        </row>
        <row r="1302">
          <cell r="A1302" t="str">
            <v>S00000002424</v>
          </cell>
        </row>
        <row r="1303">
          <cell r="A1303" t="str">
            <v>S00000002501</v>
          </cell>
        </row>
        <row r="1304">
          <cell r="A1304" t="str">
            <v>S00000002677</v>
          </cell>
        </row>
        <row r="1305">
          <cell r="A1305" t="str">
            <v>S00000002508</v>
          </cell>
        </row>
        <row r="1306">
          <cell r="A1306" t="str">
            <v>S00000002323</v>
          </cell>
        </row>
        <row r="1307">
          <cell r="A1307" t="str">
            <v>S00000002642</v>
          </cell>
        </row>
        <row r="1308">
          <cell r="A1308" t="str">
            <v>S00000002410</v>
          </cell>
        </row>
        <row r="1309">
          <cell r="A1309" t="str">
            <v>S00000002322</v>
          </cell>
        </row>
        <row r="1310">
          <cell r="A1310" t="str">
            <v>S00000002365</v>
          </cell>
        </row>
        <row r="1311">
          <cell r="A1311" t="str">
            <v>S00000002419</v>
          </cell>
        </row>
        <row r="1312">
          <cell r="A1312" t="str">
            <v>S00000002396</v>
          </cell>
        </row>
        <row r="1313">
          <cell r="A1313" t="str">
            <v>S00000002373</v>
          </cell>
        </row>
        <row r="1314">
          <cell r="A1314" t="str">
            <v>S00000002102</v>
          </cell>
        </row>
        <row r="1315">
          <cell r="A1315" t="str">
            <v>S00000002547</v>
          </cell>
        </row>
        <row r="1316">
          <cell r="A1316" t="str">
            <v>S00000002399</v>
          </cell>
        </row>
        <row r="1317">
          <cell r="A1317" t="str">
            <v>S00000002736</v>
          </cell>
        </row>
        <row r="1318">
          <cell r="A1318" t="str">
            <v>S00000002415</v>
          </cell>
        </row>
        <row r="1319">
          <cell r="A1319" t="str">
            <v>S00000002708</v>
          </cell>
        </row>
        <row r="1320">
          <cell r="A1320" t="str">
            <v>S00000002708</v>
          </cell>
        </row>
        <row r="1321">
          <cell r="A1321" t="str">
            <v>S00000002489</v>
          </cell>
        </row>
        <row r="1322">
          <cell r="A1322" t="str">
            <v>S00000002482</v>
          </cell>
        </row>
        <row r="1323">
          <cell r="A1323" t="str">
            <v>S00000002508</v>
          </cell>
        </row>
        <row r="1324">
          <cell r="A1324" t="str">
            <v>S00000002127</v>
          </cell>
        </row>
        <row r="1325">
          <cell r="A1325" t="str">
            <v>S00000002619</v>
          </cell>
        </row>
        <row r="1326">
          <cell r="A1326" t="str">
            <v>S00000002439</v>
          </cell>
        </row>
        <row r="1327">
          <cell r="A1327" t="str">
            <v>S00000002722</v>
          </cell>
        </row>
        <row r="1328">
          <cell r="A1328" t="str">
            <v>S00000002620</v>
          </cell>
        </row>
        <row r="1329">
          <cell r="A1329" t="str">
            <v>S00000002581</v>
          </cell>
        </row>
        <row r="1330">
          <cell r="A1330" t="str">
            <v>S00000002755</v>
          </cell>
        </row>
        <row r="1331">
          <cell r="A1331" t="str">
            <v>S00000002407</v>
          </cell>
        </row>
        <row r="1332">
          <cell r="A1332" t="str">
            <v>S00000002555</v>
          </cell>
        </row>
        <row r="1333">
          <cell r="A1333" t="str">
            <v>S00000002572</v>
          </cell>
        </row>
        <row r="1334">
          <cell r="A1334" t="str">
            <v>S00000002372</v>
          </cell>
        </row>
        <row r="1335">
          <cell r="A1335" t="str">
            <v>S00000002495</v>
          </cell>
        </row>
        <row r="1336">
          <cell r="A1336" t="str">
            <v>S00000002667</v>
          </cell>
        </row>
        <row r="1337">
          <cell r="A1337" t="str">
            <v>S00000002456</v>
          </cell>
        </row>
        <row r="1338">
          <cell r="A1338" t="str">
            <v>S00000002755</v>
          </cell>
        </row>
        <row r="1339">
          <cell r="A1339" t="str">
            <v>S00000002292</v>
          </cell>
        </row>
        <row r="1340">
          <cell r="A1340" t="str">
            <v>S00000002588</v>
          </cell>
        </row>
        <row r="1341">
          <cell r="A1341" t="str">
            <v>S00000002474</v>
          </cell>
        </row>
        <row r="1342">
          <cell r="A1342" t="str">
            <v>S00000002549</v>
          </cell>
        </row>
        <row r="1343">
          <cell r="A1343" t="str">
            <v>S00000002390</v>
          </cell>
        </row>
        <row r="1344">
          <cell r="A1344" t="str">
            <v>S00000002124</v>
          </cell>
        </row>
        <row r="1345">
          <cell r="A1345" t="str">
            <v>S00000002590</v>
          </cell>
        </row>
        <row r="1346">
          <cell r="A1346" t="str">
            <v>S00000002695</v>
          </cell>
        </row>
        <row r="1347">
          <cell r="A1347" t="str">
            <v>S00000002590</v>
          </cell>
        </row>
        <row r="1348">
          <cell r="A1348" t="str">
            <v>S00000002465</v>
          </cell>
        </row>
        <row r="1349">
          <cell r="A1349" t="str">
            <v>S00000002560</v>
          </cell>
        </row>
        <row r="1350">
          <cell r="A1350" t="str">
            <v>S00000002619</v>
          </cell>
        </row>
        <row r="1351">
          <cell r="A1351" t="str">
            <v>S00000002492</v>
          </cell>
        </row>
        <row r="1352">
          <cell r="A1352" t="str">
            <v>S00000002610</v>
          </cell>
        </row>
        <row r="1353">
          <cell r="A1353" t="str">
            <v>S00000002464</v>
          </cell>
        </row>
        <row r="1354">
          <cell r="A1354" t="str">
            <v>S00000002692</v>
          </cell>
        </row>
        <row r="1355">
          <cell r="A1355" t="str">
            <v>S00000002281</v>
          </cell>
        </row>
        <row r="1356">
          <cell r="A1356" t="str">
            <v>S00000002617</v>
          </cell>
        </row>
        <row r="1357">
          <cell r="A1357" t="str">
            <v>S00000002360</v>
          </cell>
        </row>
        <row r="1358">
          <cell r="A1358" t="str">
            <v>S00000002333</v>
          </cell>
        </row>
        <row r="1359">
          <cell r="A1359" t="str">
            <v>S00000002585</v>
          </cell>
        </row>
        <row r="1360">
          <cell r="A1360" t="str">
            <v>S00000002221</v>
          </cell>
        </row>
        <row r="1361">
          <cell r="A1361" t="str">
            <v>S00000002272</v>
          </cell>
        </row>
        <row r="1362">
          <cell r="A1362" t="str">
            <v>S00000002688</v>
          </cell>
        </row>
        <row r="1363">
          <cell r="A1363" t="str">
            <v>S00000002210</v>
          </cell>
        </row>
        <row r="1364">
          <cell r="A1364" t="str">
            <v>S00000002489</v>
          </cell>
        </row>
        <row r="1365">
          <cell r="A1365" t="str">
            <v>S00000002374</v>
          </cell>
        </row>
        <row r="1366">
          <cell r="A1366" t="str">
            <v>S00000002696</v>
          </cell>
        </row>
        <row r="1367">
          <cell r="A1367" t="str">
            <v>S00000002475</v>
          </cell>
        </row>
        <row r="1368">
          <cell r="A1368" t="str">
            <v>S00000002576</v>
          </cell>
        </row>
        <row r="1369">
          <cell r="A1369" t="str">
            <v>S00000002642</v>
          </cell>
        </row>
        <row r="1370">
          <cell r="A1370" t="str">
            <v>S00000002435</v>
          </cell>
        </row>
        <row r="1371">
          <cell r="A1371" t="str">
            <v>S00000002663</v>
          </cell>
        </row>
        <row r="1372">
          <cell r="A1372" t="str">
            <v>S00000002686</v>
          </cell>
        </row>
        <row r="1373">
          <cell r="A1373" t="str">
            <v>S00000002696</v>
          </cell>
        </row>
        <row r="1374">
          <cell r="A1374" t="str">
            <v>S00000002524</v>
          </cell>
        </row>
        <row r="1375">
          <cell r="A1375" t="str">
            <v>S00000002639</v>
          </cell>
        </row>
        <row r="1376">
          <cell r="A1376" t="str">
            <v>S00000002555</v>
          </cell>
        </row>
        <row r="1377">
          <cell r="A1377" t="str">
            <v>S00000002484</v>
          </cell>
        </row>
        <row r="1378">
          <cell r="A1378" t="str">
            <v>S00000002723</v>
          </cell>
        </row>
        <row r="1379">
          <cell r="A1379" t="str">
            <v>S00000002711</v>
          </cell>
        </row>
        <row r="1380">
          <cell r="A1380" t="str">
            <v>S00000002319</v>
          </cell>
        </row>
        <row r="1381">
          <cell r="A1381" t="str">
            <v>S00000002331</v>
          </cell>
        </row>
        <row r="1382">
          <cell r="A1382" t="str">
            <v>S00000002781</v>
          </cell>
        </row>
        <row r="1383">
          <cell r="A1383" t="str">
            <v>S00000002698</v>
          </cell>
        </row>
        <row r="1384">
          <cell r="A1384" t="str">
            <v>S00000002574</v>
          </cell>
        </row>
        <row r="1385">
          <cell r="A1385" t="str">
            <v>S00000002409</v>
          </cell>
        </row>
        <row r="1386">
          <cell r="A1386" t="str">
            <v>S00000002676</v>
          </cell>
        </row>
        <row r="1387">
          <cell r="A1387" t="str">
            <v>S00000002725</v>
          </cell>
        </row>
        <row r="1388">
          <cell r="A1388" t="str">
            <v>S00000002419</v>
          </cell>
        </row>
        <row r="1389">
          <cell r="A1389" t="str">
            <v>S00000002329</v>
          </cell>
        </row>
        <row r="1390">
          <cell r="A1390" t="str">
            <v>S00000002539</v>
          </cell>
        </row>
        <row r="1391">
          <cell r="A1391" t="str">
            <v>S00000002475</v>
          </cell>
        </row>
        <row r="1392">
          <cell r="A1392" t="str">
            <v>S00000002608</v>
          </cell>
        </row>
        <row r="1393">
          <cell r="A1393" t="str">
            <v>S00000002333</v>
          </cell>
        </row>
        <row r="1394">
          <cell r="A1394" t="str">
            <v>S00000002638</v>
          </cell>
        </row>
        <row r="1395">
          <cell r="A1395" t="str">
            <v>S00000002685</v>
          </cell>
        </row>
        <row r="1396">
          <cell r="A1396" t="str">
            <v>S00000002482</v>
          </cell>
        </row>
        <row r="1397">
          <cell r="A1397" t="str">
            <v>S00000002332</v>
          </cell>
        </row>
        <row r="1398">
          <cell r="A1398" t="str">
            <v>S00000002589</v>
          </cell>
        </row>
        <row r="1399">
          <cell r="A1399" t="str">
            <v>S00000002544</v>
          </cell>
        </row>
        <row r="1400">
          <cell r="A1400" t="str">
            <v>S00000002666</v>
          </cell>
        </row>
        <row r="1401">
          <cell r="A1401" t="str">
            <v>S00000002355</v>
          </cell>
        </row>
        <row r="1402">
          <cell r="A1402" t="str">
            <v>S00000002345</v>
          </cell>
        </row>
        <row r="1403">
          <cell r="A1403" t="str">
            <v>S00000002506</v>
          </cell>
        </row>
        <row r="1404">
          <cell r="A1404" t="str">
            <v>S00000002505</v>
          </cell>
        </row>
        <row r="1405">
          <cell r="A1405" t="str">
            <v>S00000002628</v>
          </cell>
        </row>
        <row r="1406">
          <cell r="A1406" t="str">
            <v>S00000002429</v>
          </cell>
        </row>
        <row r="1407">
          <cell r="A1407" t="str">
            <v>S00000002689</v>
          </cell>
        </row>
        <row r="1408">
          <cell r="A1408" t="str">
            <v>S00000002368</v>
          </cell>
        </row>
        <row r="1409">
          <cell r="A1409" t="str">
            <v>S00000002428</v>
          </cell>
        </row>
        <row r="1410">
          <cell r="A1410" t="str">
            <v>S00000002626</v>
          </cell>
        </row>
        <row r="1411">
          <cell r="A1411" t="str">
            <v>S00000002697</v>
          </cell>
        </row>
        <row r="1412">
          <cell r="A1412" t="str">
            <v>S00000002681</v>
          </cell>
        </row>
        <row r="1413">
          <cell r="A1413" t="str">
            <v>S00000002624</v>
          </cell>
        </row>
        <row r="1414">
          <cell r="A1414" t="str">
            <v>S00000002221</v>
          </cell>
        </row>
        <row r="1415">
          <cell r="A1415" t="str">
            <v>S00000002102</v>
          </cell>
        </row>
        <row r="1416">
          <cell r="A1416" t="str">
            <v>S00000002667</v>
          </cell>
        </row>
        <row r="1417">
          <cell r="A1417" t="str">
            <v>S00000002288</v>
          </cell>
        </row>
        <row r="1418">
          <cell r="A1418" t="str">
            <v>S00000002307</v>
          </cell>
        </row>
        <row r="1419">
          <cell r="A1419" t="str">
            <v>S00000002633</v>
          </cell>
        </row>
        <row r="1420">
          <cell r="A1420" t="str">
            <v>S00000002468</v>
          </cell>
        </row>
        <row r="1421">
          <cell r="A1421" t="str">
            <v>S00000002545</v>
          </cell>
        </row>
        <row r="1422">
          <cell r="A1422" t="str">
            <v>S00000002438</v>
          </cell>
        </row>
        <row r="1423">
          <cell r="A1423" t="str">
            <v>S00000002596</v>
          </cell>
        </row>
        <row r="1424">
          <cell r="A1424" t="str">
            <v>S00000002699</v>
          </cell>
        </row>
        <row r="1425">
          <cell r="A1425" t="str">
            <v>S00000002638</v>
          </cell>
        </row>
        <row r="1426">
          <cell r="A1426" t="str">
            <v>S00000002465</v>
          </cell>
        </row>
        <row r="1427">
          <cell r="A1427" t="str">
            <v>S00000002674</v>
          </cell>
        </row>
        <row r="1428">
          <cell r="A1428" t="str">
            <v>S00000002552</v>
          </cell>
        </row>
        <row r="1429">
          <cell r="A1429" t="str">
            <v>S00000002421</v>
          </cell>
        </row>
        <row r="1430">
          <cell r="A1430" t="str">
            <v>S00000002595</v>
          </cell>
        </row>
        <row r="1431">
          <cell r="A1431" t="str">
            <v>S00000002715</v>
          </cell>
        </row>
        <row r="1432">
          <cell r="A1432" t="str">
            <v>S00000002682</v>
          </cell>
        </row>
        <row r="1433">
          <cell r="A1433" t="str">
            <v>S00000002566</v>
          </cell>
        </row>
        <row r="1434">
          <cell r="A1434" t="str">
            <v>S00000002508</v>
          </cell>
        </row>
        <row r="1435">
          <cell r="A1435" t="str">
            <v>S00000002725</v>
          </cell>
        </row>
        <row r="1436">
          <cell r="A1436" t="str">
            <v>S00000002639</v>
          </cell>
        </row>
        <row r="1437">
          <cell r="A1437" t="str">
            <v>S00000002405</v>
          </cell>
        </row>
        <row r="1438">
          <cell r="A1438" t="str">
            <v>S00000002409</v>
          </cell>
        </row>
        <row r="1439">
          <cell r="A1439" t="str">
            <v>S00000002644</v>
          </cell>
        </row>
        <row r="1440">
          <cell r="A1440" t="str">
            <v>S00000002644</v>
          </cell>
        </row>
        <row r="1441">
          <cell r="A1441" t="str">
            <v>S00000002652</v>
          </cell>
        </row>
        <row r="1442">
          <cell r="A1442" t="str">
            <v>S00000002457</v>
          </cell>
        </row>
        <row r="1443">
          <cell r="A1443" t="str">
            <v>S00000002520</v>
          </cell>
        </row>
        <row r="1444">
          <cell r="A1444" t="str">
            <v>S00000002546</v>
          </cell>
        </row>
        <row r="1445">
          <cell r="A1445" t="str">
            <v>S00000002685</v>
          </cell>
        </row>
        <row r="1446">
          <cell r="A1446" t="str">
            <v>S00000002400</v>
          </cell>
        </row>
        <row r="1447">
          <cell r="A1447" t="str">
            <v>S00000002292</v>
          </cell>
        </row>
        <row r="1448">
          <cell r="A1448" t="str">
            <v>S00000002719</v>
          </cell>
        </row>
        <row r="1449">
          <cell r="A1449" t="str">
            <v>S00000002465</v>
          </cell>
        </row>
        <row r="1450">
          <cell r="A1450" t="str">
            <v>S00000002380</v>
          </cell>
        </row>
        <row r="1451">
          <cell r="A1451" t="str">
            <v>S00000002485</v>
          </cell>
        </row>
        <row r="1452">
          <cell r="A1452" t="str">
            <v>S00000002476</v>
          </cell>
        </row>
        <row r="1453">
          <cell r="A1453" t="str">
            <v>S00000002322</v>
          </cell>
        </row>
        <row r="1454">
          <cell r="A1454" t="str">
            <v>S00000002186</v>
          </cell>
        </row>
        <row r="1455">
          <cell r="A1455" t="str">
            <v>S00000002599</v>
          </cell>
        </row>
        <row r="1456">
          <cell r="A1456" t="str">
            <v>S00000002384</v>
          </cell>
        </row>
        <row r="1457">
          <cell r="A1457" t="str">
            <v>S00000002682</v>
          </cell>
        </row>
        <row r="1458">
          <cell r="A1458" t="str">
            <v>S00000002620</v>
          </cell>
        </row>
        <row r="1459">
          <cell r="A1459" t="str">
            <v>S00000002221</v>
          </cell>
        </row>
        <row r="1460">
          <cell r="A1460" t="str">
            <v>S00000002610</v>
          </cell>
        </row>
        <row r="1461">
          <cell r="A1461" t="str">
            <v>S00000002714</v>
          </cell>
        </row>
        <row r="1462">
          <cell r="A1462" t="str">
            <v>S00000002349</v>
          </cell>
        </row>
        <row r="1463">
          <cell r="A1463" t="str">
            <v>S00000002584</v>
          </cell>
        </row>
        <row r="1464">
          <cell r="A1464" t="str">
            <v>S00000002458</v>
          </cell>
        </row>
        <row r="1465">
          <cell r="A1465" t="str">
            <v>S00000002349</v>
          </cell>
        </row>
        <row r="1466">
          <cell r="A1466" t="str">
            <v>S00000002476</v>
          </cell>
        </row>
        <row r="1467">
          <cell r="A1467" t="str">
            <v>S00000002556</v>
          </cell>
        </row>
        <row r="1468">
          <cell r="A1468" t="str">
            <v>S00000002752</v>
          </cell>
        </row>
        <row r="1469">
          <cell r="A1469" t="str">
            <v>S00000002411</v>
          </cell>
        </row>
        <row r="1470">
          <cell r="A1470" t="str">
            <v>S00000002573</v>
          </cell>
        </row>
        <row r="1471">
          <cell r="A1471" t="str">
            <v>S00000002240</v>
          </cell>
        </row>
        <row r="1472">
          <cell r="A1472" t="str">
            <v>S00000002514</v>
          </cell>
        </row>
        <row r="1473">
          <cell r="A1473" t="str">
            <v>S00000002623</v>
          </cell>
        </row>
        <row r="1474">
          <cell r="A1474" t="str">
            <v>S00000002752</v>
          </cell>
        </row>
        <row r="1475">
          <cell r="A1475" t="str">
            <v>S00000002411</v>
          </cell>
        </row>
        <row r="1476">
          <cell r="A1476" t="str">
            <v>S00000002530</v>
          </cell>
        </row>
        <row r="1477">
          <cell r="A1477" t="str">
            <v>S00000002524</v>
          </cell>
        </row>
        <row r="1478">
          <cell r="A1478" t="str">
            <v>S00000002499</v>
          </cell>
        </row>
        <row r="1479">
          <cell r="A1479" t="str">
            <v>S00000002390</v>
          </cell>
        </row>
        <row r="1480">
          <cell r="A1480" t="str">
            <v>S00000002548</v>
          </cell>
        </row>
        <row r="1481">
          <cell r="A1481" t="str">
            <v>S00000002496</v>
          </cell>
        </row>
        <row r="1482">
          <cell r="A1482" t="str">
            <v>S00000002663</v>
          </cell>
        </row>
        <row r="1483">
          <cell r="A1483" t="str">
            <v>S00000002604</v>
          </cell>
        </row>
        <row r="1484">
          <cell r="A1484" t="str">
            <v>S00000002421</v>
          </cell>
        </row>
        <row r="1485">
          <cell r="A1485" t="str">
            <v>S00000002281</v>
          </cell>
        </row>
        <row r="1486">
          <cell r="A1486" t="str">
            <v>S00000002596</v>
          </cell>
        </row>
        <row r="1487">
          <cell r="A1487" t="str">
            <v>S00000002591</v>
          </cell>
        </row>
        <row r="1488">
          <cell r="A1488" t="str">
            <v>S00000002638</v>
          </cell>
        </row>
        <row r="1489">
          <cell r="A1489" t="str">
            <v>S00000002349</v>
          </cell>
        </row>
        <row r="1490">
          <cell r="A1490" t="str">
            <v>S00000002349</v>
          </cell>
        </row>
        <row r="1491">
          <cell r="A1491" t="str">
            <v>S00000002585</v>
          </cell>
        </row>
        <row r="1492">
          <cell r="A1492" t="str">
            <v>S00000002357</v>
          </cell>
        </row>
        <row r="1493">
          <cell r="A1493" t="str">
            <v>S00000002489</v>
          </cell>
        </row>
        <row r="1494">
          <cell r="A1494" t="str">
            <v>S00000002124</v>
          </cell>
        </row>
        <row r="1495">
          <cell r="A1495" t="str">
            <v>S00000002750</v>
          </cell>
        </row>
        <row r="1496">
          <cell r="A1496" t="str">
            <v>S00000002368</v>
          </cell>
        </row>
        <row r="1497">
          <cell r="A1497" t="str">
            <v>S00000002674</v>
          </cell>
        </row>
        <row r="1498">
          <cell r="A1498" t="str">
            <v>S00000002679</v>
          </cell>
        </row>
        <row r="1499">
          <cell r="A1499" t="str">
            <v>S00000002516</v>
          </cell>
        </row>
        <row r="1500">
          <cell r="A1500" t="str">
            <v>S00000002518</v>
          </cell>
        </row>
        <row r="1501">
          <cell r="A1501" t="str">
            <v>S00000002518</v>
          </cell>
        </row>
        <row r="1502">
          <cell r="A1502" t="str">
            <v>S00000002518</v>
          </cell>
        </row>
        <row r="1503">
          <cell r="A1503" t="str">
            <v>S00000002518</v>
          </cell>
        </row>
        <row r="1504">
          <cell r="A1504" t="str">
            <v>S00000002518</v>
          </cell>
        </row>
        <row r="1505">
          <cell r="A1505" t="str">
            <v>S00000002518</v>
          </cell>
        </row>
        <row r="1506">
          <cell r="A1506" t="str">
            <v>S00000002518</v>
          </cell>
        </row>
        <row r="1507">
          <cell r="A1507" t="str">
            <v>S00000002518</v>
          </cell>
        </row>
        <row r="1508">
          <cell r="A1508" t="str">
            <v>S00000002518</v>
          </cell>
        </row>
        <row r="1509">
          <cell r="A1509" t="str">
            <v>S00000002222</v>
          </cell>
        </row>
        <row r="1510">
          <cell r="A1510" t="str">
            <v>S00000002222</v>
          </cell>
        </row>
        <row r="1511">
          <cell r="A1511" t="str">
            <v>S00000002222</v>
          </cell>
        </row>
        <row r="1512">
          <cell r="A1512" t="str">
            <v>S00000002222</v>
          </cell>
        </row>
        <row r="1513">
          <cell r="A1513" t="str">
            <v>S00000002222</v>
          </cell>
        </row>
        <row r="1514">
          <cell r="A1514" t="str">
            <v>S00000002222</v>
          </cell>
        </row>
        <row r="1515">
          <cell r="A1515" t="str">
            <v>S00000002222</v>
          </cell>
        </row>
        <row r="1516">
          <cell r="A1516" t="str">
            <v>S00000002222</v>
          </cell>
        </row>
        <row r="1517">
          <cell r="A1517" t="str">
            <v>S00000002222</v>
          </cell>
        </row>
        <row r="1518">
          <cell r="A1518" t="str">
            <v>S00000002222</v>
          </cell>
        </row>
        <row r="1519">
          <cell r="A1519" t="str">
            <v>S00000002222</v>
          </cell>
        </row>
        <row r="1520">
          <cell r="A1520" t="str">
            <v>S00000002222</v>
          </cell>
        </row>
        <row r="1521">
          <cell r="A1521" t="str">
            <v>S00000002446</v>
          </cell>
        </row>
        <row r="1522">
          <cell r="A1522" t="str">
            <v>S00000002446</v>
          </cell>
        </row>
        <row r="1523">
          <cell r="A1523" t="str">
            <v>S00000002446</v>
          </cell>
        </row>
        <row r="1524">
          <cell r="A1524" t="str">
            <v>S00000002446</v>
          </cell>
        </row>
        <row r="1525">
          <cell r="A1525" t="str">
            <v>S00000002446</v>
          </cell>
        </row>
        <row r="1526">
          <cell r="A1526" t="str">
            <v>S00000002446</v>
          </cell>
        </row>
        <row r="1527">
          <cell r="A1527" t="str">
            <v>S00000002327</v>
          </cell>
        </row>
        <row r="1528">
          <cell r="A1528" t="str">
            <v>S00000002327</v>
          </cell>
        </row>
        <row r="1529">
          <cell r="A1529" t="str">
            <v>S00000002327</v>
          </cell>
        </row>
        <row r="1530">
          <cell r="A1530" t="str">
            <v>S00000002327</v>
          </cell>
        </row>
        <row r="1531">
          <cell r="A1531" t="str">
            <v>S00000002327</v>
          </cell>
        </row>
        <row r="1532">
          <cell r="A1532" t="str">
            <v>S00000002520</v>
          </cell>
        </row>
        <row r="1533">
          <cell r="A1533" t="str">
            <v>S00000002520</v>
          </cell>
        </row>
        <row r="1534">
          <cell r="A1534" t="str">
            <v>S00000002520</v>
          </cell>
        </row>
        <row r="1535">
          <cell r="A1535" t="str">
            <v>S00000002520</v>
          </cell>
        </row>
        <row r="1536">
          <cell r="A1536" t="str">
            <v>S00000002520</v>
          </cell>
        </row>
        <row r="1537">
          <cell r="A1537" t="str">
            <v>S00000002520</v>
          </cell>
        </row>
        <row r="1538">
          <cell r="A1538" t="str">
            <v>S00000002520</v>
          </cell>
        </row>
        <row r="1539">
          <cell r="A1539" t="str">
            <v>S00000002118</v>
          </cell>
        </row>
        <row r="1540">
          <cell r="A1540" t="str">
            <v>S00000002118</v>
          </cell>
        </row>
        <row r="1541">
          <cell r="A1541" t="str">
            <v>S00000002118</v>
          </cell>
        </row>
        <row r="1542">
          <cell r="A1542" t="str">
            <v>S00000002118</v>
          </cell>
        </row>
        <row r="1543">
          <cell r="A1543" t="str">
            <v>S00000002118</v>
          </cell>
        </row>
        <row r="1544">
          <cell r="A1544" t="str">
            <v>S00000002118</v>
          </cell>
        </row>
        <row r="1545">
          <cell r="A1545" t="str">
            <v>S00000002118</v>
          </cell>
        </row>
        <row r="1546">
          <cell r="A1546" t="str">
            <v>S00000002178</v>
          </cell>
        </row>
        <row r="1547">
          <cell r="A1547" t="str">
            <v>S00000002178</v>
          </cell>
        </row>
        <row r="1548">
          <cell r="A1548" t="str">
            <v>S00000002178</v>
          </cell>
        </row>
        <row r="1549">
          <cell r="A1549" t="str">
            <v>S00000002178</v>
          </cell>
        </row>
        <row r="1550">
          <cell r="A1550" t="str">
            <v>S00000002178</v>
          </cell>
        </row>
        <row r="1551">
          <cell r="A1551" t="str">
            <v>S00000002178</v>
          </cell>
        </row>
        <row r="1552">
          <cell r="A1552" t="str">
            <v>S00000002178</v>
          </cell>
        </row>
        <row r="1553">
          <cell r="A1553" t="str">
            <v>S00000002178</v>
          </cell>
        </row>
        <row r="1554">
          <cell r="A1554" t="str">
            <v>S00000002178</v>
          </cell>
        </row>
        <row r="1555">
          <cell r="A1555" t="str">
            <v>S00000002315</v>
          </cell>
        </row>
        <row r="1556">
          <cell r="A1556" t="str">
            <v>S00000002315</v>
          </cell>
        </row>
        <row r="1557">
          <cell r="A1557" t="str">
            <v>S00000002315</v>
          </cell>
        </row>
        <row r="1558">
          <cell r="A1558" t="str">
            <v>S00000002315</v>
          </cell>
        </row>
        <row r="1559">
          <cell r="A1559" t="str">
            <v>S00000002315</v>
          </cell>
        </row>
        <row r="1560">
          <cell r="A1560" t="str">
            <v>S00000002315</v>
          </cell>
        </row>
        <row r="1561">
          <cell r="A1561" t="str">
            <v>S00000002315</v>
          </cell>
        </row>
        <row r="1562">
          <cell r="A1562" t="str">
            <v>S00000002536</v>
          </cell>
        </row>
        <row r="1563">
          <cell r="A1563" t="str">
            <v>S00000002536</v>
          </cell>
        </row>
        <row r="1564">
          <cell r="A1564" t="str">
            <v>S00000002536</v>
          </cell>
        </row>
        <row r="1565">
          <cell r="A1565" t="str">
            <v>S00000002536</v>
          </cell>
        </row>
        <row r="1566">
          <cell r="A1566" t="str">
            <v>S00000002536</v>
          </cell>
        </row>
        <row r="1567">
          <cell r="A1567" t="str">
            <v>S00000002536</v>
          </cell>
        </row>
        <row r="1568">
          <cell r="A1568" t="str">
            <v>S00000002536</v>
          </cell>
        </row>
        <row r="1569">
          <cell r="A1569" t="str">
            <v>S00000002153</v>
          </cell>
        </row>
        <row r="1570">
          <cell r="A1570" t="str">
            <v>S00000002153</v>
          </cell>
        </row>
        <row r="1571">
          <cell r="A1571" t="str">
            <v>S00000002153</v>
          </cell>
        </row>
        <row r="1572">
          <cell r="A1572" t="str">
            <v>S00000002153</v>
          </cell>
        </row>
        <row r="1573">
          <cell r="A1573" t="str">
            <v>S00000002153</v>
          </cell>
        </row>
        <row r="1574">
          <cell r="A1574" t="str">
            <v>S00000002153</v>
          </cell>
        </row>
        <row r="1575">
          <cell r="A1575" t="str">
            <v>S00000002153</v>
          </cell>
        </row>
        <row r="1576">
          <cell r="A1576" t="str">
            <v>S00000002259</v>
          </cell>
        </row>
        <row r="1577">
          <cell r="A1577" t="str">
            <v>S00000002259</v>
          </cell>
        </row>
        <row r="1578">
          <cell r="A1578" t="str">
            <v>S00000002259</v>
          </cell>
        </row>
        <row r="1579">
          <cell r="A1579" t="str">
            <v>S00000002259</v>
          </cell>
        </row>
        <row r="1580">
          <cell r="A1580" t="str">
            <v>S00000002259</v>
          </cell>
        </row>
        <row r="1581">
          <cell r="A1581" t="str">
            <v>S00000002259</v>
          </cell>
        </row>
        <row r="1582">
          <cell r="A1582" t="str">
            <v>S00000002259</v>
          </cell>
        </row>
        <row r="1583">
          <cell r="A1583" t="str">
            <v>S00000002259</v>
          </cell>
        </row>
        <row r="1584">
          <cell r="A1584" t="str">
            <v>S00000002234</v>
          </cell>
        </row>
        <row r="1585">
          <cell r="A1585" t="str">
            <v>S00000002234</v>
          </cell>
        </row>
        <row r="1586">
          <cell r="A1586" t="str">
            <v>S00000002234</v>
          </cell>
        </row>
        <row r="1587">
          <cell r="A1587" t="str">
            <v>S00000002234</v>
          </cell>
        </row>
        <row r="1588">
          <cell r="A1588" t="str">
            <v>S00000002234</v>
          </cell>
        </row>
        <row r="1589">
          <cell r="A1589" t="str">
            <v>S00000002234</v>
          </cell>
        </row>
        <row r="1590">
          <cell r="A1590" t="str">
            <v>S00000002234</v>
          </cell>
        </row>
        <row r="1591">
          <cell r="A1591" t="str">
            <v>S00000002234</v>
          </cell>
        </row>
        <row r="1592">
          <cell r="A1592" t="str">
            <v>S00000002234</v>
          </cell>
        </row>
        <row r="1593">
          <cell r="A1593" t="str">
            <v>S00000002234</v>
          </cell>
        </row>
        <row r="1594">
          <cell r="A1594" t="str">
            <v>S00000002506</v>
          </cell>
        </row>
        <row r="1595">
          <cell r="A1595" t="str">
            <v>S00000002506</v>
          </cell>
        </row>
        <row r="1596">
          <cell r="A1596" t="str">
            <v>S00000002506</v>
          </cell>
        </row>
        <row r="1597">
          <cell r="A1597" t="str">
            <v>S00000002506</v>
          </cell>
        </row>
        <row r="1598">
          <cell r="A1598" t="str">
            <v>S00000002506</v>
          </cell>
        </row>
        <row r="1599">
          <cell r="A1599" t="str">
            <v>S00000002506</v>
          </cell>
        </row>
        <row r="1600">
          <cell r="A1600" t="str">
            <v>S00000002506</v>
          </cell>
        </row>
        <row r="1601">
          <cell r="A1601" t="str">
            <v>S00000002506</v>
          </cell>
        </row>
        <row r="1602">
          <cell r="A1602" t="str">
            <v>S00000002304</v>
          </cell>
        </row>
        <row r="1603">
          <cell r="A1603" t="str">
            <v>S00000002304</v>
          </cell>
        </row>
        <row r="1604">
          <cell r="A1604" t="str">
            <v>S00000002304</v>
          </cell>
        </row>
        <row r="1605">
          <cell r="A1605" t="str">
            <v>S00000002304</v>
          </cell>
        </row>
        <row r="1606">
          <cell r="A1606" t="str">
            <v>S00000002304</v>
          </cell>
        </row>
        <row r="1607">
          <cell r="A1607" t="str">
            <v>S00000002304</v>
          </cell>
        </row>
        <row r="1608">
          <cell r="A1608" t="str">
            <v>S00000002304</v>
          </cell>
        </row>
        <row r="1609">
          <cell r="A1609" t="str">
            <v>S00000002304</v>
          </cell>
        </row>
        <row r="1610">
          <cell r="A1610" t="str">
            <v>S00000002447</v>
          </cell>
        </row>
        <row r="1611">
          <cell r="A1611" t="str">
            <v>S00000002447</v>
          </cell>
        </row>
        <row r="1612">
          <cell r="A1612" t="str">
            <v>S00000002447</v>
          </cell>
        </row>
        <row r="1613">
          <cell r="A1613" t="str">
            <v>S00000002447</v>
          </cell>
        </row>
        <row r="1614">
          <cell r="A1614" t="str">
            <v>S00000002447</v>
          </cell>
        </row>
        <row r="1615">
          <cell r="A1615" t="str">
            <v>S00000002447</v>
          </cell>
        </row>
        <row r="1616">
          <cell r="A1616" t="str">
            <v>S00000002447</v>
          </cell>
        </row>
        <row r="1617">
          <cell r="A1617" t="str">
            <v>S00000002447</v>
          </cell>
        </row>
        <row r="1618">
          <cell r="A1618" t="str">
            <v>S00000002447</v>
          </cell>
        </row>
        <row r="1619">
          <cell r="A1619" t="str">
            <v>S00000002124</v>
          </cell>
        </row>
        <row r="1620">
          <cell r="A1620" t="str">
            <v>S00000002124</v>
          </cell>
        </row>
        <row r="1621">
          <cell r="A1621" t="str">
            <v>S00000002124</v>
          </cell>
        </row>
        <row r="1622">
          <cell r="A1622" t="str">
            <v>S00000002124</v>
          </cell>
        </row>
        <row r="1623">
          <cell r="A1623" t="str">
            <v>S00000002124</v>
          </cell>
        </row>
        <row r="1624">
          <cell r="A1624" t="str">
            <v>S00000002124</v>
          </cell>
        </row>
        <row r="1625">
          <cell r="A1625" t="str">
            <v>S00000002124</v>
          </cell>
        </row>
        <row r="1626">
          <cell r="A1626" t="str">
            <v>S00000002592</v>
          </cell>
        </row>
        <row r="1627">
          <cell r="A1627" t="str">
            <v>S00000002592</v>
          </cell>
        </row>
        <row r="1628">
          <cell r="A1628" t="str">
            <v>S00000002592</v>
          </cell>
        </row>
        <row r="1629">
          <cell r="A1629" t="str">
            <v>S00000002592</v>
          </cell>
        </row>
        <row r="1630">
          <cell r="A1630" t="str">
            <v>S00000002592</v>
          </cell>
        </row>
        <row r="1631">
          <cell r="A1631" t="str">
            <v>S00000002289</v>
          </cell>
        </row>
        <row r="1632">
          <cell r="A1632" t="str">
            <v>S00000002289</v>
          </cell>
        </row>
        <row r="1633">
          <cell r="A1633" t="str">
            <v>S00000002289</v>
          </cell>
        </row>
        <row r="1634">
          <cell r="A1634" t="str">
            <v>S00000002289</v>
          </cell>
        </row>
        <row r="1635">
          <cell r="A1635" t="str">
            <v>S00000002289</v>
          </cell>
        </row>
        <row r="1636">
          <cell r="A1636" t="str">
            <v>S00000002258</v>
          </cell>
        </row>
        <row r="1637">
          <cell r="A1637" t="str">
            <v>S00000002258</v>
          </cell>
        </row>
        <row r="1638">
          <cell r="A1638" t="str">
            <v>S00000002258</v>
          </cell>
        </row>
        <row r="1639">
          <cell r="A1639" t="str">
            <v>S00000002258</v>
          </cell>
        </row>
        <row r="1640">
          <cell r="A1640" t="str">
            <v>S00000002258</v>
          </cell>
        </row>
        <row r="1641">
          <cell r="A1641" t="str">
            <v>S00000002258</v>
          </cell>
        </row>
        <row r="1642">
          <cell r="A1642" t="str">
            <v>S00000002428</v>
          </cell>
        </row>
        <row r="1643">
          <cell r="A1643" t="str">
            <v>S00000002428</v>
          </cell>
        </row>
        <row r="1644">
          <cell r="A1644" t="str">
            <v>S00000002428</v>
          </cell>
        </row>
        <row r="1645">
          <cell r="A1645" t="str">
            <v>S00000002428</v>
          </cell>
        </row>
        <row r="1646">
          <cell r="A1646" t="str">
            <v>S00000002428</v>
          </cell>
        </row>
        <row r="1647">
          <cell r="A1647" t="str">
            <v>S00000002428</v>
          </cell>
        </row>
        <row r="1648">
          <cell r="A1648" t="str">
            <v>S00000002146</v>
          </cell>
        </row>
        <row r="1649">
          <cell r="A1649" t="str">
            <v>S00000002146</v>
          </cell>
        </row>
        <row r="1650">
          <cell r="A1650" t="str">
            <v>S00000002146</v>
          </cell>
        </row>
        <row r="1651">
          <cell r="A1651" t="str">
            <v>S00000002146</v>
          </cell>
        </row>
        <row r="1652">
          <cell r="A1652" t="str">
            <v>S00000002146</v>
          </cell>
        </row>
        <row r="1653">
          <cell r="A1653" t="str">
            <v>S00000002146</v>
          </cell>
        </row>
        <row r="1654">
          <cell r="A1654" t="str">
            <v>S00000002146</v>
          </cell>
        </row>
        <row r="1655">
          <cell r="A1655" t="str">
            <v>S00000002146</v>
          </cell>
        </row>
        <row r="1656">
          <cell r="A1656" t="str">
            <v>S00000002442</v>
          </cell>
        </row>
        <row r="1657">
          <cell r="A1657" t="str">
            <v>S00000002442</v>
          </cell>
        </row>
        <row r="1658">
          <cell r="A1658" t="str">
            <v>S00000002442</v>
          </cell>
        </row>
        <row r="1659">
          <cell r="A1659" t="str">
            <v>S00000002442</v>
          </cell>
        </row>
        <row r="1660">
          <cell r="A1660" t="str">
            <v>S00000002442</v>
          </cell>
        </row>
        <row r="1661">
          <cell r="A1661" t="str">
            <v>S00000002442</v>
          </cell>
        </row>
        <row r="1662">
          <cell r="A1662" t="str">
            <v>S00000002442</v>
          </cell>
        </row>
        <row r="1663">
          <cell r="A1663" t="str">
            <v>S00000002442</v>
          </cell>
        </row>
        <row r="1664">
          <cell r="A1664" t="str">
            <v>S00000001901</v>
          </cell>
        </row>
        <row r="1665">
          <cell r="A1665" t="str">
            <v>S00000001901</v>
          </cell>
        </row>
        <row r="1666">
          <cell r="A1666" t="str">
            <v>S00000001901</v>
          </cell>
        </row>
        <row r="1667">
          <cell r="A1667" t="str">
            <v>S00000001901</v>
          </cell>
        </row>
        <row r="1668">
          <cell r="A1668" t="str">
            <v>S00000001901</v>
          </cell>
        </row>
        <row r="1669">
          <cell r="A1669" t="str">
            <v>S00000001901</v>
          </cell>
        </row>
        <row r="1670">
          <cell r="A1670" t="str">
            <v>S00000001901</v>
          </cell>
        </row>
        <row r="1671">
          <cell r="A1671" t="str">
            <v>S00000001901</v>
          </cell>
        </row>
        <row r="1672">
          <cell r="A1672" t="str">
            <v>S00000001901</v>
          </cell>
        </row>
        <row r="1673">
          <cell r="A1673" t="str">
            <v>S00000001901</v>
          </cell>
        </row>
        <row r="1674">
          <cell r="A1674" t="str">
            <v>S00000001901</v>
          </cell>
        </row>
        <row r="1675">
          <cell r="A1675" t="str">
            <v>S00000001901</v>
          </cell>
        </row>
        <row r="1676">
          <cell r="A1676" t="str">
            <v>S00000001901</v>
          </cell>
        </row>
        <row r="1677">
          <cell r="A1677" t="str">
            <v>S00000002134</v>
          </cell>
        </row>
        <row r="1678">
          <cell r="A1678" t="str">
            <v>S00000002134</v>
          </cell>
        </row>
        <row r="1679">
          <cell r="A1679" t="str">
            <v>S00000002134</v>
          </cell>
        </row>
        <row r="1680">
          <cell r="A1680" t="str">
            <v>S00000002134</v>
          </cell>
        </row>
        <row r="1681">
          <cell r="A1681" t="str">
            <v>S00000002134</v>
          </cell>
        </row>
        <row r="1682">
          <cell r="A1682" t="str">
            <v>S00000002134</v>
          </cell>
        </row>
        <row r="1683">
          <cell r="A1683" t="str">
            <v>S00000002134</v>
          </cell>
        </row>
        <row r="1684">
          <cell r="A1684" t="str">
            <v>S00000002134</v>
          </cell>
        </row>
        <row r="1685">
          <cell r="A1685" t="str">
            <v>S00000002134</v>
          </cell>
        </row>
        <row r="1686">
          <cell r="A1686" t="str">
            <v>S00000002211</v>
          </cell>
        </row>
        <row r="1687">
          <cell r="A1687" t="str">
            <v>S00000002211</v>
          </cell>
        </row>
        <row r="1688">
          <cell r="A1688" t="str">
            <v>S00000002211</v>
          </cell>
        </row>
        <row r="1689">
          <cell r="A1689" t="str">
            <v>S00000002211</v>
          </cell>
        </row>
        <row r="1690">
          <cell r="A1690" t="str">
            <v>S00000002211</v>
          </cell>
        </row>
        <row r="1691">
          <cell r="A1691" t="str">
            <v>S00000002211</v>
          </cell>
        </row>
        <row r="1692">
          <cell r="A1692" t="str">
            <v>S00000002211</v>
          </cell>
        </row>
        <row r="1693">
          <cell r="A1693" t="str">
            <v>S00000002211</v>
          </cell>
        </row>
        <row r="1694">
          <cell r="A1694" t="str">
            <v>S00000002211</v>
          </cell>
        </row>
        <row r="1695">
          <cell r="A1695" t="str">
            <v>S00000002211</v>
          </cell>
        </row>
        <row r="1696">
          <cell r="A1696" t="str">
            <v>S00000002211</v>
          </cell>
        </row>
        <row r="1697">
          <cell r="A1697" t="str">
            <v>S00000002211</v>
          </cell>
        </row>
        <row r="1698">
          <cell r="A1698" t="str">
            <v>S00000002113</v>
          </cell>
        </row>
        <row r="1699">
          <cell r="A1699" t="str">
            <v>S00000002113</v>
          </cell>
        </row>
        <row r="1700">
          <cell r="A1700" t="str">
            <v>S00000002113</v>
          </cell>
        </row>
        <row r="1701">
          <cell r="A1701" t="str">
            <v>S00000002113</v>
          </cell>
        </row>
        <row r="1702">
          <cell r="A1702" t="str">
            <v>S00000002113</v>
          </cell>
        </row>
        <row r="1703">
          <cell r="A1703" t="str">
            <v>S00000002113</v>
          </cell>
        </row>
        <row r="1704">
          <cell r="A1704" t="str">
            <v>S00000002113</v>
          </cell>
        </row>
        <row r="1705">
          <cell r="A1705" t="str">
            <v>S00000002375</v>
          </cell>
        </row>
        <row r="1706">
          <cell r="A1706" t="str">
            <v>S00000002375</v>
          </cell>
        </row>
        <row r="1707">
          <cell r="A1707" t="str">
            <v>S00000002375</v>
          </cell>
        </row>
        <row r="1708">
          <cell r="A1708" t="str">
            <v>S00000002375</v>
          </cell>
        </row>
        <row r="1709">
          <cell r="A1709" t="str">
            <v>S00000002375</v>
          </cell>
        </row>
        <row r="1710">
          <cell r="A1710" t="str">
            <v>S00000002375</v>
          </cell>
        </row>
        <row r="1711">
          <cell r="A1711" t="str">
            <v>S00000002375</v>
          </cell>
        </row>
        <row r="1712">
          <cell r="A1712" t="str">
            <v>S00000002375</v>
          </cell>
        </row>
        <row r="1713">
          <cell r="A1713" t="str">
            <v>S00000002250</v>
          </cell>
        </row>
        <row r="1714">
          <cell r="A1714" t="str">
            <v>S00000002250</v>
          </cell>
        </row>
        <row r="1715">
          <cell r="A1715" t="str">
            <v>S00000002250</v>
          </cell>
        </row>
        <row r="1716">
          <cell r="A1716" t="str">
            <v>S00000002250</v>
          </cell>
        </row>
        <row r="1717">
          <cell r="A1717" t="str">
            <v>S00000002250</v>
          </cell>
        </row>
        <row r="1718">
          <cell r="A1718" t="str">
            <v>S00000002250</v>
          </cell>
        </row>
        <row r="1719">
          <cell r="A1719" t="str">
            <v>S00000002250</v>
          </cell>
        </row>
        <row r="1720">
          <cell r="A1720" t="str">
            <v>S00000002250</v>
          </cell>
        </row>
        <row r="1721">
          <cell r="A1721" t="str">
            <v>S00000002250</v>
          </cell>
        </row>
        <row r="1722">
          <cell r="A1722" t="str">
            <v>S00000002486</v>
          </cell>
        </row>
        <row r="1723">
          <cell r="A1723" t="str">
            <v>S00000002486</v>
          </cell>
        </row>
        <row r="1724">
          <cell r="A1724" t="str">
            <v>S00000002486</v>
          </cell>
        </row>
        <row r="1725">
          <cell r="A1725" t="str">
            <v>S00000002486</v>
          </cell>
        </row>
        <row r="1726">
          <cell r="A1726" t="str">
            <v>S00000002486</v>
          </cell>
        </row>
        <row r="1727">
          <cell r="A1727" t="str">
            <v>S00000002486</v>
          </cell>
        </row>
        <row r="1728">
          <cell r="A1728" t="str">
            <v>S00000002176</v>
          </cell>
        </row>
        <row r="1729">
          <cell r="A1729" t="str">
            <v>S00000002176</v>
          </cell>
        </row>
        <row r="1730">
          <cell r="A1730" t="str">
            <v>S00000002176</v>
          </cell>
        </row>
        <row r="1731">
          <cell r="A1731" t="str">
            <v>S00000002176</v>
          </cell>
        </row>
        <row r="1732">
          <cell r="A1732" t="str">
            <v>S00000002176</v>
          </cell>
        </row>
        <row r="1733">
          <cell r="A1733" t="str">
            <v>S00000002176</v>
          </cell>
        </row>
        <row r="1734">
          <cell r="A1734" t="str">
            <v>S00000002176</v>
          </cell>
        </row>
        <row r="1735">
          <cell r="A1735" t="str">
            <v>S00000002299</v>
          </cell>
        </row>
        <row r="1736">
          <cell r="A1736" t="str">
            <v>S00000002299</v>
          </cell>
        </row>
        <row r="1737">
          <cell r="A1737" t="str">
            <v>S00000002299</v>
          </cell>
        </row>
        <row r="1738">
          <cell r="A1738" t="str">
            <v>S00000002299</v>
          </cell>
        </row>
        <row r="1739">
          <cell r="A1739" t="str">
            <v>S00000002299</v>
          </cell>
        </row>
        <row r="1740">
          <cell r="A1740" t="str">
            <v>S00000002299</v>
          </cell>
        </row>
        <row r="1741">
          <cell r="A1741" t="str">
            <v>S00000002299</v>
          </cell>
        </row>
        <row r="1742">
          <cell r="A1742" t="str">
            <v>S00000001590</v>
          </cell>
        </row>
        <row r="1743">
          <cell r="A1743" t="str">
            <v>S00000001590</v>
          </cell>
        </row>
        <row r="1744">
          <cell r="A1744" t="str">
            <v>S00000001590</v>
          </cell>
        </row>
        <row r="1745">
          <cell r="A1745" t="str">
            <v>S00000001590</v>
          </cell>
        </row>
        <row r="1746">
          <cell r="A1746" t="str">
            <v>S00000001590</v>
          </cell>
        </row>
        <row r="1747">
          <cell r="A1747" t="str">
            <v>S00000001590</v>
          </cell>
        </row>
        <row r="1748">
          <cell r="A1748" t="str">
            <v>S00000001590</v>
          </cell>
        </row>
        <row r="1749">
          <cell r="A1749" t="str">
            <v>S00000002342</v>
          </cell>
        </row>
        <row r="1750">
          <cell r="A1750" t="str">
            <v>S00000002342</v>
          </cell>
        </row>
        <row r="1751">
          <cell r="A1751" t="str">
            <v>S00000002342</v>
          </cell>
        </row>
        <row r="1752">
          <cell r="A1752" t="str">
            <v>S00000002342</v>
          </cell>
        </row>
        <row r="1753">
          <cell r="A1753" t="str">
            <v>S00000002342</v>
          </cell>
        </row>
        <row r="1754">
          <cell r="A1754" t="str">
            <v>S00000002342</v>
          </cell>
        </row>
        <row r="1755">
          <cell r="A1755" t="str">
            <v>S00000002274</v>
          </cell>
        </row>
        <row r="1756">
          <cell r="A1756" t="str">
            <v>S00000002274</v>
          </cell>
        </row>
        <row r="1757">
          <cell r="A1757" t="str">
            <v>S00000002274</v>
          </cell>
        </row>
        <row r="1758">
          <cell r="A1758" t="str">
            <v>S00000002274</v>
          </cell>
        </row>
        <row r="1759">
          <cell r="A1759" t="str">
            <v>S00000002274</v>
          </cell>
        </row>
        <row r="1760">
          <cell r="A1760" t="str">
            <v>S00000002274</v>
          </cell>
        </row>
        <row r="1761">
          <cell r="A1761" t="str">
            <v>S00000002274</v>
          </cell>
        </row>
        <row r="1762">
          <cell r="A1762" t="str">
            <v>S00000002312</v>
          </cell>
        </row>
        <row r="1763">
          <cell r="A1763" t="str">
            <v>S00000002312</v>
          </cell>
        </row>
        <row r="1764">
          <cell r="A1764" t="str">
            <v>S00000002312</v>
          </cell>
        </row>
        <row r="1765">
          <cell r="A1765" t="str">
            <v>S00000002312</v>
          </cell>
        </row>
        <row r="1766">
          <cell r="A1766" t="str">
            <v>S00000002312</v>
          </cell>
        </row>
        <row r="1767">
          <cell r="A1767" t="str">
            <v>S00000002312</v>
          </cell>
        </row>
        <row r="1768">
          <cell r="A1768" t="str">
            <v>S00000002150</v>
          </cell>
        </row>
        <row r="1769">
          <cell r="A1769" t="str">
            <v>S00000002150</v>
          </cell>
        </row>
        <row r="1770">
          <cell r="A1770" t="str">
            <v>S00000002150</v>
          </cell>
        </row>
        <row r="1771">
          <cell r="A1771" t="str">
            <v>S00000002150</v>
          </cell>
        </row>
        <row r="1772">
          <cell r="A1772" t="str">
            <v>S00000001910</v>
          </cell>
        </row>
        <row r="1773">
          <cell r="A1773" t="str">
            <v>S00000001910</v>
          </cell>
        </row>
        <row r="1774">
          <cell r="A1774" t="str">
            <v>S00000001910</v>
          </cell>
        </row>
        <row r="1775">
          <cell r="A1775" t="str">
            <v>S00000001910</v>
          </cell>
        </row>
        <row r="1776">
          <cell r="A1776" t="str">
            <v>S00000001910</v>
          </cell>
        </row>
        <row r="1777">
          <cell r="A1777" t="str">
            <v>S00000001910</v>
          </cell>
        </row>
        <row r="1778">
          <cell r="A1778" t="str">
            <v>S00000001910</v>
          </cell>
        </row>
        <row r="1779">
          <cell r="A1779" t="str">
            <v>S00000001910</v>
          </cell>
        </row>
        <row r="1780">
          <cell r="A1780" t="str">
            <v>S00000001910</v>
          </cell>
        </row>
        <row r="1781">
          <cell r="A1781" t="str">
            <v>S00000001910</v>
          </cell>
        </row>
        <row r="1782">
          <cell r="A1782" t="str">
            <v>S00000002584</v>
          </cell>
        </row>
        <row r="1783">
          <cell r="A1783" t="str">
            <v>S00000002584</v>
          </cell>
        </row>
        <row r="1784">
          <cell r="A1784" t="str">
            <v>S00000002584</v>
          </cell>
        </row>
        <row r="1785">
          <cell r="A1785" t="str">
            <v>S00000002584</v>
          </cell>
        </row>
        <row r="1786">
          <cell r="A1786" t="str">
            <v>S00000002584</v>
          </cell>
        </row>
        <row r="1787">
          <cell r="A1787" t="str">
            <v>S00000002476</v>
          </cell>
        </row>
        <row r="1788">
          <cell r="A1788" t="str">
            <v>S00000002476</v>
          </cell>
        </row>
        <row r="1789">
          <cell r="A1789" t="str">
            <v>S00000002476</v>
          </cell>
        </row>
        <row r="1790">
          <cell r="A1790" t="str">
            <v>S00000002476</v>
          </cell>
        </row>
        <row r="1791">
          <cell r="A1791" t="str">
            <v>S00000002476</v>
          </cell>
        </row>
        <row r="1792">
          <cell r="A1792" t="str">
            <v>S00000002476</v>
          </cell>
        </row>
        <row r="1793">
          <cell r="A1793" t="str">
            <v>S00000002127</v>
          </cell>
        </row>
        <row r="1794">
          <cell r="A1794" t="str">
            <v>S00000002127</v>
          </cell>
        </row>
        <row r="1795">
          <cell r="A1795" t="str">
            <v>S00000002127</v>
          </cell>
        </row>
        <row r="1796">
          <cell r="A1796" t="str">
            <v>S00000002127</v>
          </cell>
        </row>
        <row r="1797">
          <cell r="A1797" t="str">
            <v>S00000002501</v>
          </cell>
        </row>
        <row r="1798">
          <cell r="A1798" t="str">
            <v>S00000002501</v>
          </cell>
        </row>
        <row r="1799">
          <cell r="A1799" t="str">
            <v>S00000002501</v>
          </cell>
        </row>
        <row r="1800">
          <cell r="A1800" t="str">
            <v>S00000002501</v>
          </cell>
        </row>
        <row r="1801">
          <cell r="A1801" t="str">
            <v>S00000002579</v>
          </cell>
        </row>
        <row r="1802">
          <cell r="A1802" t="str">
            <v>S00000002579</v>
          </cell>
        </row>
        <row r="1803">
          <cell r="A1803" t="str">
            <v>S00000002579</v>
          </cell>
        </row>
        <row r="1804">
          <cell r="A1804" t="str">
            <v>S00000002579</v>
          </cell>
        </row>
        <row r="1805">
          <cell r="A1805" t="str">
            <v>S00000002579</v>
          </cell>
        </row>
        <row r="1806">
          <cell r="A1806" t="str">
            <v>S00000002579</v>
          </cell>
        </row>
        <row r="1807">
          <cell r="A1807" t="str">
            <v>S00000002065</v>
          </cell>
        </row>
        <row r="1808">
          <cell r="A1808" t="str">
            <v>S00000002065</v>
          </cell>
        </row>
        <row r="1809">
          <cell r="A1809" t="str">
            <v>S00000002065</v>
          </cell>
        </row>
        <row r="1810">
          <cell r="A1810" t="str">
            <v>S00000002065</v>
          </cell>
        </row>
        <row r="1811">
          <cell r="A1811" t="str">
            <v>S00000002065</v>
          </cell>
        </row>
        <row r="1812">
          <cell r="A1812" t="str">
            <v>S00000002065</v>
          </cell>
        </row>
        <row r="1813">
          <cell r="A1813" t="str">
            <v>S00000002065</v>
          </cell>
        </row>
        <row r="1814">
          <cell r="A1814" t="str">
            <v>S00000002065</v>
          </cell>
        </row>
        <row r="1815">
          <cell r="A1815" t="str">
            <v>S00000002065</v>
          </cell>
        </row>
        <row r="1816">
          <cell r="A1816" t="str">
            <v>S00000002065</v>
          </cell>
        </row>
        <row r="1817">
          <cell r="A1817" t="str">
            <v>S00000002358</v>
          </cell>
        </row>
        <row r="1818">
          <cell r="A1818" t="str">
            <v>S00000002358</v>
          </cell>
        </row>
        <row r="1819">
          <cell r="A1819" t="str">
            <v>S00000002358</v>
          </cell>
        </row>
        <row r="1820">
          <cell r="A1820" t="str">
            <v>S00000002358</v>
          </cell>
        </row>
        <row r="1821">
          <cell r="A1821" t="str">
            <v>S00000002358</v>
          </cell>
        </row>
        <row r="1822">
          <cell r="A1822" t="str">
            <v>S00000002358</v>
          </cell>
        </row>
        <row r="1823">
          <cell r="A1823" t="str">
            <v>S00000002358</v>
          </cell>
        </row>
        <row r="1824">
          <cell r="A1824" t="str">
            <v>S00000002358</v>
          </cell>
        </row>
        <row r="1825">
          <cell r="A1825" t="str">
            <v>S00000002358</v>
          </cell>
        </row>
        <row r="1826">
          <cell r="A1826" t="str">
            <v>S00000002167</v>
          </cell>
        </row>
        <row r="1827">
          <cell r="A1827" t="str">
            <v>S00000002167</v>
          </cell>
        </row>
        <row r="1828">
          <cell r="A1828" t="str">
            <v>S00000002167</v>
          </cell>
        </row>
        <row r="1829">
          <cell r="A1829" t="str">
            <v>S00000002167</v>
          </cell>
        </row>
        <row r="1830">
          <cell r="A1830" t="str">
            <v>S00000002167</v>
          </cell>
        </row>
        <row r="1831">
          <cell r="A1831" t="str">
            <v>S00000002167</v>
          </cell>
        </row>
        <row r="1832">
          <cell r="A1832" t="str">
            <v>S00000002167</v>
          </cell>
        </row>
        <row r="1833">
          <cell r="A1833" t="str">
            <v>S00000002167</v>
          </cell>
        </row>
        <row r="1834">
          <cell r="A1834" t="str">
            <v>S00000002167</v>
          </cell>
        </row>
        <row r="1835">
          <cell r="A1835" t="str">
            <v>S00000002167</v>
          </cell>
        </row>
        <row r="1836">
          <cell r="A1836" t="str">
            <v>S00000002167</v>
          </cell>
        </row>
        <row r="1837">
          <cell r="A1837" t="str">
            <v>S00000001965</v>
          </cell>
        </row>
        <row r="1838">
          <cell r="A1838" t="str">
            <v>S00000001965</v>
          </cell>
        </row>
        <row r="1839">
          <cell r="A1839" t="str">
            <v>S00000001965</v>
          </cell>
        </row>
        <row r="1840">
          <cell r="A1840" t="str">
            <v>S00000001965</v>
          </cell>
        </row>
        <row r="1841">
          <cell r="A1841" t="str">
            <v>S00000001965</v>
          </cell>
        </row>
        <row r="1842">
          <cell r="A1842" t="str">
            <v>S00000001355</v>
          </cell>
        </row>
        <row r="1843">
          <cell r="A1843" t="str">
            <v>S00000001355</v>
          </cell>
        </row>
        <row r="1844">
          <cell r="A1844" t="str">
            <v>S00000001355</v>
          </cell>
        </row>
        <row r="1845">
          <cell r="A1845" t="str">
            <v>S00000001355</v>
          </cell>
        </row>
        <row r="1846">
          <cell r="A1846" t="str">
            <v>S00000001355</v>
          </cell>
        </row>
        <row r="1847">
          <cell r="A1847" t="str">
            <v>S00000001355</v>
          </cell>
        </row>
        <row r="1848">
          <cell r="A1848" t="str">
            <v>S00000002595</v>
          </cell>
        </row>
        <row r="1849">
          <cell r="A1849" t="str">
            <v>S00000002595</v>
          </cell>
        </row>
        <row r="1850">
          <cell r="A1850" t="str">
            <v>S00000002595</v>
          </cell>
        </row>
        <row r="1851">
          <cell r="A1851" t="str">
            <v>S00000002595</v>
          </cell>
        </row>
        <row r="1852">
          <cell r="A1852" t="str">
            <v>S00000002595</v>
          </cell>
        </row>
        <row r="1853">
          <cell r="A1853" t="str">
            <v>S00000002595</v>
          </cell>
        </row>
        <row r="1854">
          <cell r="A1854" t="str">
            <v>S00000002595</v>
          </cell>
        </row>
        <row r="1855">
          <cell r="A1855" t="str">
            <v>S00000002595</v>
          </cell>
        </row>
        <row r="1856">
          <cell r="A1856" t="str">
            <v>S00000002595</v>
          </cell>
        </row>
        <row r="1857">
          <cell r="A1857" t="str">
            <v>S00000002595</v>
          </cell>
        </row>
        <row r="1858">
          <cell r="A1858" t="str">
            <v>S00000002369</v>
          </cell>
        </row>
        <row r="1859">
          <cell r="A1859" t="str">
            <v>S00000002369</v>
          </cell>
        </row>
        <row r="1860">
          <cell r="A1860" t="str">
            <v>S00000002369</v>
          </cell>
        </row>
        <row r="1861">
          <cell r="A1861" t="str">
            <v>S00000002369</v>
          </cell>
        </row>
        <row r="1862">
          <cell r="A1862" t="str">
            <v>S00000002544</v>
          </cell>
        </row>
        <row r="1863">
          <cell r="A1863" t="str">
            <v>S00000002544</v>
          </cell>
        </row>
        <row r="1864">
          <cell r="A1864" t="str">
            <v>S00000002544</v>
          </cell>
        </row>
        <row r="1865">
          <cell r="A1865" t="str">
            <v>S00000002544</v>
          </cell>
        </row>
        <row r="1866">
          <cell r="A1866" t="str">
            <v>S00000002544</v>
          </cell>
        </row>
        <row r="1867">
          <cell r="A1867" t="str">
            <v>S00000002544</v>
          </cell>
        </row>
        <row r="1868">
          <cell r="A1868" t="str">
            <v>S00000002544</v>
          </cell>
        </row>
        <row r="1869">
          <cell r="A1869" t="str">
            <v>S00000002544</v>
          </cell>
        </row>
        <row r="1870">
          <cell r="A1870" t="str">
            <v>S00000002145</v>
          </cell>
        </row>
        <row r="1871">
          <cell r="A1871" t="str">
            <v>S00000002145</v>
          </cell>
        </row>
        <row r="1872">
          <cell r="A1872" t="str">
            <v>S00000002145</v>
          </cell>
        </row>
        <row r="1873">
          <cell r="A1873" t="str">
            <v>S00000002145</v>
          </cell>
        </row>
        <row r="1874">
          <cell r="A1874" t="str">
            <v>S00000002145</v>
          </cell>
        </row>
        <row r="1875">
          <cell r="A1875" t="str">
            <v>S00000002145</v>
          </cell>
        </row>
        <row r="1876">
          <cell r="A1876" t="str">
            <v>S00000002145</v>
          </cell>
        </row>
        <row r="1877">
          <cell r="A1877" t="str">
            <v>S00000002145</v>
          </cell>
        </row>
        <row r="1878">
          <cell r="A1878" t="str">
            <v>S00000002555</v>
          </cell>
        </row>
        <row r="1879">
          <cell r="A1879" t="str">
            <v>S00000002555</v>
          </cell>
        </row>
        <row r="1880">
          <cell r="A1880" t="str">
            <v>S00000002555</v>
          </cell>
        </row>
        <row r="1881">
          <cell r="A1881" t="str">
            <v>S00000002555</v>
          </cell>
        </row>
        <row r="1882">
          <cell r="A1882" t="str">
            <v>S00000002555</v>
          </cell>
        </row>
        <row r="1883">
          <cell r="A1883" t="str">
            <v>S00000002629</v>
          </cell>
        </row>
        <row r="1884">
          <cell r="A1884" t="str">
            <v>S00000002629</v>
          </cell>
        </row>
        <row r="1885">
          <cell r="A1885" t="str">
            <v>S00000002629</v>
          </cell>
        </row>
        <row r="1886">
          <cell r="A1886" t="str">
            <v>S00000002629</v>
          </cell>
        </row>
        <row r="1887">
          <cell r="A1887" t="str">
            <v>S00000002629</v>
          </cell>
        </row>
        <row r="1888">
          <cell r="A1888" t="str">
            <v>S00000002576</v>
          </cell>
        </row>
        <row r="1889">
          <cell r="A1889" t="str">
            <v>S00000002576</v>
          </cell>
        </row>
        <row r="1890">
          <cell r="A1890" t="str">
            <v>S00000002576</v>
          </cell>
        </row>
        <row r="1891">
          <cell r="A1891" t="str">
            <v>S00000002576</v>
          </cell>
        </row>
        <row r="1892">
          <cell r="A1892" t="str">
            <v>S00000002576</v>
          </cell>
        </row>
        <row r="1893">
          <cell r="A1893" t="str">
            <v>S00000002576</v>
          </cell>
        </row>
        <row r="1894">
          <cell r="A1894" t="str">
            <v>S00000002576</v>
          </cell>
        </row>
        <row r="1895">
          <cell r="A1895" t="str">
            <v>S00000002205</v>
          </cell>
        </row>
        <row r="1896">
          <cell r="A1896" t="str">
            <v>S00000002205</v>
          </cell>
        </row>
        <row r="1897">
          <cell r="A1897" t="str">
            <v>S00000002205</v>
          </cell>
        </row>
        <row r="1898">
          <cell r="A1898" t="str">
            <v>S00000002205</v>
          </cell>
        </row>
        <row r="1899">
          <cell r="A1899" t="str">
            <v>S00000002205</v>
          </cell>
        </row>
        <row r="1900">
          <cell r="A1900" t="str">
            <v>S00000002205</v>
          </cell>
        </row>
        <row r="1901">
          <cell r="A1901" t="str">
            <v>S00000002205</v>
          </cell>
        </row>
        <row r="1902">
          <cell r="A1902" t="str">
            <v>S00000002205</v>
          </cell>
        </row>
        <row r="1903">
          <cell r="A1903" t="str">
            <v>S00000002205</v>
          </cell>
        </row>
        <row r="1904">
          <cell r="A1904" t="str">
            <v>S00000002213</v>
          </cell>
        </row>
        <row r="1905">
          <cell r="A1905" t="str">
            <v>S00000002213</v>
          </cell>
        </row>
        <row r="1906">
          <cell r="A1906" t="str">
            <v>S00000002213</v>
          </cell>
        </row>
        <row r="1907">
          <cell r="A1907" t="str">
            <v>S00000002213</v>
          </cell>
        </row>
        <row r="1908">
          <cell r="A1908" t="str">
            <v>S00000002213</v>
          </cell>
        </row>
        <row r="1909">
          <cell r="A1909" t="str">
            <v>S00000002213</v>
          </cell>
        </row>
        <row r="1910">
          <cell r="A1910" t="str">
            <v>S00000002139</v>
          </cell>
        </row>
        <row r="1911">
          <cell r="A1911" t="str">
            <v>S00000002139</v>
          </cell>
        </row>
        <row r="1912">
          <cell r="A1912" t="str">
            <v>S00000002139</v>
          </cell>
        </row>
        <row r="1913">
          <cell r="A1913" t="str">
            <v>S00000002139</v>
          </cell>
        </row>
        <row r="1914">
          <cell r="A1914" t="str">
            <v>S00000002139</v>
          </cell>
        </row>
        <row r="1915">
          <cell r="A1915" t="str">
            <v>S00000002139</v>
          </cell>
        </row>
        <row r="1916">
          <cell r="A1916" t="str">
            <v>S00000002139</v>
          </cell>
        </row>
        <row r="1917">
          <cell r="A1917" t="str">
            <v>S00000002139</v>
          </cell>
        </row>
        <row r="1918">
          <cell r="A1918" t="str">
            <v>S00000002354</v>
          </cell>
        </row>
        <row r="1919">
          <cell r="A1919" t="str">
            <v>S00000002354</v>
          </cell>
        </row>
        <row r="1920">
          <cell r="A1920" t="str">
            <v>S00000002354</v>
          </cell>
        </row>
        <row r="1921">
          <cell r="A1921" t="str">
            <v>S00000002354</v>
          </cell>
        </row>
        <row r="1922">
          <cell r="A1922" t="str">
            <v>S00000002354</v>
          </cell>
        </row>
        <row r="1923">
          <cell r="A1923" t="str">
            <v>S00000001839</v>
          </cell>
        </row>
        <row r="1924">
          <cell r="A1924" t="str">
            <v>S00000001839</v>
          </cell>
        </row>
        <row r="1925">
          <cell r="A1925" t="str">
            <v>S00000001839</v>
          </cell>
        </row>
        <row r="1926">
          <cell r="A1926" t="str">
            <v>S00000001839</v>
          </cell>
        </row>
        <row r="1927">
          <cell r="A1927" t="str">
            <v>S00000001839</v>
          </cell>
        </row>
        <row r="1928">
          <cell r="A1928" t="str">
            <v>S00000001839</v>
          </cell>
        </row>
        <row r="1929">
          <cell r="A1929" t="str">
            <v>S00000001839</v>
          </cell>
        </row>
        <row r="1930">
          <cell r="A1930" t="str">
            <v>S00000001839</v>
          </cell>
        </row>
        <row r="1931">
          <cell r="A1931" t="str">
            <v>S00000001839</v>
          </cell>
        </row>
        <row r="1932">
          <cell r="A1932" t="str">
            <v>S00000001839</v>
          </cell>
        </row>
        <row r="1933">
          <cell r="A1933" t="str">
            <v>S00000001839</v>
          </cell>
        </row>
        <row r="1934">
          <cell r="A1934" t="str">
            <v>S00000001839</v>
          </cell>
        </row>
        <row r="1935">
          <cell r="A1935" t="str">
            <v>S00000002593</v>
          </cell>
        </row>
        <row r="1936">
          <cell r="A1936" t="str">
            <v>S00000002593</v>
          </cell>
        </row>
        <row r="1937">
          <cell r="A1937" t="str">
            <v>S00000002593</v>
          </cell>
        </row>
        <row r="1938">
          <cell r="A1938" t="str">
            <v>S00000002593</v>
          </cell>
        </row>
        <row r="1939">
          <cell r="A1939" t="str">
            <v>S00000002593</v>
          </cell>
        </row>
        <row r="1940">
          <cell r="A1940" t="str">
            <v>S00000002593</v>
          </cell>
        </row>
        <row r="1941">
          <cell r="A1941" t="str">
            <v>S00000002226</v>
          </cell>
        </row>
        <row r="1942">
          <cell r="A1942" t="str">
            <v>S00000002226</v>
          </cell>
        </row>
        <row r="1943">
          <cell r="A1943" t="str">
            <v>S00000002226</v>
          </cell>
        </row>
        <row r="1944">
          <cell r="A1944" t="str">
            <v>S00000002226</v>
          </cell>
        </row>
        <row r="1945">
          <cell r="A1945" t="str">
            <v>S00000002226</v>
          </cell>
        </row>
        <row r="1946">
          <cell r="A1946" t="str">
            <v>S00000002226</v>
          </cell>
        </row>
        <row r="1947">
          <cell r="A1947" t="str">
            <v>S00000002226</v>
          </cell>
        </row>
        <row r="1948">
          <cell r="A1948" t="str">
            <v>S00000002226</v>
          </cell>
        </row>
        <row r="1949">
          <cell r="A1949" t="str">
            <v>S00000002226</v>
          </cell>
        </row>
        <row r="1950">
          <cell r="A1950" t="str">
            <v>S00000002349</v>
          </cell>
        </row>
        <row r="1951">
          <cell r="A1951" t="str">
            <v>S00000002349</v>
          </cell>
        </row>
        <row r="1952">
          <cell r="A1952" t="str">
            <v>S00000002349</v>
          </cell>
        </row>
        <row r="1953">
          <cell r="A1953" t="str">
            <v>S00000002349</v>
          </cell>
        </row>
        <row r="1954">
          <cell r="A1954" t="str">
            <v>S00000002349</v>
          </cell>
        </row>
        <row r="1955">
          <cell r="A1955" t="str">
            <v>S00000002349</v>
          </cell>
        </row>
        <row r="1956">
          <cell r="A1956" t="str">
            <v>S00000002349</v>
          </cell>
        </row>
        <row r="1957">
          <cell r="A1957" t="str">
            <v>S00000002349</v>
          </cell>
        </row>
        <row r="1958">
          <cell r="A1958" t="str">
            <v>S00000002349</v>
          </cell>
        </row>
        <row r="1959">
          <cell r="A1959" t="str">
            <v>S00000002373</v>
          </cell>
        </row>
        <row r="1960">
          <cell r="A1960" t="str">
            <v>S00000002373</v>
          </cell>
        </row>
        <row r="1961">
          <cell r="A1961" t="str">
            <v>S00000002373</v>
          </cell>
        </row>
        <row r="1962">
          <cell r="A1962" t="str">
            <v>S00000002373</v>
          </cell>
        </row>
        <row r="1963">
          <cell r="A1963" t="str">
            <v>S00000002373</v>
          </cell>
        </row>
        <row r="1964">
          <cell r="A1964" t="str">
            <v>S00000002373</v>
          </cell>
        </row>
        <row r="1965">
          <cell r="A1965" t="str">
            <v>S00000002373</v>
          </cell>
        </row>
        <row r="1966">
          <cell r="A1966" t="str">
            <v>S00000002197</v>
          </cell>
        </row>
        <row r="1967">
          <cell r="A1967" t="str">
            <v>S00000002197</v>
          </cell>
        </row>
        <row r="1968">
          <cell r="A1968" t="str">
            <v>S00000002197</v>
          </cell>
        </row>
        <row r="1969">
          <cell r="A1969" t="str">
            <v>S00000002197</v>
          </cell>
        </row>
        <row r="1970">
          <cell r="A1970" t="str">
            <v>S00000002041</v>
          </cell>
        </row>
        <row r="1971">
          <cell r="A1971" t="str">
            <v>S00000002041</v>
          </cell>
        </row>
        <row r="1972">
          <cell r="A1972" t="str">
            <v>S00000002041</v>
          </cell>
        </row>
        <row r="1973">
          <cell r="A1973" t="str">
            <v>S00000002041</v>
          </cell>
        </row>
        <row r="1974">
          <cell r="A1974" t="str">
            <v>S00000002144</v>
          </cell>
        </row>
        <row r="1975">
          <cell r="A1975" t="str">
            <v>S00000002144</v>
          </cell>
        </row>
        <row r="1976">
          <cell r="A1976" t="str">
            <v>S00000002144</v>
          </cell>
        </row>
        <row r="1977">
          <cell r="A1977" t="str">
            <v>S00000002144</v>
          </cell>
        </row>
        <row r="1978">
          <cell r="A1978" t="str">
            <v>S00000002144</v>
          </cell>
        </row>
        <row r="1979">
          <cell r="A1979" t="str">
            <v>S00000002191</v>
          </cell>
        </row>
        <row r="1980">
          <cell r="A1980" t="str">
            <v>S00000002191</v>
          </cell>
        </row>
        <row r="1981">
          <cell r="A1981" t="str">
            <v>S00000002191</v>
          </cell>
        </row>
        <row r="1982">
          <cell r="A1982" t="str">
            <v>S00000002191</v>
          </cell>
        </row>
        <row r="1983">
          <cell r="A1983" t="str">
            <v>S00000002191</v>
          </cell>
        </row>
        <row r="1984">
          <cell r="A1984" t="str">
            <v>S00000002102</v>
          </cell>
        </row>
        <row r="1985">
          <cell r="A1985" t="str">
            <v>S00000002102</v>
          </cell>
        </row>
        <row r="1986">
          <cell r="A1986" t="str">
            <v>S00000002102</v>
          </cell>
        </row>
        <row r="1987">
          <cell r="A1987" t="str">
            <v>S00000002102</v>
          </cell>
        </row>
        <row r="1988">
          <cell r="A1988" t="str">
            <v>S00000002102</v>
          </cell>
        </row>
        <row r="1989">
          <cell r="A1989" t="str">
            <v>S00000002102</v>
          </cell>
        </row>
        <row r="1990">
          <cell r="A1990" t="str">
            <v>S00000002102</v>
          </cell>
        </row>
        <row r="1991">
          <cell r="A1991" t="str">
            <v>S00000002227</v>
          </cell>
        </row>
        <row r="1992">
          <cell r="A1992" t="str">
            <v>S00000002227</v>
          </cell>
        </row>
        <row r="1993">
          <cell r="A1993" t="str">
            <v>S00000002227</v>
          </cell>
        </row>
        <row r="1994">
          <cell r="A1994" t="str">
            <v>S00000002227</v>
          </cell>
        </row>
        <row r="1995">
          <cell r="A1995" t="str">
            <v>S00000002227</v>
          </cell>
        </row>
        <row r="1996">
          <cell r="A1996" t="str">
            <v>S00000002227</v>
          </cell>
        </row>
        <row r="1997">
          <cell r="A1997" t="str">
            <v>S00000002227</v>
          </cell>
        </row>
        <row r="1998">
          <cell r="A1998" t="str">
            <v>S00000002161</v>
          </cell>
        </row>
        <row r="1999">
          <cell r="A1999" t="str">
            <v>S00000002161</v>
          </cell>
        </row>
        <row r="2000">
          <cell r="A2000" t="str">
            <v>S00000002161</v>
          </cell>
        </row>
        <row r="2001">
          <cell r="A2001" t="str">
            <v>S00000002161</v>
          </cell>
        </row>
        <row r="2002">
          <cell r="A2002" t="str">
            <v>S00000002161</v>
          </cell>
        </row>
        <row r="2003">
          <cell r="A2003" t="str">
            <v>S00000002161</v>
          </cell>
        </row>
        <row r="2004">
          <cell r="A2004" t="str">
            <v>S00000002161</v>
          </cell>
        </row>
        <row r="2005">
          <cell r="A2005" t="str">
            <v>S00000002161</v>
          </cell>
        </row>
        <row r="2006">
          <cell r="A2006" t="str">
            <v>S00000002161</v>
          </cell>
        </row>
        <row r="2007">
          <cell r="A2007" t="str">
            <v>S00000002161</v>
          </cell>
        </row>
        <row r="2008">
          <cell r="A2008" t="str">
            <v>S00000002161</v>
          </cell>
        </row>
        <row r="2009">
          <cell r="A2009" t="str">
            <v>S00000002161</v>
          </cell>
        </row>
        <row r="2010">
          <cell r="A2010" t="str">
            <v>S00000002161</v>
          </cell>
        </row>
        <row r="2011">
          <cell r="A2011" t="str">
            <v>S00000001998</v>
          </cell>
        </row>
        <row r="2012">
          <cell r="A2012" t="str">
            <v>S00000001998</v>
          </cell>
        </row>
        <row r="2013">
          <cell r="A2013" t="str">
            <v>S00000001998</v>
          </cell>
        </row>
        <row r="2014">
          <cell r="A2014" t="str">
            <v>S00000002008</v>
          </cell>
        </row>
        <row r="2015">
          <cell r="A2015" t="str">
            <v>S00000002008</v>
          </cell>
        </row>
        <row r="2016">
          <cell r="A2016" t="str">
            <v>S00000002008</v>
          </cell>
        </row>
        <row r="2017">
          <cell r="A2017" t="str">
            <v>S00000002008</v>
          </cell>
        </row>
        <row r="2018">
          <cell r="A2018" t="str">
            <v>S00000002008</v>
          </cell>
        </row>
        <row r="2019">
          <cell r="A2019" t="str">
            <v>S00000002008</v>
          </cell>
        </row>
        <row r="2020">
          <cell r="A2020" t="str">
            <v>S00000002008</v>
          </cell>
        </row>
        <row r="2021">
          <cell r="A2021" t="str">
            <v>S00000002008</v>
          </cell>
        </row>
        <row r="2022">
          <cell r="A2022" t="str">
            <v>S00000002008</v>
          </cell>
        </row>
        <row r="2023">
          <cell r="A2023" t="str">
            <v>S00000002581</v>
          </cell>
        </row>
        <row r="2024">
          <cell r="A2024" t="str">
            <v>S00000002581</v>
          </cell>
        </row>
        <row r="2025">
          <cell r="A2025" t="str">
            <v>S00000002581</v>
          </cell>
        </row>
        <row r="2026">
          <cell r="A2026" t="str">
            <v>S00000002581</v>
          </cell>
        </row>
        <row r="2027">
          <cell r="A2027" t="str">
            <v>S00000002581</v>
          </cell>
        </row>
        <row r="2028">
          <cell r="A2028" t="str">
            <v>S00000002581</v>
          </cell>
        </row>
        <row r="2029">
          <cell r="A2029" t="str">
            <v>S00000002581</v>
          </cell>
        </row>
        <row r="2030">
          <cell r="A2030" t="str">
            <v>S00000002581</v>
          </cell>
        </row>
        <row r="2031">
          <cell r="A2031" t="str">
            <v>S00000002017</v>
          </cell>
        </row>
        <row r="2032">
          <cell r="A2032" t="str">
            <v>S00000002017</v>
          </cell>
        </row>
        <row r="2033">
          <cell r="A2033" t="str">
            <v>S00000002017</v>
          </cell>
        </row>
        <row r="2034">
          <cell r="A2034" t="str">
            <v>S00000002017</v>
          </cell>
        </row>
        <row r="2035">
          <cell r="A2035" t="str">
            <v>S00000002017</v>
          </cell>
        </row>
        <row r="2036">
          <cell r="A2036" t="str">
            <v>S00000001954</v>
          </cell>
        </row>
        <row r="2037">
          <cell r="A2037" t="str">
            <v>S00000001954</v>
          </cell>
        </row>
        <row r="2038">
          <cell r="A2038" t="str">
            <v>S00000001954</v>
          </cell>
        </row>
        <row r="2039">
          <cell r="A2039" t="str">
            <v>S00000002116</v>
          </cell>
        </row>
        <row r="2040">
          <cell r="A2040" t="str">
            <v>S00000002116</v>
          </cell>
        </row>
        <row r="2041">
          <cell r="A2041" t="str">
            <v>S00000002116</v>
          </cell>
        </row>
        <row r="2042">
          <cell r="A2042" t="str">
            <v>S00000002116</v>
          </cell>
        </row>
        <row r="2043">
          <cell r="A2043" t="str">
            <v>S00000002116</v>
          </cell>
        </row>
        <row r="2044">
          <cell r="A2044" t="str">
            <v>S00000002116</v>
          </cell>
        </row>
        <row r="2045">
          <cell r="A2045" t="str">
            <v>S00000002116</v>
          </cell>
        </row>
        <row r="2046">
          <cell r="A2046" t="str">
            <v>S00000002116</v>
          </cell>
        </row>
        <row r="2047">
          <cell r="A2047" t="str">
            <v>S00000002116</v>
          </cell>
        </row>
        <row r="2048">
          <cell r="A2048" t="str">
            <v>S00000002116</v>
          </cell>
        </row>
        <row r="2049">
          <cell r="A2049" t="str">
            <v>S00000002177</v>
          </cell>
        </row>
        <row r="2050">
          <cell r="A2050" t="str">
            <v>S00000002177</v>
          </cell>
        </row>
        <row r="2051">
          <cell r="A2051" t="str">
            <v>S00000002177</v>
          </cell>
        </row>
        <row r="2052">
          <cell r="A2052" t="str">
            <v>S00000002177</v>
          </cell>
        </row>
        <row r="2053">
          <cell r="A2053" t="str">
            <v>S00000002177</v>
          </cell>
        </row>
        <row r="2054">
          <cell r="A2054" t="str">
            <v>S00000002177</v>
          </cell>
        </row>
        <row r="2055">
          <cell r="A2055" t="str">
            <v>S00000002177</v>
          </cell>
        </row>
        <row r="2056">
          <cell r="A2056" t="str">
            <v>S00000002177</v>
          </cell>
        </row>
        <row r="2057">
          <cell r="A2057" t="str">
            <v>S00000002177</v>
          </cell>
        </row>
        <row r="2058">
          <cell r="A2058" t="str">
            <v>S00000002177</v>
          </cell>
        </row>
        <row r="2059">
          <cell r="A2059" t="str">
            <v>S00000002177</v>
          </cell>
        </row>
        <row r="2060">
          <cell r="A2060" t="str">
            <v>S00000002177</v>
          </cell>
        </row>
        <row r="2061">
          <cell r="A2061" t="str">
            <v>S00000002080</v>
          </cell>
        </row>
        <row r="2062">
          <cell r="A2062" t="str">
            <v>S00000002080</v>
          </cell>
        </row>
        <row r="2063">
          <cell r="A2063" t="str">
            <v>S00000002080</v>
          </cell>
        </row>
        <row r="2064">
          <cell r="A2064" t="str">
            <v>S00000002080</v>
          </cell>
        </row>
        <row r="2065">
          <cell r="A2065" t="str">
            <v>S00000002080</v>
          </cell>
        </row>
        <row r="2066">
          <cell r="A2066" t="str">
            <v>S00000002080</v>
          </cell>
        </row>
        <row r="2067">
          <cell r="A2067" t="str">
            <v>S00000002080</v>
          </cell>
        </row>
        <row r="2068">
          <cell r="A2068" t="str">
            <v>S00000002399</v>
          </cell>
        </row>
        <row r="2069">
          <cell r="A2069" t="str">
            <v>S00000002399</v>
          </cell>
        </row>
        <row r="2070">
          <cell r="A2070" t="str">
            <v>S00000002399</v>
          </cell>
        </row>
        <row r="2071">
          <cell r="A2071" t="str">
            <v>S00000002399</v>
          </cell>
        </row>
        <row r="2072">
          <cell r="A2072" t="str">
            <v>S00000002399</v>
          </cell>
        </row>
        <row r="2073">
          <cell r="A2073" t="str">
            <v>S00000002399</v>
          </cell>
        </row>
        <row r="2074">
          <cell r="A2074" t="str">
            <v>S00000002399</v>
          </cell>
        </row>
        <row r="2075">
          <cell r="A2075" t="str">
            <v>S00000002399</v>
          </cell>
        </row>
        <row r="2076">
          <cell r="A2076" t="str">
            <v>S00000002399</v>
          </cell>
        </row>
        <row r="2077">
          <cell r="A2077" t="str">
            <v>S00000002399</v>
          </cell>
        </row>
        <row r="2078">
          <cell r="A2078" t="str">
            <v>S00000002399</v>
          </cell>
        </row>
        <row r="2079">
          <cell r="A2079" t="str">
            <v>S00000002399</v>
          </cell>
        </row>
        <row r="2080">
          <cell r="A2080" t="str">
            <v>S00000002399</v>
          </cell>
        </row>
        <row r="2081">
          <cell r="A2081" t="str">
            <v>S00000002399</v>
          </cell>
        </row>
        <row r="2082">
          <cell r="A2082" t="str">
            <v>S00000002399</v>
          </cell>
        </row>
        <row r="2083">
          <cell r="A2083" t="str">
            <v>S00000002218</v>
          </cell>
        </row>
        <row r="2084">
          <cell r="A2084" t="str">
            <v>S00000002218</v>
          </cell>
        </row>
        <row r="2085">
          <cell r="A2085" t="str">
            <v>S00000002218</v>
          </cell>
        </row>
        <row r="2086">
          <cell r="A2086" t="str">
            <v>S00000002218</v>
          </cell>
        </row>
        <row r="2087">
          <cell r="A2087" t="str">
            <v>S00000002218</v>
          </cell>
        </row>
        <row r="2088">
          <cell r="A2088" t="str">
            <v>S00000002218</v>
          </cell>
        </row>
        <row r="2089">
          <cell r="A2089" t="str">
            <v>S00000002218</v>
          </cell>
        </row>
        <row r="2090">
          <cell r="A2090" t="str">
            <v>S00000002168</v>
          </cell>
        </row>
        <row r="2091">
          <cell r="A2091" t="str">
            <v>S00000002168</v>
          </cell>
        </row>
        <row r="2092">
          <cell r="A2092" t="str">
            <v>S00000002168</v>
          </cell>
        </row>
        <row r="2093">
          <cell r="A2093" t="str">
            <v>S00000002168</v>
          </cell>
        </row>
        <row r="2094">
          <cell r="A2094" t="str">
            <v>S00000002168</v>
          </cell>
        </row>
        <row r="2095">
          <cell r="A2095" t="str">
            <v>S00000002168</v>
          </cell>
        </row>
        <row r="2096">
          <cell r="A2096" t="str">
            <v>S00000002168</v>
          </cell>
        </row>
        <row r="2097">
          <cell r="A2097" t="str">
            <v>S00000002023</v>
          </cell>
        </row>
        <row r="2098">
          <cell r="A2098" t="str">
            <v>S00000002023</v>
          </cell>
        </row>
        <row r="2099">
          <cell r="A2099" t="str">
            <v>S00000002023</v>
          </cell>
        </row>
        <row r="2100">
          <cell r="A2100" t="str">
            <v>S00000002023</v>
          </cell>
        </row>
        <row r="2101">
          <cell r="A2101" t="str">
            <v>S00000002023</v>
          </cell>
        </row>
        <row r="2102">
          <cell r="A2102" t="str">
            <v>S00000002023</v>
          </cell>
        </row>
        <row r="2103">
          <cell r="A2103" t="str">
            <v>S00000002023</v>
          </cell>
        </row>
        <row r="2104">
          <cell r="A2104" t="str">
            <v>S00000002023</v>
          </cell>
        </row>
        <row r="2105">
          <cell r="A2105" t="str">
            <v>S00000002023</v>
          </cell>
        </row>
        <row r="2106">
          <cell r="A2106" t="str">
            <v>S00000002023</v>
          </cell>
        </row>
        <row r="2107">
          <cell r="A2107" t="str">
            <v>S00000002023</v>
          </cell>
        </row>
        <row r="2108">
          <cell r="A2108" t="str">
            <v>S00000001909</v>
          </cell>
        </row>
        <row r="2109">
          <cell r="A2109" t="str">
            <v>S00000001909</v>
          </cell>
        </row>
        <row r="2110">
          <cell r="A2110" t="str">
            <v>S00000001909</v>
          </cell>
        </row>
        <row r="2111">
          <cell r="A2111" t="str">
            <v>S00000001909</v>
          </cell>
        </row>
        <row r="2112">
          <cell r="A2112" t="str">
            <v>S00000001909</v>
          </cell>
        </row>
        <row r="2113">
          <cell r="A2113" t="str">
            <v>S00000001909</v>
          </cell>
        </row>
        <row r="2114">
          <cell r="A2114" t="str">
            <v>S00000001909</v>
          </cell>
        </row>
        <row r="2115">
          <cell r="A2115" t="str">
            <v>S00000001909</v>
          </cell>
        </row>
        <row r="2116">
          <cell r="A2116" t="str">
            <v>S00000001909</v>
          </cell>
        </row>
        <row r="2117">
          <cell r="A2117" t="str">
            <v>S00000002461</v>
          </cell>
        </row>
        <row r="2118">
          <cell r="A2118" t="str">
            <v>S00000002461</v>
          </cell>
        </row>
        <row r="2119">
          <cell r="A2119" t="str">
            <v>S00000002461</v>
          </cell>
        </row>
        <row r="2120">
          <cell r="A2120" t="str">
            <v>S00000002461</v>
          </cell>
        </row>
        <row r="2121">
          <cell r="A2121" t="str">
            <v>S00000002461</v>
          </cell>
        </row>
        <row r="2122">
          <cell r="A2122" t="str">
            <v>S00000002461</v>
          </cell>
        </row>
        <row r="2123">
          <cell r="A2123" t="str">
            <v>S00000002174</v>
          </cell>
        </row>
        <row r="2124">
          <cell r="A2124" t="str">
            <v>S00000002174</v>
          </cell>
        </row>
        <row r="2125">
          <cell r="A2125" t="str">
            <v>S00000002174</v>
          </cell>
        </row>
        <row r="2126">
          <cell r="A2126" t="str">
            <v>S00000002174</v>
          </cell>
        </row>
        <row r="2127">
          <cell r="A2127" t="str">
            <v>S00000002174</v>
          </cell>
        </row>
        <row r="2128">
          <cell r="A2128" t="str">
            <v>S00000002174</v>
          </cell>
        </row>
        <row r="2129">
          <cell r="A2129" t="str">
            <v>S00000002174</v>
          </cell>
        </row>
      </sheetData>
      <sheetData sheetId="2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w Saturation"/>
      <sheetName val="Auditor Metrics"/>
      <sheetName val="Inventory Worksheet"/>
      <sheetName val="Audit Admin QC Notes"/>
      <sheetName val="Data"/>
      <sheetName val="Inventory Data"/>
      <sheetName val="Look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Trans_Date</v>
          </cell>
        </row>
        <row r="2">
          <cell r="A2">
            <v>40755</v>
          </cell>
          <cell r="B2" t="str">
            <v>Restock</v>
          </cell>
          <cell r="C2" t="str">
            <v>Warehouse</v>
          </cell>
          <cell r="D2" t="str">
            <v>Alan Gindt</v>
          </cell>
          <cell r="E2" t="str">
            <v>aer10</v>
          </cell>
          <cell r="F2">
            <v>25</v>
          </cell>
        </row>
        <row r="3">
          <cell r="A3">
            <v>40755</v>
          </cell>
        </row>
        <row r="4">
          <cell r="A4">
            <v>40755</v>
          </cell>
        </row>
        <row r="5">
          <cell r="A5">
            <v>40755</v>
          </cell>
        </row>
        <row r="6">
          <cell r="A6">
            <v>40755</v>
          </cell>
        </row>
        <row r="7">
          <cell r="A7">
            <v>40755</v>
          </cell>
        </row>
        <row r="8">
          <cell r="A8">
            <v>40755</v>
          </cell>
        </row>
        <row r="9">
          <cell r="A9">
            <v>40755</v>
          </cell>
        </row>
        <row r="10">
          <cell r="A10">
            <v>40755</v>
          </cell>
        </row>
        <row r="11">
          <cell r="A11">
            <v>40755</v>
          </cell>
        </row>
        <row r="12">
          <cell r="A12">
            <v>40755</v>
          </cell>
        </row>
        <row r="13">
          <cell r="A13">
            <v>40755</v>
          </cell>
        </row>
        <row r="14">
          <cell r="A14">
            <v>40755</v>
          </cell>
        </row>
        <row r="15">
          <cell r="A15">
            <v>40755</v>
          </cell>
        </row>
        <row r="16">
          <cell r="A16">
            <v>40755</v>
          </cell>
        </row>
        <row r="17">
          <cell r="A17">
            <v>40755</v>
          </cell>
        </row>
        <row r="18">
          <cell r="A18">
            <v>40755</v>
          </cell>
        </row>
        <row r="19">
          <cell r="A19">
            <v>40755</v>
          </cell>
        </row>
        <row r="20">
          <cell r="A20">
            <v>40755</v>
          </cell>
        </row>
        <row r="21">
          <cell r="A21">
            <v>40755</v>
          </cell>
        </row>
        <row r="22">
          <cell r="A22">
            <v>40755</v>
          </cell>
        </row>
        <row r="23">
          <cell r="A23">
            <v>40755</v>
          </cell>
        </row>
        <row r="24">
          <cell r="A24">
            <v>40755</v>
          </cell>
        </row>
        <row r="25">
          <cell r="A25">
            <v>40755</v>
          </cell>
        </row>
        <row r="26">
          <cell r="A26">
            <v>40755</v>
          </cell>
        </row>
        <row r="27">
          <cell r="A27">
            <v>40755</v>
          </cell>
        </row>
        <row r="28">
          <cell r="A28">
            <v>40755</v>
          </cell>
        </row>
        <row r="29">
          <cell r="A29">
            <v>40755</v>
          </cell>
        </row>
        <row r="30">
          <cell r="A30">
            <v>40755</v>
          </cell>
        </row>
        <row r="31">
          <cell r="A31">
            <v>40755</v>
          </cell>
        </row>
        <row r="32">
          <cell r="A32">
            <v>40755</v>
          </cell>
        </row>
        <row r="33">
          <cell r="A33">
            <v>40755</v>
          </cell>
        </row>
        <row r="34">
          <cell r="A34">
            <v>40755</v>
          </cell>
        </row>
        <row r="35">
          <cell r="A35">
            <v>40755</v>
          </cell>
        </row>
        <row r="36">
          <cell r="A36">
            <v>40755</v>
          </cell>
        </row>
        <row r="37">
          <cell r="A37">
            <v>40755</v>
          </cell>
        </row>
        <row r="38">
          <cell r="A38">
            <v>40755</v>
          </cell>
        </row>
        <row r="39">
          <cell r="A39">
            <v>40755</v>
          </cell>
        </row>
        <row r="40">
          <cell r="A40">
            <v>40755</v>
          </cell>
        </row>
        <row r="41">
          <cell r="A41">
            <v>40755</v>
          </cell>
        </row>
        <row r="42">
          <cell r="A42">
            <v>40755</v>
          </cell>
        </row>
        <row r="43">
          <cell r="A43">
            <v>40755</v>
          </cell>
        </row>
        <row r="44">
          <cell r="A44">
            <v>40755</v>
          </cell>
        </row>
        <row r="45">
          <cell r="A45">
            <v>40755</v>
          </cell>
        </row>
        <row r="46">
          <cell r="A46">
            <v>40755</v>
          </cell>
        </row>
        <row r="47">
          <cell r="A47">
            <v>40755</v>
          </cell>
        </row>
        <row r="48">
          <cell r="A48">
            <v>40755</v>
          </cell>
        </row>
        <row r="49">
          <cell r="A49">
            <v>40755</v>
          </cell>
        </row>
        <row r="50">
          <cell r="A50">
            <v>40755</v>
          </cell>
        </row>
        <row r="51">
          <cell r="A51">
            <v>40755</v>
          </cell>
        </row>
        <row r="52">
          <cell r="A52">
            <v>40755</v>
          </cell>
        </row>
        <row r="53">
          <cell r="A53">
            <v>40755</v>
          </cell>
        </row>
        <row r="54">
          <cell r="A54">
            <v>40766</v>
          </cell>
        </row>
        <row r="55">
          <cell r="A55">
            <v>40770</v>
          </cell>
        </row>
        <row r="56">
          <cell r="A56">
            <v>40770</v>
          </cell>
        </row>
        <row r="57">
          <cell r="A57">
            <v>40770</v>
          </cell>
        </row>
        <row r="58">
          <cell r="A58">
            <v>40770</v>
          </cell>
        </row>
        <row r="59">
          <cell r="A59">
            <v>40770</v>
          </cell>
        </row>
        <row r="60">
          <cell r="A60">
            <v>40770</v>
          </cell>
        </row>
        <row r="61">
          <cell r="A61">
            <v>40770</v>
          </cell>
        </row>
        <row r="62">
          <cell r="A62">
            <v>40770</v>
          </cell>
        </row>
        <row r="63">
          <cell r="A63">
            <v>40777</v>
          </cell>
        </row>
        <row r="64">
          <cell r="A64">
            <v>40777</v>
          </cell>
        </row>
        <row r="65">
          <cell r="A65">
            <v>40777</v>
          </cell>
        </row>
        <row r="66">
          <cell r="A66">
            <v>40784</v>
          </cell>
        </row>
        <row r="67">
          <cell r="A67">
            <v>40784</v>
          </cell>
        </row>
        <row r="68">
          <cell r="A68">
            <v>40784</v>
          </cell>
        </row>
        <row r="69">
          <cell r="A69">
            <v>40784</v>
          </cell>
        </row>
        <row r="70">
          <cell r="A70">
            <v>40784</v>
          </cell>
        </row>
        <row r="71">
          <cell r="A71">
            <v>40784</v>
          </cell>
        </row>
        <row r="72">
          <cell r="A72">
            <v>40784</v>
          </cell>
        </row>
        <row r="73">
          <cell r="A73">
            <v>40784</v>
          </cell>
        </row>
        <row r="74">
          <cell r="A74">
            <v>40784</v>
          </cell>
        </row>
        <row r="75">
          <cell r="A75">
            <v>40784</v>
          </cell>
        </row>
        <row r="76">
          <cell r="A76">
            <v>40784</v>
          </cell>
        </row>
        <row r="77">
          <cell r="A77">
            <v>40784</v>
          </cell>
        </row>
        <row r="78">
          <cell r="A78">
            <v>40784</v>
          </cell>
        </row>
        <row r="79">
          <cell r="A79">
            <v>40784</v>
          </cell>
        </row>
        <row r="80">
          <cell r="A80">
            <v>40784</v>
          </cell>
        </row>
        <row r="81">
          <cell r="A81">
            <v>40784</v>
          </cell>
        </row>
        <row r="82">
          <cell r="A82">
            <v>40798</v>
          </cell>
        </row>
        <row r="83">
          <cell r="A83">
            <v>40798</v>
          </cell>
        </row>
        <row r="84">
          <cell r="A84">
            <v>40798</v>
          </cell>
        </row>
        <row r="85">
          <cell r="A85">
            <v>40798</v>
          </cell>
        </row>
        <row r="86">
          <cell r="A86">
            <v>40798</v>
          </cell>
        </row>
        <row r="87">
          <cell r="A87">
            <v>40798</v>
          </cell>
        </row>
        <row r="88">
          <cell r="A88">
            <v>40798</v>
          </cell>
        </row>
        <row r="89">
          <cell r="A89">
            <v>40798</v>
          </cell>
        </row>
        <row r="90">
          <cell r="A90">
            <v>40798</v>
          </cell>
        </row>
        <row r="91">
          <cell r="A91">
            <v>40801</v>
          </cell>
        </row>
        <row r="92">
          <cell r="A92">
            <v>40801</v>
          </cell>
        </row>
        <row r="93">
          <cell r="A93">
            <v>40805</v>
          </cell>
        </row>
        <row r="94">
          <cell r="A94">
            <v>40805</v>
          </cell>
        </row>
        <row r="95">
          <cell r="A95">
            <v>40805</v>
          </cell>
        </row>
        <row r="96">
          <cell r="A96">
            <v>40805</v>
          </cell>
        </row>
        <row r="97">
          <cell r="A97">
            <v>40805</v>
          </cell>
        </row>
        <row r="98">
          <cell r="A98">
            <v>40805</v>
          </cell>
        </row>
        <row r="99">
          <cell r="A99">
            <v>40805</v>
          </cell>
        </row>
        <row r="100">
          <cell r="A100">
            <v>40805</v>
          </cell>
        </row>
        <row r="101">
          <cell r="A101">
            <v>40812</v>
          </cell>
        </row>
        <row r="102">
          <cell r="A102">
            <v>40812</v>
          </cell>
        </row>
        <row r="103">
          <cell r="A103">
            <v>40812</v>
          </cell>
        </row>
        <row r="104">
          <cell r="A104">
            <v>40812</v>
          </cell>
        </row>
        <row r="105">
          <cell r="A105">
            <v>40812</v>
          </cell>
        </row>
        <row r="106">
          <cell r="A106">
            <v>40812</v>
          </cell>
        </row>
        <row r="107">
          <cell r="A107">
            <v>40812</v>
          </cell>
        </row>
        <row r="108">
          <cell r="A108">
            <v>40819</v>
          </cell>
        </row>
        <row r="109">
          <cell r="A109">
            <v>40819</v>
          </cell>
        </row>
        <row r="110">
          <cell r="A110">
            <v>40819</v>
          </cell>
        </row>
        <row r="111">
          <cell r="A111">
            <v>40819</v>
          </cell>
        </row>
        <row r="112">
          <cell r="A112">
            <v>40820</v>
          </cell>
        </row>
        <row r="113">
          <cell r="A113">
            <v>40820</v>
          </cell>
        </row>
        <row r="114">
          <cell r="A114">
            <v>40820</v>
          </cell>
        </row>
        <row r="115">
          <cell r="A115">
            <v>40820</v>
          </cell>
        </row>
        <row r="116">
          <cell r="A116">
            <v>40820</v>
          </cell>
        </row>
        <row r="117">
          <cell r="A117">
            <v>40820</v>
          </cell>
        </row>
        <row r="118">
          <cell r="A118">
            <v>40820</v>
          </cell>
        </row>
        <row r="119">
          <cell r="A119">
            <v>40820</v>
          </cell>
        </row>
        <row r="120">
          <cell r="A120">
            <v>40826</v>
          </cell>
        </row>
        <row r="121">
          <cell r="A121">
            <v>40826</v>
          </cell>
        </row>
        <row r="122">
          <cell r="A122">
            <v>40826</v>
          </cell>
        </row>
        <row r="123">
          <cell r="A123">
            <v>40826</v>
          </cell>
        </row>
        <row r="124">
          <cell r="A124">
            <v>40826</v>
          </cell>
        </row>
        <row r="125">
          <cell r="A125">
            <v>40826</v>
          </cell>
        </row>
        <row r="126">
          <cell r="A126">
            <v>40827</v>
          </cell>
        </row>
        <row r="127">
          <cell r="A127">
            <v>40827</v>
          </cell>
        </row>
        <row r="128">
          <cell r="A128">
            <v>40827</v>
          </cell>
        </row>
        <row r="129">
          <cell r="A129">
            <v>40827</v>
          </cell>
        </row>
        <row r="130">
          <cell r="A130">
            <v>40832</v>
          </cell>
        </row>
        <row r="131">
          <cell r="A131">
            <v>40832</v>
          </cell>
        </row>
        <row r="132">
          <cell r="A132">
            <v>40832</v>
          </cell>
        </row>
        <row r="133">
          <cell r="A133">
            <v>40832</v>
          </cell>
        </row>
        <row r="134">
          <cell r="A134">
            <v>40832</v>
          </cell>
        </row>
        <row r="135">
          <cell r="A135">
            <v>40840</v>
          </cell>
        </row>
        <row r="136">
          <cell r="A136">
            <v>40840</v>
          </cell>
        </row>
        <row r="137">
          <cell r="A137">
            <v>40840</v>
          </cell>
        </row>
        <row r="138">
          <cell r="A138">
            <v>40840</v>
          </cell>
        </row>
        <row r="139">
          <cell r="A139">
            <v>40840</v>
          </cell>
        </row>
        <row r="140">
          <cell r="A140">
            <v>40840</v>
          </cell>
        </row>
        <row r="141">
          <cell r="A141">
            <v>40840</v>
          </cell>
        </row>
        <row r="142">
          <cell r="A142">
            <v>40842</v>
          </cell>
        </row>
        <row r="143">
          <cell r="A143">
            <v>40842</v>
          </cell>
        </row>
        <row r="144">
          <cell r="A144">
            <v>40844</v>
          </cell>
        </row>
        <row r="145">
          <cell r="A145">
            <v>40847</v>
          </cell>
        </row>
        <row r="146">
          <cell r="A146">
            <v>40847</v>
          </cell>
        </row>
        <row r="147">
          <cell r="A147">
            <v>40847</v>
          </cell>
        </row>
        <row r="148">
          <cell r="A148">
            <v>40847</v>
          </cell>
        </row>
        <row r="149">
          <cell r="A149">
            <v>40847</v>
          </cell>
        </row>
        <row r="150">
          <cell r="A150">
            <v>40847</v>
          </cell>
        </row>
        <row r="151">
          <cell r="A151">
            <v>40847</v>
          </cell>
        </row>
        <row r="152">
          <cell r="A152">
            <v>40847</v>
          </cell>
        </row>
        <row r="153">
          <cell r="A153">
            <v>40847</v>
          </cell>
        </row>
        <row r="154">
          <cell r="A154">
            <v>40847</v>
          </cell>
        </row>
        <row r="155">
          <cell r="A155">
            <v>40847</v>
          </cell>
        </row>
        <row r="156">
          <cell r="A156">
            <v>40847</v>
          </cell>
        </row>
        <row r="157">
          <cell r="A157">
            <v>40849</v>
          </cell>
        </row>
        <row r="158">
          <cell r="A158">
            <v>40849</v>
          </cell>
        </row>
        <row r="159">
          <cell r="A159">
            <v>40854</v>
          </cell>
        </row>
        <row r="160">
          <cell r="A160">
            <v>40854</v>
          </cell>
        </row>
        <row r="161">
          <cell r="A161">
            <v>40854</v>
          </cell>
        </row>
        <row r="162">
          <cell r="A162">
            <v>40854</v>
          </cell>
        </row>
        <row r="163">
          <cell r="A163">
            <v>40854</v>
          </cell>
        </row>
        <row r="164">
          <cell r="A164">
            <v>40854</v>
          </cell>
        </row>
        <row r="165">
          <cell r="A165">
            <v>40854</v>
          </cell>
        </row>
        <row r="166">
          <cell r="A166">
            <v>40854</v>
          </cell>
        </row>
        <row r="167">
          <cell r="A167">
            <v>40854</v>
          </cell>
        </row>
        <row r="168">
          <cell r="A168">
            <v>40861</v>
          </cell>
        </row>
        <row r="169">
          <cell r="A169">
            <v>40861</v>
          </cell>
        </row>
        <row r="170">
          <cell r="A170">
            <v>40861</v>
          </cell>
        </row>
        <row r="171">
          <cell r="A171">
            <v>40861</v>
          </cell>
        </row>
        <row r="172">
          <cell r="A172">
            <v>40861</v>
          </cell>
        </row>
        <row r="173">
          <cell r="A173">
            <v>40861</v>
          </cell>
        </row>
        <row r="174">
          <cell r="A174">
            <v>40861</v>
          </cell>
        </row>
        <row r="175">
          <cell r="A175">
            <v>40861</v>
          </cell>
        </row>
        <row r="176">
          <cell r="A176">
            <v>40862</v>
          </cell>
        </row>
        <row r="177">
          <cell r="A177">
            <v>40862</v>
          </cell>
        </row>
        <row r="178">
          <cell r="A178">
            <v>40862</v>
          </cell>
        </row>
        <row r="179">
          <cell r="A179">
            <v>40864</v>
          </cell>
        </row>
        <row r="180">
          <cell r="A180">
            <v>40864</v>
          </cell>
        </row>
        <row r="181">
          <cell r="A181">
            <v>40864</v>
          </cell>
        </row>
        <row r="182">
          <cell r="A182">
            <v>40867</v>
          </cell>
        </row>
        <row r="183">
          <cell r="A183">
            <v>40867</v>
          </cell>
        </row>
        <row r="184">
          <cell r="A184">
            <v>40875</v>
          </cell>
        </row>
        <row r="185">
          <cell r="A185">
            <v>40875</v>
          </cell>
        </row>
        <row r="186">
          <cell r="A186">
            <v>40875</v>
          </cell>
        </row>
        <row r="187">
          <cell r="A187">
            <v>40875</v>
          </cell>
        </row>
        <row r="188">
          <cell r="A188">
            <v>40875</v>
          </cell>
        </row>
        <row r="189">
          <cell r="A189">
            <v>40875</v>
          </cell>
        </row>
        <row r="190">
          <cell r="A190">
            <v>40875</v>
          </cell>
        </row>
        <row r="191">
          <cell r="A191">
            <v>40875</v>
          </cell>
        </row>
        <row r="192">
          <cell r="A192">
            <v>40875</v>
          </cell>
        </row>
        <row r="193">
          <cell r="A193">
            <v>40875</v>
          </cell>
        </row>
        <row r="194">
          <cell r="A194">
            <v>40875</v>
          </cell>
        </row>
        <row r="195">
          <cell r="A195">
            <v>40875</v>
          </cell>
        </row>
        <row r="196">
          <cell r="A196">
            <v>40875</v>
          </cell>
        </row>
        <row r="197">
          <cell r="A197">
            <v>40875</v>
          </cell>
        </row>
        <row r="198">
          <cell r="A198">
            <v>40882</v>
          </cell>
        </row>
        <row r="199">
          <cell r="A199">
            <v>40882</v>
          </cell>
        </row>
        <row r="200">
          <cell r="A200">
            <v>40882</v>
          </cell>
        </row>
        <row r="201">
          <cell r="A201">
            <v>40882</v>
          </cell>
        </row>
        <row r="202">
          <cell r="A202">
            <v>40882</v>
          </cell>
        </row>
        <row r="203">
          <cell r="A203">
            <v>40882</v>
          </cell>
        </row>
        <row r="204">
          <cell r="A204">
            <v>40882</v>
          </cell>
        </row>
        <row r="205">
          <cell r="A205">
            <v>40889</v>
          </cell>
        </row>
        <row r="206">
          <cell r="A206">
            <v>40889</v>
          </cell>
        </row>
        <row r="207">
          <cell r="A207">
            <v>40889</v>
          </cell>
        </row>
        <row r="208">
          <cell r="A208">
            <v>40889</v>
          </cell>
        </row>
        <row r="209">
          <cell r="A209">
            <v>40889</v>
          </cell>
        </row>
        <row r="210">
          <cell r="A210">
            <v>40889</v>
          </cell>
        </row>
        <row r="211">
          <cell r="A211">
            <v>40889</v>
          </cell>
        </row>
        <row r="212">
          <cell r="A212">
            <v>40889</v>
          </cell>
        </row>
        <row r="213">
          <cell r="A213">
            <v>40889</v>
          </cell>
        </row>
        <row r="214">
          <cell r="A214">
            <v>40889</v>
          </cell>
        </row>
        <row r="215">
          <cell r="A215">
            <v>40889</v>
          </cell>
        </row>
        <row r="216">
          <cell r="A216">
            <v>40889</v>
          </cell>
        </row>
        <row r="217">
          <cell r="A217">
            <v>40889</v>
          </cell>
        </row>
        <row r="218">
          <cell r="A218">
            <v>40889</v>
          </cell>
        </row>
        <row r="219">
          <cell r="A219">
            <v>40889</v>
          </cell>
        </row>
        <row r="220">
          <cell r="A220">
            <v>40889</v>
          </cell>
        </row>
        <row r="221">
          <cell r="A221">
            <v>40889</v>
          </cell>
        </row>
        <row r="222">
          <cell r="A222">
            <v>40889</v>
          </cell>
        </row>
        <row r="223">
          <cell r="A223">
            <v>40889</v>
          </cell>
        </row>
        <row r="224">
          <cell r="A224">
            <v>40889</v>
          </cell>
        </row>
        <row r="225">
          <cell r="A225">
            <v>40896</v>
          </cell>
        </row>
        <row r="226">
          <cell r="A226">
            <v>40896</v>
          </cell>
        </row>
        <row r="227">
          <cell r="A227">
            <v>40896</v>
          </cell>
        </row>
        <row r="228">
          <cell r="A228">
            <v>40896</v>
          </cell>
        </row>
        <row r="229">
          <cell r="A229">
            <v>40896</v>
          </cell>
        </row>
        <row r="230">
          <cell r="A230">
            <v>40896</v>
          </cell>
        </row>
        <row r="231">
          <cell r="A231">
            <v>40896</v>
          </cell>
        </row>
        <row r="232">
          <cell r="A232">
            <v>40898</v>
          </cell>
        </row>
        <row r="233">
          <cell r="A233">
            <v>40898</v>
          </cell>
        </row>
        <row r="234">
          <cell r="A234">
            <v>40898</v>
          </cell>
        </row>
        <row r="235">
          <cell r="A235">
            <v>40898</v>
          </cell>
        </row>
        <row r="236">
          <cell r="A236">
            <v>40904</v>
          </cell>
        </row>
        <row r="237">
          <cell r="A237">
            <v>40904</v>
          </cell>
        </row>
        <row r="238">
          <cell r="A238">
            <v>40904</v>
          </cell>
        </row>
        <row r="239">
          <cell r="A239">
            <v>40904</v>
          </cell>
        </row>
        <row r="240">
          <cell r="A240">
            <v>40904</v>
          </cell>
        </row>
        <row r="241">
          <cell r="A241">
            <v>40904</v>
          </cell>
        </row>
        <row r="242">
          <cell r="A242">
            <v>40904</v>
          </cell>
        </row>
        <row r="243">
          <cell r="A243">
            <v>40904</v>
          </cell>
        </row>
        <row r="244">
          <cell r="A244">
            <v>40904</v>
          </cell>
        </row>
        <row r="245">
          <cell r="A245">
            <v>40904</v>
          </cell>
        </row>
        <row r="246">
          <cell r="A246">
            <v>40904</v>
          </cell>
        </row>
        <row r="247">
          <cell r="A247">
            <v>40904</v>
          </cell>
        </row>
        <row r="248">
          <cell r="A248">
            <v>40904</v>
          </cell>
        </row>
        <row r="249">
          <cell r="A249">
            <v>40819</v>
          </cell>
        </row>
        <row r="250">
          <cell r="A250">
            <v>40840</v>
          </cell>
        </row>
        <row r="251">
          <cell r="A251">
            <v>40847</v>
          </cell>
        </row>
        <row r="252">
          <cell r="A252">
            <v>40847</v>
          </cell>
        </row>
        <row r="253">
          <cell r="A253">
            <v>40847</v>
          </cell>
        </row>
        <row r="254">
          <cell r="A254">
            <v>40854</v>
          </cell>
        </row>
        <row r="255">
          <cell r="A255">
            <v>40862</v>
          </cell>
        </row>
        <row r="256">
          <cell r="A256">
            <v>40862</v>
          </cell>
        </row>
        <row r="257">
          <cell r="A257">
            <v>40862</v>
          </cell>
        </row>
        <row r="258">
          <cell r="A258">
            <v>40867</v>
          </cell>
        </row>
      </sheetData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ityFormat_Sheet"/>
      <sheetName val="Control"/>
      <sheetName val="BTA_View_Slice"/>
      <sheetName val="View_Slice"/>
      <sheetName val="Activity Master"/>
      <sheetName val="Bill-to-Affiliate"/>
      <sheetName val="NG_Spread_Rate"/>
    </sheetNames>
    <sheetDataSet>
      <sheetData sheetId="0"/>
      <sheetData sheetId="1">
        <row r="2">
          <cell r="B2" t="str">
            <v>SZENG</v>
          </cell>
        </row>
        <row r="3">
          <cell r="B3" t="str">
            <v>2009-May-01 13:59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or Change"/>
      <sheetName val="ComEd Change"/>
      <sheetName val="Nicor Invoice"/>
      <sheetName val="ComEd Invoice"/>
      <sheetName val="Joint Invoice"/>
      <sheetName val="Fixed Fees-Program Mgmt"/>
      <sheetName val="Fixed Fees-Marketing"/>
      <sheetName val="Unit Based Fees"/>
      <sheetName val="Expense_Data"/>
      <sheetName val="Unanet_Report"/>
      <sheetName val="Pivot Expense_Data"/>
      <sheetName val="Pivot Unanet_Report"/>
      <sheetName val="Pivot EM Home"/>
      <sheetName val="EM Home Invoice Data"/>
      <sheetName val="OLD CSG Cover - ComEd"/>
      <sheetName val="Nicor Coversheet"/>
      <sheetName val="Nicor Integration"/>
      <sheetName val="ComEd Coversheet"/>
      <sheetName val="ComEd Integration"/>
      <sheetName val="NICOR_Upload"/>
      <sheetName val="Config"/>
      <sheetName val="Positions"/>
      <sheetName val="Lookups"/>
      <sheetName val="EM Home Data Definition"/>
      <sheetName val="File Passwor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D1" t="str">
            <v>Work_Date</v>
          </cell>
        </row>
      </sheetData>
      <sheetData sheetId="10"/>
      <sheetData sheetId="11"/>
      <sheetData sheetId="12"/>
      <sheetData sheetId="13"/>
      <sheetData sheetId="14"/>
      <sheetData sheetId="15">
        <row r="2">
          <cell r="G2" t="str">
            <v>Select a Month</v>
          </cell>
        </row>
        <row r="3">
          <cell r="G3">
            <v>40939</v>
          </cell>
        </row>
        <row r="4">
          <cell r="G4">
            <v>40968</v>
          </cell>
        </row>
        <row r="5">
          <cell r="G5">
            <v>40999</v>
          </cell>
        </row>
        <row r="6">
          <cell r="G6">
            <v>41029</v>
          </cell>
        </row>
        <row r="7">
          <cell r="G7">
            <v>41060</v>
          </cell>
        </row>
        <row r="8">
          <cell r="G8">
            <v>41090</v>
          </cell>
        </row>
        <row r="9">
          <cell r="G9">
            <v>41121</v>
          </cell>
        </row>
        <row r="10">
          <cell r="G10">
            <v>41152</v>
          </cell>
        </row>
        <row r="11">
          <cell r="G11">
            <v>41182</v>
          </cell>
        </row>
        <row r="12">
          <cell r="G12">
            <v>41213</v>
          </cell>
        </row>
        <row r="13">
          <cell r="G13">
            <v>41243</v>
          </cell>
        </row>
        <row r="14">
          <cell r="G14">
            <v>41274</v>
          </cell>
        </row>
        <row r="15">
          <cell r="G15">
            <v>41305</v>
          </cell>
        </row>
        <row r="16">
          <cell r="G16">
            <v>41333</v>
          </cell>
        </row>
        <row r="17">
          <cell r="G17">
            <v>41364</v>
          </cell>
        </row>
        <row r="18">
          <cell r="G18">
            <v>41394</v>
          </cell>
        </row>
        <row r="19">
          <cell r="G19">
            <v>41425</v>
          </cell>
        </row>
        <row r="20">
          <cell r="G20">
            <v>41455</v>
          </cell>
        </row>
      </sheetData>
      <sheetData sheetId="16"/>
      <sheetData sheetId="17"/>
      <sheetData sheetId="18"/>
      <sheetData sheetId="19"/>
      <sheetData sheetId="20">
        <row r="6">
          <cell r="C6" t="str">
            <v>06/01/12 - 06/30/12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  <sheetName val="old"/>
      <sheetName val="list"/>
    </sheetNames>
    <sheetDataSet>
      <sheetData sheetId="0" refreshError="1"/>
      <sheetData sheetId="1">
        <row r="5">
          <cell r="V5">
            <v>2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Input"/>
      <sheetName val="Calcs"/>
      <sheetName val="Dashboard"/>
      <sheetName val="Report_prog"/>
      <sheetName val="Report_Admin"/>
      <sheetName val="Output"/>
      <sheetName val="Output by Measure"/>
      <sheetName val="TRM"/>
      <sheetName val="Dual"/>
      <sheetName val="Custom"/>
      <sheetName val="TRME"/>
      <sheetName val="CustomE"/>
      <sheetName val="Lists"/>
      <sheetName val="CostW"/>
      <sheetName val="CostG"/>
      <sheetName val="CostE"/>
      <sheetName val="Carbon"/>
      <sheetName val="Rates"/>
      <sheetName val="Export"/>
      <sheetName val="CarbonCalcs"/>
      <sheetName val="WaterCalcs"/>
      <sheetName val="GasCalcs"/>
      <sheetName val="1stStart"/>
      <sheetName val="1stEnd"/>
      <sheetName val="2ndStart"/>
      <sheetName val="2ndEnd"/>
      <sheetName val="Loads"/>
      <sheetName val="PolicyManual"/>
      <sheetName val="Workspace"/>
      <sheetName val="NicorNotes"/>
      <sheetName val="Notes"/>
    </sheetNames>
    <sheetDataSet>
      <sheetData sheetId="0"/>
      <sheetData sheetId="1">
        <row r="7">
          <cell r="D7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$"/>
      <sheetName val="Yen"/>
      <sheetName val="XREF"/>
      <sheetName val="$ (2)"/>
      <sheetName val="Yen (2)"/>
      <sheetName val="IM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$ Final (3)"/>
      <sheetName val="Dec Y Final (3)"/>
      <sheetName val="Dec $ Final (2)"/>
      <sheetName val="Dec Y Final (2)"/>
      <sheetName val="$ 01Final"/>
      <sheetName val="Y 01 Final"/>
      <sheetName val="1 $ 97 to 01 Actual"/>
      <sheetName val="1 ¥ 97 to 01 Actual"/>
      <sheetName val="$ DP"/>
      <sheetName val="Y DP"/>
      <sheetName val="IFC"/>
      <sheetName val="JEXIM"/>
      <sheetName val="Rates"/>
      <sheetName val="Rates (2)"/>
      <sheetName val="Proj Rates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  <sheetName val="Controls Worksheet"/>
      <sheetName val="Current Month"/>
      <sheetName val="YTD"/>
      <sheetName val="January Revised Cust Care"/>
      <sheetName val="{AR}01"/>
      <sheetName val="{AR}11"/>
      <sheetName val="Sheet4"/>
    </sheetNames>
    <sheetDataSet>
      <sheetData sheetId="0"/>
      <sheetData sheetId="1">
        <row r="24">
          <cell r="D24" t="str">
            <v>September YTD 2008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LL"/>
      <sheetName val="Annual St"/>
      <sheetName val="Input"/>
      <sheetName val="Workings"/>
      <sheetName val="Questions"/>
      <sheetName val="Valuation"/>
      <sheetName val="Revenue"/>
      <sheetName val="Statements"/>
      <sheetName val="Input-Time"/>
      <sheetName val="Solve&amp;Print"/>
      <sheetName val="Construction"/>
      <sheetName val="Debt"/>
      <sheetName val="Funding"/>
      <sheetName val="O&amp;M"/>
      <sheetName val="Tariff"/>
      <sheetName val="Early Gene"/>
      <sheetName val="Summary"/>
      <sheetName val="Escalation"/>
      <sheetName val="Ratios"/>
      <sheetName val="Tax &amp; Dep"/>
      <sheetName val="Repay Profiles"/>
      <sheetName val="CFADS vs DS"/>
      <sheetName val="DSCR vs PA DSCR"/>
      <sheetName val="RasL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of Content"/>
      <sheetName val="Avoided Cost Data"/>
      <sheetName val="2023 Nicor Ex Ante and IMC"/>
      <sheetName val="Water &amp; Elec"/>
      <sheetName val="Water_Costs 2020-58"/>
      <sheetName val="2025 Program Costs"/>
      <sheetName val="Program Data Lookup"/>
      <sheetName val="2025 Verified Measure &amp; IMC"/>
      <sheetName val="2024 lookup values"/>
      <sheetName val="2025 Lifetime Savings"/>
      <sheetName val="2025 High Impact Measures"/>
      <sheetName val="Cost Effectiveness Inputs"/>
      <sheetName val="BEER NTG"/>
      <sheetName val="Portfolio Inputs"/>
      <sheetName val="2025 Verified Savings"/>
      <sheetName val="2025 TRC"/>
      <sheetName val="2025 TRC wo NEI"/>
      <sheetName val="2025 PACT"/>
      <sheetName val="2025 PACT wo NEI"/>
      <sheetName val="Custom Measures"/>
      <sheetName val="Steam_Trap EOY"/>
      <sheetName val="2022 Measure Cost and Count"/>
      <sheetName val="2022 TRMSummary"/>
      <sheetName val="Nicor Measure Savings"/>
    </sheetNames>
    <sheetDataSet>
      <sheetData sheetId="0"/>
      <sheetData sheetId="1"/>
      <sheetData sheetId="2"/>
      <sheetData sheetId="3"/>
      <sheetData sheetId="4"/>
      <sheetData sheetId="5">
        <row r="24">
          <cell r="C24">
            <v>3173576</v>
          </cell>
        </row>
        <row r="27">
          <cell r="B27">
            <v>0</v>
          </cell>
          <cell r="C27">
            <v>8307330</v>
          </cell>
        </row>
      </sheetData>
      <sheetData sheetId="6"/>
      <sheetData sheetId="7"/>
      <sheetData sheetId="8"/>
      <sheetData sheetId="9"/>
      <sheetData sheetId="10"/>
      <sheetData sheetId="11">
        <row r="4">
          <cell r="A4" t="str">
            <v>Table Sector</v>
          </cell>
          <cell r="E4" t="str">
            <v>Measure Name (Standardized)</v>
          </cell>
          <cell r="J4" t="str">
            <v>Annual Verified Gross
Gas Savings</v>
          </cell>
          <cell r="L4" t="str">
            <v>Lifetime Verified Gross
Gas Savings</v>
          </cell>
        </row>
        <row r="5">
          <cell r="J5">
            <v>14523111.163262736</v>
          </cell>
          <cell r="L5">
            <v>192715022.54848346</v>
          </cell>
        </row>
        <row r="6">
          <cell r="A6" t="str">
            <v>Residential</v>
          </cell>
          <cell r="C6" t="str">
            <v>Elementary Education Kits (EEE IE)</v>
          </cell>
          <cell r="E6" t="str">
            <v>Low Flow Showerheads</v>
          </cell>
          <cell r="J6">
            <v>12047</v>
          </cell>
          <cell r="L6">
            <v>120470</v>
          </cell>
          <cell r="AQ6">
            <v>0</v>
          </cell>
          <cell r="CF6">
            <v>12250</v>
          </cell>
        </row>
        <row r="7">
          <cell r="A7" t="str">
            <v>Residential</v>
          </cell>
          <cell r="C7" t="str">
            <v>Elementary Education Kits (EEE IE)</v>
          </cell>
          <cell r="E7" t="str">
            <v>Low Flow Faucet Aerators</v>
          </cell>
          <cell r="J7">
            <v>1603</v>
          </cell>
          <cell r="L7">
            <v>16030</v>
          </cell>
          <cell r="AQ7">
            <v>0</v>
          </cell>
          <cell r="CF7">
            <v>5250</v>
          </cell>
        </row>
        <row r="8">
          <cell r="A8" t="str">
            <v>Residential</v>
          </cell>
          <cell r="C8" t="str">
            <v>Elementary Education Kits (EEE IE)</v>
          </cell>
          <cell r="E8" t="str">
            <v>Low Flow Faucet Aerators</v>
          </cell>
          <cell r="J8">
            <v>1935.5</v>
          </cell>
          <cell r="L8">
            <v>19355</v>
          </cell>
          <cell r="AQ8">
            <v>0</v>
          </cell>
          <cell r="CF8">
            <v>10500</v>
          </cell>
        </row>
        <row r="9">
          <cell r="A9" t="str">
            <v>Residential</v>
          </cell>
          <cell r="C9" t="str">
            <v>Elementary Education Kits (EEE IE)</v>
          </cell>
          <cell r="E9" t="str">
            <v>Shower Timer</v>
          </cell>
          <cell r="J9">
            <v>6804</v>
          </cell>
          <cell r="L9">
            <v>13608</v>
          </cell>
          <cell r="AQ9">
            <v>0</v>
          </cell>
          <cell r="CF9">
            <v>7583.333333333333</v>
          </cell>
        </row>
        <row r="10">
          <cell r="A10" t="str">
            <v>Residential</v>
          </cell>
          <cell r="C10" t="str">
            <v>Elementary Education Kits (EEE IE)</v>
          </cell>
          <cell r="E10" t="str">
            <v>Temperature Setback Card</v>
          </cell>
          <cell r="J10">
            <v>418.19344000000001</v>
          </cell>
          <cell r="L10">
            <v>836.38688000000002</v>
          </cell>
          <cell r="AQ10">
            <v>0</v>
          </cell>
          <cell r="CF10">
            <v>8750</v>
          </cell>
        </row>
        <row r="11">
          <cell r="A11" t="str">
            <v>Residential</v>
          </cell>
          <cell r="C11" t="str">
            <v>Elementary Education Kits (EEE IE)</v>
          </cell>
          <cell r="E11" t="str">
            <v>Air Sealing</v>
          </cell>
          <cell r="J11">
            <v>5187</v>
          </cell>
          <cell r="L11">
            <v>103740</v>
          </cell>
          <cell r="AQ11">
            <v>0</v>
          </cell>
          <cell r="CF11">
            <v>12892.25</v>
          </cell>
        </row>
        <row r="12">
          <cell r="A12" t="str">
            <v>Residential</v>
          </cell>
          <cell r="C12" t="str">
            <v>Elementary Education Kits (EEE IE)</v>
          </cell>
          <cell r="E12" t="str">
            <v>Air Sealing</v>
          </cell>
          <cell r="J12">
            <v>9738.75</v>
          </cell>
          <cell r="L12">
            <v>9738.75</v>
          </cell>
          <cell r="AQ12">
            <v>0</v>
          </cell>
          <cell r="CF12">
            <v>22697.5</v>
          </cell>
        </row>
        <row r="13">
          <cell r="A13" t="str">
            <v>Residential</v>
          </cell>
          <cell r="C13" t="str">
            <v>Elementary Education Kits (EEE IE)</v>
          </cell>
          <cell r="E13" t="str">
            <v>Air Sealing</v>
          </cell>
          <cell r="J13">
            <v>5881.75</v>
          </cell>
          <cell r="L13">
            <v>117635</v>
          </cell>
          <cell r="AQ13">
            <v>0</v>
          </cell>
          <cell r="CF13">
            <v>10202.5</v>
          </cell>
        </row>
        <row r="14">
          <cell r="A14" t="str">
            <v>Residential</v>
          </cell>
          <cell r="C14" t="str">
            <v>Elementary Education Kits (EEE IE)</v>
          </cell>
          <cell r="E14" t="str">
            <v>Pipe Insulation</v>
          </cell>
          <cell r="J14">
            <v>4586.3850240000002</v>
          </cell>
          <cell r="L14">
            <v>45863.85024</v>
          </cell>
          <cell r="AQ14">
            <v>0</v>
          </cell>
          <cell r="CF14">
            <v>4464</v>
          </cell>
        </row>
        <row r="15">
          <cell r="A15" t="str">
            <v>Residential</v>
          </cell>
          <cell r="C15" t="str">
            <v>Elementary Education Kits (EEE IE)</v>
          </cell>
          <cell r="E15" t="str">
            <v>Low Flow Faucet Aerators</v>
          </cell>
          <cell r="J15">
            <v>1235.7259524528099</v>
          </cell>
          <cell r="L15">
            <v>12357.259524528101</v>
          </cell>
          <cell r="AQ15">
            <v>0</v>
          </cell>
          <cell r="CF15">
            <v>4464</v>
          </cell>
        </row>
        <row r="16">
          <cell r="A16" t="str">
            <v>Residential</v>
          </cell>
          <cell r="C16" t="str">
            <v>Elementary Education Kits (EEE IE)</v>
          </cell>
          <cell r="E16" t="str">
            <v>Low Flow Faucet Aerators</v>
          </cell>
          <cell r="J16">
            <v>9758.1302748832295</v>
          </cell>
          <cell r="L16">
            <v>97581.302748832299</v>
          </cell>
          <cell r="AQ16">
            <v>0</v>
          </cell>
          <cell r="CF16">
            <v>4464</v>
          </cell>
        </row>
        <row r="17">
          <cell r="A17" t="str">
            <v>Residential</v>
          </cell>
          <cell r="C17" t="str">
            <v>Elementary Education Kits (EEE IE)</v>
          </cell>
          <cell r="E17" t="str">
            <v>Shower Timer</v>
          </cell>
          <cell r="J17">
            <v>6062.7672748359901</v>
          </cell>
          <cell r="L17">
            <v>12125.534549672</v>
          </cell>
          <cell r="AQ17">
            <v>0</v>
          </cell>
          <cell r="CF17">
            <v>6448</v>
          </cell>
        </row>
        <row r="18">
          <cell r="A18" t="str">
            <v>Residential</v>
          </cell>
          <cell r="C18" t="str">
            <v>Elementary Education Kits (EEE IE)</v>
          </cell>
          <cell r="E18" t="str">
            <v>Low Flow Showerheads</v>
          </cell>
          <cell r="J18">
            <v>13814.6509117118</v>
          </cell>
          <cell r="L18">
            <v>27629.301823423601</v>
          </cell>
          <cell r="AQ18">
            <v>0</v>
          </cell>
          <cell r="CF18">
            <v>10416</v>
          </cell>
        </row>
        <row r="19">
          <cell r="A19" t="str">
            <v>Residential</v>
          </cell>
          <cell r="C19" t="str">
            <v>Elementary Education Kits (EEE IE)</v>
          </cell>
          <cell r="E19" t="str">
            <v>Air Sealing</v>
          </cell>
          <cell r="J19">
            <v>3760.1470494720002</v>
          </cell>
          <cell r="L19">
            <v>75202.940989440001</v>
          </cell>
          <cell r="AQ19">
            <v>0</v>
          </cell>
          <cell r="CF19">
            <v>10962.096</v>
          </cell>
        </row>
        <row r="20">
          <cell r="A20" t="str">
            <v>Residential</v>
          </cell>
          <cell r="C20" t="str">
            <v>Elementary Education Kits (EEE IE)</v>
          </cell>
          <cell r="E20" t="str">
            <v>Air Sealing</v>
          </cell>
          <cell r="J20">
            <v>4277.642034816</v>
          </cell>
          <cell r="L20">
            <v>4277.642034816</v>
          </cell>
          <cell r="AQ20">
            <v>0</v>
          </cell>
          <cell r="CF20">
            <v>19299.36</v>
          </cell>
        </row>
        <row r="21">
          <cell r="A21" t="str">
            <v>Residential</v>
          </cell>
          <cell r="C21" t="str">
            <v>Elementary Education Kits (EEE IE)</v>
          </cell>
          <cell r="E21" t="str">
            <v>Air Sealing</v>
          </cell>
          <cell r="J21">
            <v>1946.5407705600001</v>
          </cell>
          <cell r="L21">
            <v>38930.815411199997</v>
          </cell>
          <cell r="AQ21">
            <v>0</v>
          </cell>
          <cell r="CF21">
            <v>20518.358852673238</v>
          </cell>
        </row>
        <row r="22">
          <cell r="A22" t="str">
            <v>Residential</v>
          </cell>
          <cell r="C22" t="str">
            <v>Elementary Education Kits (EEE)</v>
          </cell>
          <cell r="E22" t="str">
            <v>Low Flow Showerheads</v>
          </cell>
          <cell r="J22">
            <v>38812.131000000001</v>
          </cell>
          <cell r="L22">
            <v>388121.31</v>
          </cell>
          <cell r="AQ22">
            <v>0</v>
          </cell>
          <cell r="CF22">
            <v>44082.024000000005</v>
          </cell>
        </row>
        <row r="23">
          <cell r="A23" t="str">
            <v>Residential</v>
          </cell>
          <cell r="C23" t="str">
            <v>Elementary Education Kits (EEE)</v>
          </cell>
          <cell r="E23" t="str">
            <v>Low Flow Faucet Aerators</v>
          </cell>
          <cell r="J23">
            <v>5161.7309999999998</v>
          </cell>
          <cell r="L23">
            <v>51617.31</v>
          </cell>
          <cell r="AQ23">
            <v>0</v>
          </cell>
          <cell r="CF23">
            <v>18892.296000000002</v>
          </cell>
        </row>
        <row r="24">
          <cell r="A24" t="str">
            <v>Residential</v>
          </cell>
          <cell r="C24" t="str">
            <v>Elementary Education Kits (EEE)</v>
          </cell>
          <cell r="E24" t="str">
            <v>Low Flow Faucet Aerators</v>
          </cell>
          <cell r="J24">
            <v>6237.3419999999996</v>
          </cell>
          <cell r="L24">
            <v>62373.42</v>
          </cell>
          <cell r="AQ24">
            <v>0</v>
          </cell>
          <cell r="CF24">
            <v>37784.592000000004</v>
          </cell>
        </row>
        <row r="25">
          <cell r="A25" t="str">
            <v>Residential</v>
          </cell>
          <cell r="C25" t="str">
            <v>Elementary Education Kits (EEE)</v>
          </cell>
          <cell r="E25" t="str">
            <v>Shower Timer</v>
          </cell>
          <cell r="J25">
            <v>21920.831999999999</v>
          </cell>
          <cell r="L25">
            <v>43841.663999999997</v>
          </cell>
          <cell r="AQ25">
            <v>0</v>
          </cell>
          <cell r="CF25">
            <v>27288.871999999999</v>
          </cell>
        </row>
        <row r="26">
          <cell r="A26" t="str">
            <v>Residential</v>
          </cell>
          <cell r="C26" t="str">
            <v>Elementary Education Kits (EEE)</v>
          </cell>
          <cell r="E26" t="str">
            <v>Temperature Setback Card</v>
          </cell>
          <cell r="J26">
            <v>1435.9567891199999</v>
          </cell>
          <cell r="L26">
            <v>2871.9135782399999</v>
          </cell>
          <cell r="AQ26">
            <v>0</v>
          </cell>
          <cell r="CF26">
            <v>31487.16</v>
          </cell>
        </row>
        <row r="27">
          <cell r="A27" t="str">
            <v>Residential</v>
          </cell>
          <cell r="C27" t="str">
            <v>Elementary Education Kits (EEE)</v>
          </cell>
          <cell r="E27" t="str">
            <v>Air Sealing</v>
          </cell>
          <cell r="J27">
            <v>19613.376</v>
          </cell>
          <cell r="L27">
            <v>392267.52000000002</v>
          </cell>
          <cell r="AQ27">
            <v>0</v>
          </cell>
          <cell r="CF27">
            <v>46393.181543999999</v>
          </cell>
        </row>
        <row r="28">
          <cell r="A28" t="str">
            <v>Residential</v>
          </cell>
          <cell r="C28" t="str">
            <v>Elementary Education Kits (EEE)</v>
          </cell>
          <cell r="E28" t="str">
            <v>Air Sealing</v>
          </cell>
          <cell r="J28">
            <v>36835.17</v>
          </cell>
          <cell r="L28">
            <v>36835.17</v>
          </cell>
          <cell r="AQ28">
            <v>0</v>
          </cell>
          <cell r="CF28">
            <v>81677.693040000013</v>
          </cell>
        </row>
        <row r="29">
          <cell r="A29" t="str">
            <v>Residential</v>
          </cell>
          <cell r="C29" t="str">
            <v>Elementary Education Kits (EEE)</v>
          </cell>
          <cell r="E29" t="str">
            <v>Air Sealing</v>
          </cell>
          <cell r="J29">
            <v>22239.309000000001</v>
          </cell>
          <cell r="L29">
            <v>444786.18</v>
          </cell>
          <cell r="AQ29">
            <v>0</v>
          </cell>
          <cell r="CF29">
            <v>36714.028560000006</v>
          </cell>
        </row>
        <row r="30">
          <cell r="A30" t="str">
            <v>Residential</v>
          </cell>
          <cell r="C30" t="str">
            <v>Elementary Education Kits (EEE)</v>
          </cell>
          <cell r="E30" t="str">
            <v>Air Sealing</v>
          </cell>
          <cell r="J30">
            <v>2869.4250000000002</v>
          </cell>
          <cell r="L30">
            <v>2869.4249999999997</v>
          </cell>
          <cell r="AQ30">
            <v>0</v>
          </cell>
          <cell r="CF30">
            <v>5504.9868000000006</v>
          </cell>
        </row>
        <row r="31">
          <cell r="A31" t="str">
            <v>Residential</v>
          </cell>
          <cell r="C31" t="str">
            <v>Elementary Education Kits (EEE)</v>
          </cell>
          <cell r="E31" t="str">
            <v>Low Flow Faucet Aerators</v>
          </cell>
          <cell r="J31">
            <v>442.26</v>
          </cell>
          <cell r="L31">
            <v>4422.5999999999995</v>
          </cell>
          <cell r="AQ31">
            <v>0</v>
          </cell>
          <cell r="CF31">
            <v>2546.6400000000003</v>
          </cell>
        </row>
        <row r="32">
          <cell r="A32" t="str">
            <v>Residential</v>
          </cell>
          <cell r="C32" t="str">
            <v>Elementary Education Kits (EEE)</v>
          </cell>
          <cell r="E32" t="str">
            <v>Low Flow Showerheads</v>
          </cell>
          <cell r="J32">
            <v>2753.5949999999998</v>
          </cell>
          <cell r="L32">
            <v>27535.949999999997</v>
          </cell>
          <cell r="AQ32">
            <v>0</v>
          </cell>
          <cell r="CF32">
            <v>2971.08</v>
          </cell>
        </row>
        <row r="33">
          <cell r="A33" t="str">
            <v>Residential</v>
          </cell>
          <cell r="C33" t="str">
            <v>Elementary Education Kits (EEE)</v>
          </cell>
          <cell r="E33" t="str">
            <v>Shower Timer</v>
          </cell>
          <cell r="J33">
            <v>1555.2</v>
          </cell>
          <cell r="L33">
            <v>3110.4</v>
          </cell>
          <cell r="AQ33">
            <v>0</v>
          </cell>
          <cell r="CF33">
            <v>1839.2399999999998</v>
          </cell>
        </row>
        <row r="34">
          <cell r="A34" t="str">
            <v>Residential</v>
          </cell>
          <cell r="C34" t="str">
            <v>Elementary Education Kits (EEE)</v>
          </cell>
          <cell r="E34" t="str">
            <v>Low Flow Faucet Aerators</v>
          </cell>
          <cell r="J34">
            <v>366.52499999999998</v>
          </cell>
          <cell r="L34">
            <v>3665.2499999999995</v>
          </cell>
          <cell r="AQ34">
            <v>0</v>
          </cell>
          <cell r="CF34">
            <v>1273.3200000000002</v>
          </cell>
        </row>
        <row r="35">
          <cell r="A35" t="str">
            <v>Residential</v>
          </cell>
          <cell r="C35" t="str">
            <v>Elementary Education Kits (EEE)</v>
          </cell>
          <cell r="E35" t="str">
            <v>Temperature Setback Card</v>
          </cell>
          <cell r="J35">
            <v>102.217843353934</v>
          </cell>
          <cell r="L35">
            <v>204.435686707868</v>
          </cell>
          <cell r="AQ35">
            <v>0</v>
          </cell>
          <cell r="CF35">
            <v>2122.1999999999834</v>
          </cell>
        </row>
        <row r="36">
          <cell r="A36" t="str">
            <v>Residential</v>
          </cell>
          <cell r="C36" t="str">
            <v>Affordable Housing New Construction (AHNC)</v>
          </cell>
          <cell r="E36" t="str">
            <v>Custom</v>
          </cell>
          <cell r="J36">
            <v>432.88954397200501</v>
          </cell>
          <cell r="L36">
            <v>17315.581758880198</v>
          </cell>
          <cell r="AQ36">
            <v>0</v>
          </cell>
          <cell r="CF36">
            <v>3.6523999999999996</v>
          </cell>
        </row>
        <row r="37">
          <cell r="A37" t="str">
            <v>Residential</v>
          </cell>
          <cell r="C37" t="str">
            <v>Affordable Housing New Construction (AHNC)</v>
          </cell>
          <cell r="E37" t="str">
            <v>Custom</v>
          </cell>
          <cell r="J37">
            <v>770.59687271262499</v>
          </cell>
          <cell r="L37">
            <v>15411.9374542525</v>
          </cell>
          <cell r="AQ37">
            <v>0</v>
          </cell>
          <cell r="CF37">
            <v>1.6</v>
          </cell>
        </row>
        <row r="38">
          <cell r="A38" t="str">
            <v>Residential</v>
          </cell>
          <cell r="C38" t="str">
            <v>Affordable Housing New Construction (AHNC)</v>
          </cell>
          <cell r="E38" t="str">
            <v>Custom</v>
          </cell>
          <cell r="J38">
            <v>9655.2077971534309</v>
          </cell>
          <cell r="L38">
            <v>186209.694512038</v>
          </cell>
          <cell r="AQ38">
            <v>0</v>
          </cell>
          <cell r="CF38">
            <v>8921.32</v>
          </cell>
        </row>
        <row r="39">
          <cell r="A39" t="str">
            <v>Residential</v>
          </cell>
          <cell r="C39" t="str">
            <v>Affordable Housing New Construction (AHNC)</v>
          </cell>
          <cell r="E39" t="str">
            <v>Custom</v>
          </cell>
          <cell r="J39">
            <v>2983.1530355545201</v>
          </cell>
          <cell r="L39">
            <v>32814.683391099701</v>
          </cell>
          <cell r="AQ39">
            <v>0</v>
          </cell>
          <cell r="CF39">
            <v>158</v>
          </cell>
        </row>
        <row r="40">
          <cell r="A40" t="str">
            <v>Residential</v>
          </cell>
          <cell r="C40" t="str">
            <v>Affordable Housing New Construction (AHNC)</v>
          </cell>
          <cell r="E40" t="str">
            <v>Custom</v>
          </cell>
          <cell r="J40">
            <v>11226.643444711401</v>
          </cell>
          <cell r="L40">
            <v>168447.65278479701</v>
          </cell>
          <cell r="AQ40">
            <v>0</v>
          </cell>
          <cell r="CF40">
            <v>2257.2839506172841</v>
          </cell>
        </row>
        <row r="41">
          <cell r="A41" t="str">
            <v>Residential</v>
          </cell>
          <cell r="C41" t="str">
            <v>Affordable Housing New Construction (AHNC)</v>
          </cell>
          <cell r="E41" t="str">
            <v>Custom</v>
          </cell>
          <cell r="J41">
            <v>3604.3505218559999</v>
          </cell>
          <cell r="L41">
            <v>36043.50521856</v>
          </cell>
          <cell r="AQ41">
            <v>0</v>
          </cell>
          <cell r="CF41">
            <v>13</v>
          </cell>
        </row>
        <row r="42">
          <cell r="A42" t="str">
            <v>Residential</v>
          </cell>
          <cell r="C42" t="str">
            <v>Affordable Housing New Construction (AHNC)</v>
          </cell>
          <cell r="E42" t="str">
            <v>Custom</v>
          </cell>
          <cell r="J42">
            <v>225.226490253148</v>
          </cell>
          <cell r="L42">
            <v>2990.1585510320701</v>
          </cell>
          <cell r="AQ42">
            <v>0</v>
          </cell>
          <cell r="CF42">
            <v>250.74019525801953</v>
          </cell>
        </row>
        <row r="43">
          <cell r="A43" t="str">
            <v>Business</v>
          </cell>
          <cell r="C43" t="str">
            <v>Business Custom Rebates, Plus Nicor Gas only RCx</v>
          </cell>
          <cell r="E43" t="str">
            <v>Custom</v>
          </cell>
          <cell r="J43">
            <v>599115</v>
          </cell>
          <cell r="L43">
            <v>12054193.799999999</v>
          </cell>
          <cell r="AQ43">
            <v>0</v>
          </cell>
          <cell r="CF43">
            <v>1779.4050462406042</v>
          </cell>
        </row>
        <row r="44">
          <cell r="A44" t="str">
            <v>Business</v>
          </cell>
          <cell r="C44" t="str">
            <v>Business Custom Rebates, Plus Nicor Gas only RCx</v>
          </cell>
          <cell r="E44" t="str">
            <v>Custom</v>
          </cell>
          <cell r="J44">
            <v>497239.29452778102</v>
          </cell>
          <cell r="L44">
            <v>10004454.605898954</v>
          </cell>
          <cell r="AQ44">
            <v>0</v>
          </cell>
          <cell r="CF44">
            <v>7864.0618595476017</v>
          </cell>
        </row>
        <row r="45">
          <cell r="A45" t="str">
            <v>Business</v>
          </cell>
          <cell r="C45" t="str">
            <v>Business Custom Rebates, Plus Nicor Gas only RCx</v>
          </cell>
          <cell r="E45" t="str">
            <v>Custom</v>
          </cell>
          <cell r="J45">
            <v>259671.68681687201</v>
          </cell>
          <cell r="L45">
            <v>5224594.3387554632</v>
          </cell>
          <cell r="AQ45">
            <v>0</v>
          </cell>
          <cell r="CF45">
            <v>3093.4517529480836</v>
          </cell>
        </row>
        <row r="46">
          <cell r="A46" t="str">
            <v>Business</v>
          </cell>
          <cell r="C46" t="str">
            <v>Business Custom Rebates, Plus Nicor Gas only RCx</v>
          </cell>
          <cell r="E46" t="str">
            <v>Custom</v>
          </cell>
          <cell r="J46">
            <v>73885.944722868895</v>
          </cell>
          <cell r="L46">
            <v>1486585.2078241184</v>
          </cell>
          <cell r="AQ46">
            <v>0</v>
          </cell>
          <cell r="CF46">
            <v>13962.804815630618</v>
          </cell>
        </row>
        <row r="47">
          <cell r="A47" t="str">
            <v>Business</v>
          </cell>
          <cell r="C47" t="str">
            <v>Business Custom Rebates, Plus Nicor Gas only RCx</v>
          </cell>
          <cell r="E47" t="str">
            <v>Custom</v>
          </cell>
          <cell r="J47">
            <v>67882.068117139599</v>
          </cell>
          <cell r="L47">
            <v>1365787.2105168442</v>
          </cell>
          <cell r="AQ47">
            <v>0</v>
          </cell>
          <cell r="CF47">
            <v>25111.885694841087</v>
          </cell>
        </row>
        <row r="48">
          <cell r="A48" t="str">
            <v>Business</v>
          </cell>
          <cell r="C48" t="str">
            <v>Business Custom Rebates, Plus Nicor Gas only RCx</v>
          </cell>
          <cell r="E48" t="str">
            <v>Custom</v>
          </cell>
          <cell r="J48">
            <v>67866.924658406497</v>
          </cell>
          <cell r="L48">
            <v>1365482.5241271418</v>
          </cell>
          <cell r="AQ48">
            <v>0</v>
          </cell>
          <cell r="CF48">
            <v>441381.76845889114</v>
          </cell>
        </row>
        <row r="49">
          <cell r="A49" t="str">
            <v>Business</v>
          </cell>
          <cell r="C49" t="str">
            <v>Business Custom Rebates, Plus Nicor Gas only RCx</v>
          </cell>
          <cell r="E49" t="str">
            <v>Custom</v>
          </cell>
          <cell r="J49">
            <v>29949.723118473899</v>
          </cell>
          <cell r="L49">
            <v>602588.4291436947</v>
          </cell>
          <cell r="AQ49">
            <v>0</v>
          </cell>
          <cell r="CF49">
            <v>167.56085741810713</v>
          </cell>
        </row>
        <row r="50">
          <cell r="A50" t="str">
            <v>Business</v>
          </cell>
          <cell r="C50" t="str">
            <v>Business Custom Rebates, Plus Nicor Gas only RCx</v>
          </cell>
          <cell r="E50" t="str">
            <v>Custom</v>
          </cell>
          <cell r="J50">
            <v>96981.928056750607</v>
          </cell>
          <cell r="L50">
            <v>1951276.3925018213</v>
          </cell>
          <cell r="AQ50">
            <v>0</v>
          </cell>
          <cell r="CF50">
            <v>1330342.8690557168</v>
          </cell>
        </row>
        <row r="51">
          <cell r="A51" t="str">
            <v>Business</v>
          </cell>
          <cell r="C51" t="str">
            <v>Business Custom Rebates, Plus Nicor Gas only RCx</v>
          </cell>
          <cell r="E51" t="str">
            <v>Custom</v>
          </cell>
          <cell r="J51">
            <v>50445.251398797503</v>
          </cell>
          <cell r="L51">
            <v>1014958.458143806</v>
          </cell>
          <cell r="AQ51">
            <v>0</v>
          </cell>
          <cell r="CF51">
            <v>621146.28401456843</v>
          </cell>
        </row>
        <row r="52">
          <cell r="A52" t="str">
            <v>Business</v>
          </cell>
          <cell r="C52" t="str">
            <v>Business Custom Rebates, Plus Nicor Gas only RCx</v>
          </cell>
          <cell r="E52" t="str">
            <v>Custom</v>
          </cell>
          <cell r="J52">
            <v>19895.476083589401</v>
          </cell>
          <cell r="L52">
            <v>400296.97880181903</v>
          </cell>
          <cell r="AQ52">
            <v>0</v>
          </cell>
          <cell r="CF52">
            <v>162.68381448234982</v>
          </cell>
        </row>
        <row r="53">
          <cell r="A53" t="str">
            <v>Business</v>
          </cell>
          <cell r="C53" t="str">
            <v>Business Custom Rebates, Plus Nicor Gas only RCx</v>
          </cell>
          <cell r="E53" t="str">
            <v>Custom</v>
          </cell>
          <cell r="J53">
            <v>18673.903745783398</v>
          </cell>
          <cell r="L53">
            <v>375718.94336516206</v>
          </cell>
          <cell r="AQ53">
            <v>0</v>
          </cell>
          <cell r="CF53">
            <v>311.3782618437794</v>
          </cell>
        </row>
        <row r="54">
          <cell r="A54" t="str">
            <v>Business</v>
          </cell>
          <cell r="C54" t="str">
            <v>Business Custom Rebates, Plus Nicor Gas only RCx</v>
          </cell>
          <cell r="E54" t="str">
            <v>Custom</v>
          </cell>
          <cell r="J54">
            <v>13835.0638985898</v>
          </cell>
          <cell r="L54">
            <v>278361.48563962692</v>
          </cell>
          <cell r="AQ54">
            <v>0</v>
          </cell>
          <cell r="CF54">
            <v>1960.890168817155</v>
          </cell>
        </row>
        <row r="55">
          <cell r="A55" t="str">
            <v>Business</v>
          </cell>
          <cell r="C55" t="str">
            <v>Business Custom Rebates, Plus Nicor Gas only RCx</v>
          </cell>
          <cell r="E55" t="str">
            <v>Custom</v>
          </cell>
          <cell r="J55">
            <v>21973.615968694201</v>
          </cell>
          <cell r="L55">
            <v>442109.15329012694</v>
          </cell>
          <cell r="AQ55">
            <v>0</v>
          </cell>
          <cell r="CF55">
            <v>807129.37930947333</v>
          </cell>
        </row>
        <row r="56">
          <cell r="A56" t="str">
            <v>Business</v>
          </cell>
          <cell r="C56" t="str">
            <v>Business Custom Rebates, Plus Nicor Gas only RCx</v>
          </cell>
          <cell r="E56" t="str">
            <v>Custom</v>
          </cell>
          <cell r="J56">
            <v>10132.993020296701</v>
          </cell>
          <cell r="L56">
            <v>203875.81956836995</v>
          </cell>
          <cell r="AQ56">
            <v>0</v>
          </cell>
          <cell r="CF56">
            <v>907.06307606312544</v>
          </cell>
        </row>
        <row r="57">
          <cell r="A57" t="str">
            <v>Business</v>
          </cell>
          <cell r="C57" t="str">
            <v>Business Custom Rebates, Plus Nicor Gas only RCx</v>
          </cell>
          <cell r="E57" t="str">
            <v>Custom</v>
          </cell>
          <cell r="J57">
            <v>16926.203142780501</v>
          </cell>
          <cell r="L57">
            <v>340555.20723274339</v>
          </cell>
          <cell r="AQ57">
            <v>0</v>
          </cell>
          <cell r="CF57">
            <v>36136.710511340068</v>
          </cell>
        </row>
        <row r="58">
          <cell r="A58" t="str">
            <v>Business</v>
          </cell>
          <cell r="C58" t="str">
            <v>Business Custom Rebates, Plus Nicor Gas only RCx</v>
          </cell>
          <cell r="E58" t="str">
            <v>Custom</v>
          </cell>
          <cell r="J58">
            <v>12977.3214822919</v>
          </cell>
          <cell r="L58">
            <v>261103.70822371295</v>
          </cell>
          <cell r="AQ58">
            <v>0</v>
          </cell>
          <cell r="CF58">
            <v>359225.28936120367</v>
          </cell>
        </row>
        <row r="59">
          <cell r="A59" t="str">
            <v>Business</v>
          </cell>
          <cell r="C59" t="str">
            <v>Business Custom Rebates, Plus Nicor Gas only RCx</v>
          </cell>
          <cell r="E59" t="str">
            <v>Custom</v>
          </cell>
          <cell r="J59">
            <v>13616.9980928327</v>
          </cell>
          <cell r="L59">
            <v>273974.00162779447</v>
          </cell>
          <cell r="AQ59">
            <v>0</v>
          </cell>
          <cell r="CF59">
            <v>1157.9897809547153</v>
          </cell>
        </row>
        <row r="60">
          <cell r="A60" t="str">
            <v>Business</v>
          </cell>
          <cell r="C60" t="str">
            <v>Business Custom Rebates, Plus Nicor Gas only RCx</v>
          </cell>
          <cell r="E60" t="str">
            <v>Custom</v>
          </cell>
          <cell r="J60">
            <v>13587.720739282</v>
          </cell>
          <cell r="L60">
            <v>273384.94127435423</v>
          </cell>
          <cell r="AQ60">
            <v>0</v>
          </cell>
          <cell r="CF60">
            <v>233381.34478216688</v>
          </cell>
        </row>
        <row r="61">
          <cell r="A61" t="str">
            <v>Business</v>
          </cell>
          <cell r="C61" t="str">
            <v>Business Custom Rebates, Plus Nicor Gas only RCx</v>
          </cell>
          <cell r="E61" t="str">
            <v>Custom</v>
          </cell>
          <cell r="J61">
            <v>8129.0086479455103</v>
          </cell>
          <cell r="L61">
            <v>163555.65399666424</v>
          </cell>
          <cell r="AQ61">
            <v>0</v>
          </cell>
          <cell r="CF61">
            <v>66917.165332128716</v>
          </cell>
        </row>
        <row r="62">
          <cell r="A62" t="str">
            <v>Business</v>
          </cell>
          <cell r="C62" t="str">
            <v>Business Custom Rebates, Plus Nicor Gas only RCx</v>
          </cell>
          <cell r="E62" t="str">
            <v>Custom</v>
          </cell>
          <cell r="J62">
            <v>7735.27872088407</v>
          </cell>
          <cell r="L62">
            <v>155633.80786418807</v>
          </cell>
          <cell r="AQ62">
            <v>0</v>
          </cell>
          <cell r="CF62">
            <v>6578.0825190354435</v>
          </cell>
        </row>
        <row r="63">
          <cell r="A63" t="str">
            <v>Business</v>
          </cell>
          <cell r="C63" t="str">
            <v>Business Custom Rebates, Plus Nicor Gas only RCx</v>
          </cell>
          <cell r="E63" t="str">
            <v>Custom</v>
          </cell>
          <cell r="J63">
            <v>6805.4703546697401</v>
          </cell>
          <cell r="L63">
            <v>102082.05532004611</v>
          </cell>
          <cell r="AQ63">
            <v>0</v>
          </cell>
          <cell r="CF63">
            <v>11574.746609453903</v>
          </cell>
        </row>
        <row r="64">
          <cell r="A64" t="str">
            <v>Business</v>
          </cell>
          <cell r="C64" t="str">
            <v>Business Custom Rebates, Plus Nicor Gas only RCx</v>
          </cell>
          <cell r="E64" t="str">
            <v>Custom</v>
          </cell>
          <cell r="J64">
            <v>4844.9181069102497</v>
          </cell>
          <cell r="L64">
            <v>72673.771603653804</v>
          </cell>
          <cell r="AQ64">
            <v>0</v>
          </cell>
          <cell r="CF64">
            <v>870.72452242309407</v>
          </cell>
        </row>
        <row r="65">
          <cell r="A65" t="str">
            <v>Business</v>
          </cell>
          <cell r="C65" t="str">
            <v>Business Custom Rebates, Plus Nicor Gas only RCx</v>
          </cell>
          <cell r="E65" t="str">
            <v>Custom</v>
          </cell>
          <cell r="J65">
            <v>2674.2113550072499</v>
          </cell>
          <cell r="L65">
            <v>40113.170325108695</v>
          </cell>
          <cell r="AQ65">
            <v>0</v>
          </cell>
          <cell r="CF65">
            <v>2403.0348434847565</v>
          </cell>
        </row>
        <row r="66">
          <cell r="A66" t="str">
            <v>Business</v>
          </cell>
          <cell r="C66" t="str">
            <v>Business Custom Rebates, Plus Nicor Gas only RCx</v>
          </cell>
          <cell r="E66" t="str">
            <v>Custom</v>
          </cell>
          <cell r="J66">
            <v>1644.2721478983501</v>
          </cell>
          <cell r="L66">
            <v>24664.082218475309</v>
          </cell>
          <cell r="AQ66">
            <v>0</v>
          </cell>
          <cell r="CF66">
            <v>85285.516816956617</v>
          </cell>
        </row>
        <row r="67">
          <cell r="A67" t="str">
            <v>Business</v>
          </cell>
          <cell r="C67" t="str">
            <v>Business Custom Rebates, Plus Nicor Gas only RCx</v>
          </cell>
          <cell r="E67" t="str">
            <v>Custom</v>
          </cell>
          <cell r="J67">
            <v>1548.73047748008</v>
          </cell>
          <cell r="L67">
            <v>23230.957162201255</v>
          </cell>
          <cell r="AQ67">
            <v>0</v>
          </cell>
          <cell r="CF67">
            <v>397.62358814768527</v>
          </cell>
        </row>
        <row r="68">
          <cell r="A68" t="str">
            <v>Business</v>
          </cell>
          <cell r="C68" t="str">
            <v>Business Custom Rebates, Plus Nicor Gas only RCx</v>
          </cell>
          <cell r="E68" t="str">
            <v>Custom</v>
          </cell>
          <cell r="J68">
            <v>1463.69839080783</v>
          </cell>
          <cell r="L68">
            <v>21955.475862117448</v>
          </cell>
          <cell r="AQ68">
            <v>0</v>
          </cell>
          <cell r="CF68">
            <v>1315.2730904675441</v>
          </cell>
        </row>
        <row r="69">
          <cell r="A69" t="str">
            <v>Business</v>
          </cell>
          <cell r="C69" t="str">
            <v>Business Custom Rebates, Plus Nicor Gas only RCx</v>
          </cell>
          <cell r="E69" t="str">
            <v>Custom</v>
          </cell>
          <cell r="J69">
            <v>2868.1609459563301</v>
          </cell>
          <cell r="L69">
            <v>43022.414189344949</v>
          </cell>
          <cell r="AQ69">
            <v>0</v>
          </cell>
          <cell r="CF69">
            <v>152022.20776093734</v>
          </cell>
        </row>
        <row r="70">
          <cell r="A70" t="str">
            <v>Business</v>
          </cell>
          <cell r="C70" t="str">
            <v>Business Custom Rebates, Plus Nicor Gas only RCx</v>
          </cell>
          <cell r="E70" t="str">
            <v>Custom</v>
          </cell>
          <cell r="J70">
            <v>653.50502566093598</v>
          </cell>
          <cell r="L70">
            <v>9802.5753849140401</v>
          </cell>
          <cell r="AQ70">
            <v>0</v>
          </cell>
          <cell r="CF70">
            <v>158320.95119423373</v>
          </cell>
        </row>
        <row r="71">
          <cell r="A71" t="str">
            <v>Business</v>
          </cell>
          <cell r="C71" t="str">
            <v>Business Custom Rebates, Plus Nicor Gas only RCx</v>
          </cell>
          <cell r="E71" t="str">
            <v>Custom</v>
          </cell>
          <cell r="J71">
            <v>219.74584196201101</v>
          </cell>
          <cell r="L71">
            <v>3296.1876294301592</v>
          </cell>
          <cell r="AQ71">
            <v>0</v>
          </cell>
          <cell r="CF71">
            <v>29262.41264280535</v>
          </cell>
        </row>
        <row r="72">
          <cell r="A72" t="str">
            <v>Business</v>
          </cell>
          <cell r="C72" t="str">
            <v>Business Custom Rebates, Plus Nicor Gas only RCx</v>
          </cell>
          <cell r="E72" t="str">
            <v>Custom</v>
          </cell>
          <cell r="J72">
            <v>183.44000720307</v>
          </cell>
          <cell r="L72">
            <v>2751.600108046056</v>
          </cell>
          <cell r="AQ72">
            <v>0</v>
          </cell>
          <cell r="CF72">
            <v>109.8922686552516</v>
          </cell>
        </row>
        <row r="73">
          <cell r="A73" t="str">
            <v>Business</v>
          </cell>
          <cell r="C73" t="str">
            <v>Business Custom Rebates, Plus Nicor Gas only RCx</v>
          </cell>
          <cell r="E73" t="str">
            <v>Custom</v>
          </cell>
          <cell r="J73">
            <v>140.44625551485001</v>
          </cell>
          <cell r="L73">
            <v>2106.6938327227504</v>
          </cell>
          <cell r="AQ73">
            <v>0</v>
          </cell>
          <cell r="CF73">
            <v>63.102201141882666</v>
          </cell>
        </row>
        <row r="74">
          <cell r="A74" t="str">
            <v>Business</v>
          </cell>
          <cell r="C74" t="str">
            <v>Business Custom Rebates, Plus Nicor Gas only RCx</v>
          </cell>
          <cell r="E74" t="str">
            <v>Custom</v>
          </cell>
          <cell r="J74">
            <v>54.458752138411299</v>
          </cell>
          <cell r="L74">
            <v>816.88128207617012</v>
          </cell>
          <cell r="AQ74">
            <v>0</v>
          </cell>
          <cell r="CF74">
            <v>48.936400885541673</v>
          </cell>
        </row>
        <row r="75">
          <cell r="A75" t="str">
            <v>Business</v>
          </cell>
          <cell r="C75" t="str">
            <v>Business Custom Rebates, Plus Nicor Gas only RCx</v>
          </cell>
          <cell r="E75" t="str">
            <v>Custom</v>
          </cell>
          <cell r="J75">
            <v>53.503335434228703</v>
          </cell>
          <cell r="L75">
            <v>802.5500315134301</v>
          </cell>
          <cell r="AQ75">
            <v>0</v>
          </cell>
          <cell r="CF75">
            <v>6.8682667909532142</v>
          </cell>
        </row>
        <row r="76">
          <cell r="A76" t="str">
            <v>Business</v>
          </cell>
          <cell r="C76" t="str">
            <v>Business Custom Rebates, Plus Nicor Gas only RCx</v>
          </cell>
          <cell r="E76" t="str">
            <v>Custom</v>
          </cell>
          <cell r="J76">
            <v>11382.394387111101</v>
          </cell>
          <cell r="L76">
            <v>229013.77506867537</v>
          </cell>
          <cell r="AQ76">
            <v>0</v>
          </cell>
          <cell r="CF76">
            <v>248458.51360582831</v>
          </cell>
        </row>
        <row r="77">
          <cell r="A77" t="str">
            <v>Business</v>
          </cell>
          <cell r="C77" t="str">
            <v>Business Custom Rebates, Plus Nicor Gas only RCx</v>
          </cell>
          <cell r="E77" t="str">
            <v>Custom</v>
          </cell>
          <cell r="J77">
            <v>12294.391714306899</v>
          </cell>
          <cell r="L77">
            <v>247363.16129185463</v>
          </cell>
          <cell r="AQ77">
            <v>0</v>
          </cell>
          <cell r="CF77">
            <v>201782.34482736874</v>
          </cell>
        </row>
        <row r="78">
          <cell r="A78" t="str">
            <v>Business</v>
          </cell>
          <cell r="C78" t="str">
            <v>Business Energy Efficiency Rebates</v>
          </cell>
          <cell r="E78" t="str">
            <v>Building Operator Certification</v>
          </cell>
          <cell r="J78">
            <v>9138.4473999999991</v>
          </cell>
          <cell r="L78">
            <v>118799.8162</v>
          </cell>
          <cell r="AQ78">
            <v>0</v>
          </cell>
          <cell r="CF78">
            <v>54945.298550724641</v>
          </cell>
        </row>
        <row r="79">
          <cell r="A79" t="str">
            <v>Business</v>
          </cell>
          <cell r="C79" t="str">
            <v>Business Energy Efficiency Rebates</v>
          </cell>
          <cell r="E79" t="str">
            <v>Process Boiler Tune-up</v>
          </cell>
          <cell r="J79">
            <v>102145.613781647</v>
          </cell>
          <cell r="L79">
            <v>204291.22756329377</v>
          </cell>
          <cell r="AQ79">
            <v>0</v>
          </cell>
          <cell r="CF79">
            <v>216884.95427586176</v>
          </cell>
        </row>
        <row r="80">
          <cell r="A80" t="str">
            <v>Business</v>
          </cell>
          <cell r="C80" t="str">
            <v>Business Energy Efficiency Rebates</v>
          </cell>
          <cell r="E80" t="str">
            <v>Steam Trap Replacement or Repair</v>
          </cell>
          <cell r="J80">
            <v>522042.41750883003</v>
          </cell>
          <cell r="L80">
            <v>3132254.5050529754</v>
          </cell>
          <cell r="AQ80">
            <v>0</v>
          </cell>
          <cell r="CF80">
            <v>42716.52000000004</v>
          </cell>
        </row>
        <row r="81">
          <cell r="A81" t="str">
            <v>Business</v>
          </cell>
          <cell r="C81" t="str">
            <v>Business Energy Efficiency Rebates</v>
          </cell>
          <cell r="E81" t="str">
            <v>Steam Trap Replacement or Repair</v>
          </cell>
          <cell r="J81">
            <v>104224.158421359</v>
          </cell>
          <cell r="L81">
            <v>625344.95052815403</v>
          </cell>
          <cell r="AQ81">
            <v>0</v>
          </cell>
          <cell r="CF81">
            <v>8932</v>
          </cell>
        </row>
        <row r="82">
          <cell r="A82" t="str">
            <v>Business</v>
          </cell>
          <cell r="C82" t="str">
            <v>Business Energy Efficiency Rebates</v>
          </cell>
          <cell r="E82" t="str">
            <v>Steam Trap Replacement or Repair</v>
          </cell>
          <cell r="J82">
            <v>813658.20334751799</v>
          </cell>
          <cell r="L82">
            <v>4881949.2200851124</v>
          </cell>
          <cell r="AQ82">
            <v>0</v>
          </cell>
          <cell r="CF82">
            <v>40034.719999999965</v>
          </cell>
        </row>
        <row r="83">
          <cell r="A83" t="str">
            <v>Business</v>
          </cell>
          <cell r="C83" t="str">
            <v>Business Energy Efficiency Rebates</v>
          </cell>
          <cell r="E83" t="str">
            <v>Steam Trap Replacement or Repair</v>
          </cell>
          <cell r="J83">
            <v>32929.799660386801</v>
          </cell>
          <cell r="L83">
            <v>197578.797962321</v>
          </cell>
          <cell r="AQ83">
            <v>0</v>
          </cell>
          <cell r="CF83">
            <v>2543.1428571428569</v>
          </cell>
        </row>
        <row r="84">
          <cell r="A84" t="str">
            <v>Business</v>
          </cell>
          <cell r="C84" t="str">
            <v>Business Energy Efficiency Rebates</v>
          </cell>
          <cell r="E84" t="str">
            <v>Steam Trap Replacement or Repair</v>
          </cell>
          <cell r="J84">
            <v>164914.881186632</v>
          </cell>
          <cell r="L84">
            <v>989489.28711979196</v>
          </cell>
          <cell r="AQ84">
            <v>0</v>
          </cell>
          <cell r="CF84">
            <v>27081.120000000101</v>
          </cell>
        </row>
        <row r="85">
          <cell r="A85" t="str">
            <v>Business</v>
          </cell>
          <cell r="C85" t="str">
            <v>Business Energy Efficiency Rebates</v>
          </cell>
          <cell r="E85" t="str">
            <v>Steam Trap Replacement or Repair</v>
          </cell>
          <cell r="J85">
            <v>10606.140064123099</v>
          </cell>
          <cell r="L85">
            <v>63636.8403847386</v>
          </cell>
          <cell r="AQ85">
            <v>0</v>
          </cell>
          <cell r="CF85">
            <v>2230</v>
          </cell>
        </row>
        <row r="86">
          <cell r="A86" t="str">
            <v>Business</v>
          </cell>
          <cell r="C86" t="str">
            <v>Business Energy Efficiency Rebates</v>
          </cell>
          <cell r="E86" t="str">
            <v>Low Flow Faucet Aerators</v>
          </cell>
          <cell r="J86">
            <v>2500.53306151079</v>
          </cell>
          <cell r="L86">
            <v>25005.330615107901</v>
          </cell>
          <cell r="AQ86">
            <v>0</v>
          </cell>
          <cell r="CF86">
            <v>3137.2800000000007</v>
          </cell>
        </row>
        <row r="87">
          <cell r="A87" t="str">
            <v>Business</v>
          </cell>
          <cell r="C87" t="str">
            <v>Business Energy Efficiency Rebates</v>
          </cell>
          <cell r="E87" t="str">
            <v>Low Flow Faucet Aerators</v>
          </cell>
          <cell r="J87">
            <v>34.303215107913701</v>
          </cell>
          <cell r="L87">
            <v>343.03215107913701</v>
          </cell>
          <cell r="AQ87">
            <v>0</v>
          </cell>
          <cell r="CF87">
            <v>24</v>
          </cell>
        </row>
        <row r="88">
          <cell r="A88" t="str">
            <v>Business</v>
          </cell>
          <cell r="C88" t="str">
            <v>Business Energy Efficiency Rebates</v>
          </cell>
          <cell r="E88" t="str">
            <v>High Efficiency Pre-Rinse Spray Valve</v>
          </cell>
          <cell r="J88">
            <v>5697.9599040000003</v>
          </cell>
          <cell r="L88">
            <v>28489.79952</v>
          </cell>
          <cell r="AQ88">
            <v>0</v>
          </cell>
          <cell r="CF88">
            <v>1870.5</v>
          </cell>
        </row>
        <row r="89">
          <cell r="A89" t="str">
            <v>Business</v>
          </cell>
          <cell r="C89" t="str">
            <v>Business Energy Efficiency Rebates</v>
          </cell>
          <cell r="E89" t="str">
            <v>Low Flow Showerheads</v>
          </cell>
          <cell r="J89">
            <v>2230.8071647679999</v>
          </cell>
          <cell r="L89">
            <v>22308.071647680001</v>
          </cell>
          <cell r="AQ89">
            <v>0</v>
          </cell>
          <cell r="CF89">
            <v>6260.8</v>
          </cell>
        </row>
        <row r="90">
          <cell r="A90" t="str">
            <v>Business</v>
          </cell>
          <cell r="C90" t="str">
            <v>Business Energy Efficiency Rebates</v>
          </cell>
          <cell r="E90" t="str">
            <v>Garage Door Hinge</v>
          </cell>
          <cell r="J90">
            <v>4681.63</v>
          </cell>
          <cell r="L90">
            <v>93632.599999999991</v>
          </cell>
          <cell r="AQ90">
            <v>0</v>
          </cell>
          <cell r="CF90">
            <v>16579.079999999998</v>
          </cell>
        </row>
        <row r="91">
          <cell r="A91" t="str">
            <v>Business</v>
          </cell>
          <cell r="C91" t="str">
            <v>Business Energy Efficiency Rebates</v>
          </cell>
          <cell r="E91" t="str">
            <v>Garage Door Hinge</v>
          </cell>
          <cell r="J91">
            <v>589.24</v>
          </cell>
          <cell r="L91">
            <v>11784.8</v>
          </cell>
          <cell r="AQ91">
            <v>0</v>
          </cell>
          <cell r="CF91">
            <v>2268</v>
          </cell>
        </row>
        <row r="92">
          <cell r="A92" t="str">
            <v>Business</v>
          </cell>
          <cell r="C92" t="str">
            <v>Business Energy Efficiency Rebates</v>
          </cell>
          <cell r="E92" t="str">
            <v>Automatic Conveyor Broiler</v>
          </cell>
          <cell r="J92">
            <v>862.75471161904795</v>
          </cell>
          <cell r="L92">
            <v>10353.05653942858</v>
          </cell>
          <cell r="AQ92">
            <v>0</v>
          </cell>
          <cell r="CF92">
            <v>2516.7999999999988</v>
          </cell>
        </row>
        <row r="93">
          <cell r="A93" t="str">
            <v>Business</v>
          </cell>
          <cell r="C93" t="str">
            <v>Business Energy Efficiency Rebates</v>
          </cell>
          <cell r="E93" t="str">
            <v>Combination Oven</v>
          </cell>
          <cell r="J93">
            <v>11195.166432514399</v>
          </cell>
          <cell r="L93">
            <v>134341.99719017328</v>
          </cell>
          <cell r="AQ93">
            <v>0</v>
          </cell>
          <cell r="CF93">
            <v>31920.000000000113</v>
          </cell>
        </row>
        <row r="94">
          <cell r="A94" t="str">
            <v>Business</v>
          </cell>
          <cell r="C94" t="str">
            <v>Business Energy Efficiency Rebates</v>
          </cell>
          <cell r="E94" t="str">
            <v>Convection Oven</v>
          </cell>
          <cell r="J94">
            <v>426.51042698335198</v>
          </cell>
          <cell r="L94">
            <v>5118.1251238002187</v>
          </cell>
          <cell r="AQ94">
            <v>0</v>
          </cell>
          <cell r="CF94">
            <v>1600.000000000002</v>
          </cell>
        </row>
        <row r="95">
          <cell r="A95" t="str">
            <v>Business</v>
          </cell>
          <cell r="C95" t="str">
            <v>Business Energy Efficiency Rebates</v>
          </cell>
          <cell r="E95" t="str">
            <v>Dishwasher</v>
          </cell>
          <cell r="J95">
            <v>92.315343749999997</v>
          </cell>
          <cell r="L95">
            <v>923.15343749999988</v>
          </cell>
          <cell r="AQ95">
            <v>0</v>
          </cell>
          <cell r="CF95">
            <v>6400</v>
          </cell>
        </row>
        <row r="96">
          <cell r="A96" t="str">
            <v>Business</v>
          </cell>
          <cell r="C96" t="str">
            <v>Business Energy Efficiency Rebates</v>
          </cell>
          <cell r="E96" t="str">
            <v>ENERGY STAR Fryer</v>
          </cell>
          <cell r="J96">
            <v>25606.550664653001</v>
          </cell>
          <cell r="L96">
            <v>307278.60797583626</v>
          </cell>
          <cell r="AQ96">
            <v>0</v>
          </cell>
          <cell r="CF96">
            <v>38400</v>
          </cell>
        </row>
        <row r="97">
          <cell r="A97" t="str">
            <v>Business</v>
          </cell>
          <cell r="C97" t="str">
            <v>Business Energy Efficiency Rebates</v>
          </cell>
          <cell r="E97" t="str">
            <v>Griddle</v>
          </cell>
          <cell r="J97">
            <v>30167.286737071601</v>
          </cell>
          <cell r="L97">
            <v>362007.4408448597</v>
          </cell>
          <cell r="AQ97">
            <v>0</v>
          </cell>
          <cell r="CF97">
            <v>240.00000000000023</v>
          </cell>
        </row>
        <row r="98">
          <cell r="A98" t="str">
            <v>Business</v>
          </cell>
          <cell r="C98" t="str">
            <v>Business Energy Efficiency Rebates</v>
          </cell>
          <cell r="E98" t="str">
            <v>Kitchen Demand Ventilation Controls</v>
          </cell>
          <cell r="J98">
            <v>4407.2531799999997</v>
          </cell>
          <cell r="L98">
            <v>88145.063599999994</v>
          </cell>
          <cell r="AQ98">
            <v>0</v>
          </cell>
          <cell r="CF98">
            <v>15576</v>
          </cell>
        </row>
        <row r="99">
          <cell r="A99" t="str">
            <v>Business</v>
          </cell>
          <cell r="C99" t="str">
            <v>Business Energy Efficiency Rebates</v>
          </cell>
          <cell r="E99" t="str">
            <v>Process Boiler Tune-up</v>
          </cell>
          <cell r="J99">
            <v>28052.140218117202</v>
          </cell>
          <cell r="L99">
            <v>56104.280436234403</v>
          </cell>
          <cell r="AQ99">
            <v>0</v>
          </cell>
          <cell r="CF99">
            <v>19308.598413793108</v>
          </cell>
        </row>
        <row r="100">
          <cell r="A100" t="str">
            <v>Business</v>
          </cell>
          <cell r="C100" t="str">
            <v>Business Energy Efficiency Rebates</v>
          </cell>
          <cell r="E100" t="str">
            <v>Process Boiler Tune-up</v>
          </cell>
          <cell r="J100">
            <v>2183.2928989090901</v>
          </cell>
          <cell r="L100">
            <v>4366.5857978181803</v>
          </cell>
          <cell r="AQ100">
            <v>0</v>
          </cell>
          <cell r="CF100">
            <v>11225.929310344827</v>
          </cell>
        </row>
        <row r="101">
          <cell r="A101" t="str">
            <v>Business</v>
          </cell>
          <cell r="C101" t="str">
            <v>Business Energy Efficiency Rebates</v>
          </cell>
          <cell r="E101" t="str">
            <v>Space Heating Boiler Tune-up</v>
          </cell>
          <cell r="J101">
            <v>19215.626269397399</v>
          </cell>
          <cell r="L101">
            <v>57646.878808192196</v>
          </cell>
          <cell r="AQ101">
            <v>0</v>
          </cell>
          <cell r="CF101">
            <v>30392.400000000067</v>
          </cell>
        </row>
        <row r="102">
          <cell r="A102" t="str">
            <v>Business</v>
          </cell>
          <cell r="C102" t="str">
            <v>Business Energy Efficiency Rebates</v>
          </cell>
          <cell r="E102" t="str">
            <v>Combination Oven</v>
          </cell>
          <cell r="J102">
            <v>1249.32809778514</v>
          </cell>
          <cell r="L102">
            <v>14991.937173421633</v>
          </cell>
          <cell r="AQ102">
            <v>0</v>
          </cell>
          <cell r="CF102">
            <v>3611.9999999999991</v>
          </cell>
        </row>
        <row r="103">
          <cell r="A103" t="str">
            <v>Business</v>
          </cell>
          <cell r="C103" t="str">
            <v>Business Energy Efficiency Rebates</v>
          </cell>
          <cell r="E103" t="str">
            <v>Pool Covers</v>
          </cell>
          <cell r="J103">
            <v>1251.3900000000001</v>
          </cell>
          <cell r="L103">
            <v>7508.34</v>
          </cell>
          <cell r="AQ103">
            <v>0</v>
          </cell>
          <cell r="CF103">
            <v>5614.08</v>
          </cell>
        </row>
        <row r="104">
          <cell r="A104" t="str">
            <v>Business</v>
          </cell>
          <cell r="C104" t="str">
            <v>Business Energy Efficiency Rebates</v>
          </cell>
          <cell r="E104" t="str">
            <v>Compressed Air Heat Recovery</v>
          </cell>
          <cell r="J104">
            <v>80630.732883250006</v>
          </cell>
          <cell r="L104">
            <v>1209460.9932487558</v>
          </cell>
          <cell r="AQ104">
            <v>0</v>
          </cell>
          <cell r="CF104">
            <v>28896</v>
          </cell>
        </row>
        <row r="105">
          <cell r="A105" t="str">
            <v>Business</v>
          </cell>
          <cell r="C105" t="str">
            <v>Business Energy Efficiency Rebates</v>
          </cell>
          <cell r="E105" t="str">
            <v>Convection Oven</v>
          </cell>
          <cell r="J105">
            <v>409.17368515037498</v>
          </cell>
          <cell r="L105">
            <v>4910.0842218044945</v>
          </cell>
          <cell r="AQ105">
            <v>0</v>
          </cell>
          <cell r="CF105">
            <v>1719.9999999999977</v>
          </cell>
        </row>
        <row r="106">
          <cell r="A106" t="str">
            <v>Business</v>
          </cell>
          <cell r="C106" t="str">
            <v>Business Energy Efficiency Rebates</v>
          </cell>
          <cell r="E106" t="str">
            <v>ENERGY STAR Fryer</v>
          </cell>
          <cell r="J106">
            <v>15877.537665620001</v>
          </cell>
          <cell r="L106">
            <v>190530.45198743953</v>
          </cell>
          <cell r="AQ106">
            <v>0</v>
          </cell>
          <cell r="CF106">
            <v>24768</v>
          </cell>
        </row>
        <row r="107">
          <cell r="A107" t="str">
            <v>Business</v>
          </cell>
          <cell r="C107" t="str">
            <v>Business Energy Efficiency Rebates</v>
          </cell>
          <cell r="E107" t="str">
            <v>ENERGY STAR Fryer</v>
          </cell>
          <cell r="J107">
            <v>2406.2249196695102</v>
          </cell>
          <cell r="L107">
            <v>28874.699036034101</v>
          </cell>
          <cell r="AQ107">
            <v>0</v>
          </cell>
          <cell r="CF107">
            <v>4800</v>
          </cell>
        </row>
        <row r="108">
          <cell r="A108" t="str">
            <v>Business</v>
          </cell>
          <cell r="C108" t="str">
            <v>Business Energy Efficiency Rebates</v>
          </cell>
          <cell r="E108" t="str">
            <v>Grain Dryer Tune-Up</v>
          </cell>
          <cell r="J108">
            <v>626925.6</v>
          </cell>
          <cell r="L108">
            <v>626925.6</v>
          </cell>
          <cell r="AQ108">
            <v>0</v>
          </cell>
          <cell r="CF108">
            <v>11610</v>
          </cell>
        </row>
        <row r="109">
          <cell r="A109" t="str">
            <v>Business</v>
          </cell>
          <cell r="C109" t="str">
            <v>Business Energy Efficiency Rebates</v>
          </cell>
          <cell r="E109" t="str">
            <v>Grain Dryer Tune-Up</v>
          </cell>
          <cell r="J109">
            <v>77077</v>
          </cell>
          <cell r="L109">
            <v>77077</v>
          </cell>
          <cell r="AQ109">
            <v>0</v>
          </cell>
          <cell r="CF109">
            <v>1500</v>
          </cell>
        </row>
        <row r="110">
          <cell r="A110" t="str">
            <v>Business</v>
          </cell>
          <cell r="C110" t="str">
            <v>Business Energy Efficiency Rebates</v>
          </cell>
          <cell r="E110" t="str">
            <v>Gas High Efficiency Boiler</v>
          </cell>
          <cell r="J110">
            <v>12176.4455</v>
          </cell>
          <cell r="L110">
            <v>304411.13749999995</v>
          </cell>
          <cell r="AQ110">
            <v>0</v>
          </cell>
          <cell r="CF110">
            <v>8166.5600000000013</v>
          </cell>
        </row>
        <row r="111">
          <cell r="A111" t="str">
            <v>Business</v>
          </cell>
          <cell r="C111" t="str">
            <v>Business Energy Efficiency Rebates</v>
          </cell>
          <cell r="E111" t="str">
            <v>Gas High Efficiency Boiler</v>
          </cell>
          <cell r="J111">
            <v>6677.76</v>
          </cell>
          <cell r="L111">
            <v>166944</v>
          </cell>
          <cell r="AQ111">
            <v>0</v>
          </cell>
          <cell r="CF111">
            <v>4748</v>
          </cell>
        </row>
        <row r="112">
          <cell r="A112" t="str">
            <v>Business</v>
          </cell>
          <cell r="C112" t="str">
            <v>Business Energy Efficiency Rebates</v>
          </cell>
          <cell r="E112" t="str">
            <v>Gas High Efficiency Furnace</v>
          </cell>
          <cell r="J112">
            <v>4848.3665000000001</v>
          </cell>
          <cell r="L112">
            <v>79998.047250000003</v>
          </cell>
          <cell r="AQ112">
            <v>0</v>
          </cell>
          <cell r="CF112">
            <v>37336.04</v>
          </cell>
        </row>
        <row r="113">
          <cell r="A113" t="str">
            <v>Business</v>
          </cell>
          <cell r="C113" t="str">
            <v>Business Energy Efficiency Rebates</v>
          </cell>
          <cell r="E113" t="str">
            <v>Gas High Efficiency Furnace</v>
          </cell>
          <cell r="J113">
            <v>1814.2954</v>
          </cell>
          <cell r="L113">
            <v>29935.874100000001</v>
          </cell>
          <cell r="AQ113">
            <v>0</v>
          </cell>
          <cell r="CF113">
            <v>21707</v>
          </cell>
        </row>
        <row r="114">
          <cell r="A114" t="str">
            <v>Business</v>
          </cell>
          <cell r="C114" t="str">
            <v>Business Energy Efficiency Rebates</v>
          </cell>
          <cell r="E114" t="str">
            <v>Infrared Heaters (all sizes), Low Intensity</v>
          </cell>
          <cell r="J114">
            <v>4081.76470588235</v>
          </cell>
          <cell r="L114">
            <v>61226.47058823525</v>
          </cell>
          <cell r="AQ114">
            <v>0</v>
          </cell>
          <cell r="CF114">
            <v>4092.5249999999987</v>
          </cell>
        </row>
        <row r="115">
          <cell r="A115" t="str">
            <v>Business</v>
          </cell>
          <cell r="C115" t="str">
            <v>Business Energy Efficiency Rebates</v>
          </cell>
          <cell r="E115" t="str">
            <v>Infrared Heaters (all sizes), Low Intensity</v>
          </cell>
          <cell r="J115">
            <v>5846.1176470588198</v>
          </cell>
          <cell r="L115">
            <v>87691.764705882306</v>
          </cell>
          <cell r="AQ115">
            <v>0</v>
          </cell>
          <cell r="CF115">
            <v>5551.875</v>
          </cell>
        </row>
        <row r="116">
          <cell r="A116" t="str">
            <v>Business</v>
          </cell>
          <cell r="C116" t="str">
            <v>Business Energy Efficiency Rebates</v>
          </cell>
          <cell r="E116" t="str">
            <v>Pipe Insulation</v>
          </cell>
          <cell r="J116">
            <v>185224.26785526599</v>
          </cell>
          <cell r="L116">
            <v>2778364.0178289954</v>
          </cell>
          <cell r="AQ116">
            <v>0</v>
          </cell>
          <cell r="CF116">
            <v>10.320000000000018</v>
          </cell>
        </row>
        <row r="117">
          <cell r="A117" t="str">
            <v>Business</v>
          </cell>
          <cell r="C117" t="str">
            <v>Business Energy Efficiency Rebates</v>
          </cell>
          <cell r="E117" t="str">
            <v>Double Rack Oven</v>
          </cell>
          <cell r="J117">
            <v>5892.2098411506004</v>
          </cell>
          <cell r="L117">
            <v>70706.518093807172</v>
          </cell>
          <cell r="AQ117">
            <v>0</v>
          </cell>
          <cell r="CF117">
            <v>7740.0000000000045</v>
          </cell>
        </row>
        <row r="118">
          <cell r="A118" t="str">
            <v>Business</v>
          </cell>
          <cell r="C118" t="str">
            <v>Business Energy Efficiency Rebates</v>
          </cell>
          <cell r="E118" t="str">
            <v>Small Commercial Programmable Thermostats</v>
          </cell>
          <cell r="J118">
            <v>538.43259190396498</v>
          </cell>
          <cell r="L118">
            <v>5922.7585109436177</v>
          </cell>
          <cell r="AQ118">
            <v>0</v>
          </cell>
          <cell r="CF118">
            <v>138.00000000000006</v>
          </cell>
        </row>
        <row r="119">
          <cell r="A119" t="str">
            <v>Business</v>
          </cell>
          <cell r="C119" t="str">
            <v>Business Energy Efficiency Rebates</v>
          </cell>
          <cell r="E119" t="str">
            <v>Steam Trap Replacement or Repair</v>
          </cell>
          <cell r="J119">
            <v>26857.763282139898</v>
          </cell>
          <cell r="L119">
            <v>161146.57969283962</v>
          </cell>
          <cell r="AQ119">
            <v>0</v>
          </cell>
          <cell r="CF119">
            <v>6555.7799999999961</v>
          </cell>
        </row>
        <row r="120">
          <cell r="A120" t="str">
            <v>Business</v>
          </cell>
          <cell r="C120" t="str">
            <v>Business Energy Efficiency Rebates</v>
          </cell>
          <cell r="E120" t="str">
            <v>Steam Trap Replacement or Repair</v>
          </cell>
          <cell r="J120">
            <v>7415.1606598642302</v>
          </cell>
          <cell r="L120">
            <v>44490.963959185334</v>
          </cell>
          <cell r="AQ120">
            <v>0</v>
          </cell>
          <cell r="CF120">
            <v>728.42000000000019</v>
          </cell>
        </row>
        <row r="121">
          <cell r="A121" t="str">
            <v>Business</v>
          </cell>
          <cell r="C121" t="str">
            <v>Business Energy Efficiency Rebates</v>
          </cell>
          <cell r="E121" t="str">
            <v>Steam Trap Replacement or Repair</v>
          </cell>
          <cell r="J121">
            <v>16178.532348794701</v>
          </cell>
          <cell r="L121">
            <v>97071.194092768201</v>
          </cell>
          <cell r="AQ121">
            <v>0</v>
          </cell>
          <cell r="CF121">
            <v>1848</v>
          </cell>
        </row>
        <row r="122">
          <cell r="A122" t="str">
            <v>Business</v>
          </cell>
          <cell r="C122" t="str">
            <v>Business Energy Efficiency Rebates</v>
          </cell>
          <cell r="E122" t="str">
            <v>Steam Trap Replacement or Repair</v>
          </cell>
          <cell r="J122">
            <v>174116.11377000099</v>
          </cell>
          <cell r="L122">
            <v>1044696.682620006</v>
          </cell>
          <cell r="AQ122">
            <v>0</v>
          </cell>
          <cell r="CF122">
            <v>9234.4342857142929</v>
          </cell>
        </row>
        <row r="123">
          <cell r="A123" t="str">
            <v>Business</v>
          </cell>
          <cell r="C123" t="str">
            <v>Business Energy Efficiency Rebates</v>
          </cell>
          <cell r="E123" t="str">
            <v>Steam Trap Replacement or Repair</v>
          </cell>
          <cell r="J123">
            <v>13472.1413318126</v>
          </cell>
          <cell r="L123">
            <v>80832.847990875598</v>
          </cell>
          <cell r="AQ123">
            <v>0</v>
          </cell>
          <cell r="CF123">
            <v>847.71428571428567</v>
          </cell>
        </row>
        <row r="124">
          <cell r="A124" t="str">
            <v>Business</v>
          </cell>
          <cell r="C124" t="str">
            <v>Business Energy Efficiency Rebates</v>
          </cell>
          <cell r="E124" t="str">
            <v>Steam Trap Replacement or Repair</v>
          </cell>
          <cell r="J124">
            <v>123573.50671331301</v>
          </cell>
          <cell r="L124">
            <v>741441.04027987807</v>
          </cell>
          <cell r="AQ124">
            <v>0</v>
          </cell>
          <cell r="CF124">
            <v>10164.339999999982</v>
          </cell>
        </row>
        <row r="125">
          <cell r="A125" t="str">
            <v>Business</v>
          </cell>
          <cell r="C125" t="str">
            <v>Business Energy Efficiency Rebates</v>
          </cell>
          <cell r="E125" t="str">
            <v>Steam Trap Replacement or Repair</v>
          </cell>
          <cell r="J125">
            <v>3085.7451486599798</v>
          </cell>
          <cell r="L125">
            <v>18514.4708919599</v>
          </cell>
          <cell r="AQ125">
            <v>0</v>
          </cell>
          <cell r="CF125">
            <v>223</v>
          </cell>
        </row>
        <row r="126">
          <cell r="A126" t="str">
            <v>Business</v>
          </cell>
          <cell r="C126" t="str">
            <v>Business Energy Efficiency Rebates</v>
          </cell>
          <cell r="E126" t="str">
            <v>Gas Water Heater</v>
          </cell>
          <cell r="J126">
            <v>1861.49872703036</v>
          </cell>
          <cell r="L126">
            <v>27922.480905455461</v>
          </cell>
          <cell r="AQ126">
            <v>0</v>
          </cell>
          <cell r="CF126">
            <v>3495.0400000000009</v>
          </cell>
        </row>
        <row r="127">
          <cell r="A127" t="str">
            <v>Business</v>
          </cell>
          <cell r="C127" t="str">
            <v>Business Energy Efficiency Rebates</v>
          </cell>
          <cell r="E127" t="str">
            <v>Tankless Water Heater</v>
          </cell>
          <cell r="J127">
            <v>1268.4944895833301</v>
          </cell>
          <cell r="L127">
            <v>25369.889791666599</v>
          </cell>
          <cell r="AQ127">
            <v>0</v>
          </cell>
          <cell r="CF127">
            <v>38700.000000000218</v>
          </cell>
        </row>
        <row r="128">
          <cell r="A128" t="str">
            <v>Business</v>
          </cell>
          <cell r="C128" t="str">
            <v>Business Energy Efficiency Rebates</v>
          </cell>
          <cell r="E128" t="str">
            <v>Tankless Water Heater</v>
          </cell>
          <cell r="J128">
            <v>413.15447008771901</v>
          </cell>
          <cell r="L128">
            <v>8263.0894017543797</v>
          </cell>
          <cell r="AQ128">
            <v>0</v>
          </cell>
          <cell r="CF128">
            <v>15000</v>
          </cell>
        </row>
        <row r="129">
          <cell r="A129" t="str">
            <v>Business</v>
          </cell>
          <cell r="C129" t="str">
            <v>Business Energy Efficiency Rebates</v>
          </cell>
          <cell r="E129" t="str">
            <v>Building Operator Certification</v>
          </cell>
          <cell r="J129">
            <v>14142.865599999999</v>
          </cell>
          <cell r="L129">
            <v>183857.25279999999</v>
          </cell>
          <cell r="AQ129">
            <v>0</v>
          </cell>
          <cell r="CF129">
            <v>109890.59710144928</v>
          </cell>
        </row>
        <row r="130">
          <cell r="A130" t="str">
            <v>Business</v>
          </cell>
          <cell r="C130" t="str">
            <v>Business Energy Efficiency Rebates</v>
          </cell>
          <cell r="E130" t="str">
            <v>Steam Trap Replacement or Repair</v>
          </cell>
          <cell r="J130">
            <v>8179.4644756510097</v>
          </cell>
          <cell r="L130">
            <v>49076.78685390608</v>
          </cell>
          <cell r="AQ130">
            <v>0</v>
          </cell>
          <cell r="CF130">
            <v>4308.3600000000006</v>
          </cell>
        </row>
        <row r="131">
          <cell r="A131" t="str">
            <v>Business</v>
          </cell>
          <cell r="C131" t="str">
            <v>Business Energy Efficiency Rebates</v>
          </cell>
          <cell r="E131" t="str">
            <v>Pipe Insulation</v>
          </cell>
          <cell r="J131">
            <v>46.607695672182402</v>
          </cell>
          <cell r="L131">
            <v>559.29234806618899</v>
          </cell>
          <cell r="AQ131">
            <v>0</v>
          </cell>
          <cell r="CF131">
            <v>78</v>
          </cell>
        </row>
        <row r="132">
          <cell r="A132" t="str">
            <v>Business</v>
          </cell>
          <cell r="C132" t="str">
            <v>Business Energy Efficiency Rebates</v>
          </cell>
          <cell r="E132" t="str">
            <v>Low Flow Faucet Aerators</v>
          </cell>
          <cell r="J132">
            <v>10033.5787769784</v>
          </cell>
          <cell r="L132">
            <v>100335.787769784</v>
          </cell>
          <cell r="AQ132">
            <v>0</v>
          </cell>
          <cell r="CF132">
            <v>12549.120000000023</v>
          </cell>
        </row>
        <row r="133">
          <cell r="A133" t="str">
            <v>Business</v>
          </cell>
          <cell r="C133" t="str">
            <v>Business Energy Efficiency Rebates</v>
          </cell>
          <cell r="E133" t="str">
            <v>Low Flow Faucet Aerators</v>
          </cell>
          <cell r="J133">
            <v>1446.61079136691</v>
          </cell>
          <cell r="L133">
            <v>14466.107913669101</v>
          </cell>
          <cell r="AQ133">
            <v>0</v>
          </cell>
          <cell r="CF133">
            <v>1932</v>
          </cell>
        </row>
        <row r="134">
          <cell r="A134" t="str">
            <v>Business</v>
          </cell>
          <cell r="C134" t="str">
            <v>Business Energy Efficiency Rebates</v>
          </cell>
          <cell r="E134" t="str">
            <v>Garage Door Hinge</v>
          </cell>
          <cell r="J134">
            <v>3615.75</v>
          </cell>
          <cell r="L134">
            <v>72315</v>
          </cell>
          <cell r="AQ134">
            <v>0</v>
          </cell>
          <cell r="CF134">
            <v>12190.5</v>
          </cell>
        </row>
        <row r="135">
          <cell r="A135" t="str">
            <v>Business</v>
          </cell>
          <cell r="C135" t="str">
            <v>Business Energy Efficiency Rebates</v>
          </cell>
          <cell r="E135" t="str">
            <v>Garage Door Hinge</v>
          </cell>
          <cell r="J135">
            <v>4367.7</v>
          </cell>
          <cell r="L135">
            <v>87354</v>
          </cell>
          <cell r="AQ135">
            <v>0</v>
          </cell>
          <cell r="CF135">
            <v>17010</v>
          </cell>
        </row>
        <row r="136">
          <cell r="A136" t="str">
            <v>Business</v>
          </cell>
          <cell r="C136" t="str">
            <v>Business Energy Efficiency Rebates</v>
          </cell>
          <cell r="E136" t="str">
            <v>High Efficiency Pre-Rinse Spray Valve</v>
          </cell>
          <cell r="J136">
            <v>3086.3949480000001</v>
          </cell>
          <cell r="L136">
            <v>15431.97474</v>
          </cell>
          <cell r="AQ136">
            <v>0</v>
          </cell>
          <cell r="CF136">
            <v>838.5</v>
          </cell>
        </row>
        <row r="137">
          <cell r="A137" t="str">
            <v>Business</v>
          </cell>
          <cell r="C137" t="str">
            <v>Business Energy Efficiency Rebates</v>
          </cell>
          <cell r="E137" t="str">
            <v>Low Flow Showerheads</v>
          </cell>
          <cell r="J137">
            <v>418.27634339399998</v>
          </cell>
          <cell r="L137">
            <v>4182.7634339399992</v>
          </cell>
          <cell r="AQ137">
            <v>0</v>
          </cell>
          <cell r="CF137">
            <v>1173.9000000000001</v>
          </cell>
        </row>
        <row r="138">
          <cell r="A138" t="str">
            <v>Business</v>
          </cell>
          <cell r="C138" t="str">
            <v>Business Energy Efficiency Rebates</v>
          </cell>
          <cell r="E138" t="str">
            <v>Low Flow Showerheads</v>
          </cell>
          <cell r="J138">
            <v>278.85089559599999</v>
          </cell>
          <cell r="L138">
            <v>2788.5089559600001</v>
          </cell>
          <cell r="AQ138">
            <v>0</v>
          </cell>
          <cell r="CF138">
            <v>910</v>
          </cell>
        </row>
        <row r="139">
          <cell r="A139" t="str">
            <v>Business</v>
          </cell>
          <cell r="C139" t="str">
            <v>Business Energy Efficiency Rebates</v>
          </cell>
          <cell r="E139" t="str">
            <v>Weather Stripping</v>
          </cell>
          <cell r="J139">
            <v>1248.72</v>
          </cell>
          <cell r="L139">
            <v>12487.2</v>
          </cell>
          <cell r="AQ139">
            <v>0</v>
          </cell>
          <cell r="CF139">
            <v>936.54</v>
          </cell>
        </row>
        <row r="140">
          <cell r="A140" t="str">
            <v>Business</v>
          </cell>
          <cell r="C140" t="str">
            <v>Business Energy Efficiency Rebates</v>
          </cell>
          <cell r="E140" t="str">
            <v>Weather Stripping</v>
          </cell>
          <cell r="J140">
            <v>237.36</v>
          </cell>
          <cell r="L140">
            <v>2373.6</v>
          </cell>
          <cell r="AQ140">
            <v>0</v>
          </cell>
          <cell r="CF140">
            <v>207</v>
          </cell>
        </row>
        <row r="141">
          <cell r="A141" t="str">
            <v>Business</v>
          </cell>
          <cell r="C141" t="str">
            <v>Business Energy Efficiency Rebates</v>
          </cell>
          <cell r="E141" t="str">
            <v>Combination Oven</v>
          </cell>
          <cell r="J141">
            <v>2167.2204026658901</v>
          </cell>
          <cell r="L141">
            <v>26006.644831990656</v>
          </cell>
          <cell r="AQ141">
            <v>0</v>
          </cell>
          <cell r="CF141">
            <v>6719.9999999999918</v>
          </cell>
        </row>
        <row r="142">
          <cell r="A142" t="str">
            <v>Business</v>
          </cell>
          <cell r="C142" t="str">
            <v>Business Energy Efficiency Rebates</v>
          </cell>
          <cell r="E142" t="str">
            <v>Commercial Steam Cooker</v>
          </cell>
          <cell r="J142">
            <v>3530.3386100389898</v>
          </cell>
          <cell r="L142">
            <v>42364.063320467903</v>
          </cell>
          <cell r="AQ142">
            <v>0</v>
          </cell>
          <cell r="CF142">
            <v>1647.1999999999989</v>
          </cell>
        </row>
        <row r="143">
          <cell r="A143" t="str">
            <v>Business</v>
          </cell>
          <cell r="C143" t="str">
            <v>Business Energy Efficiency Rebates</v>
          </cell>
          <cell r="E143" t="str">
            <v>Convection Oven</v>
          </cell>
          <cell r="J143">
            <v>195.342825835963</v>
          </cell>
          <cell r="L143">
            <v>2344.1139100315554</v>
          </cell>
          <cell r="AQ143">
            <v>0</v>
          </cell>
          <cell r="CF143">
            <v>799.99999999999807</v>
          </cell>
        </row>
        <row r="144">
          <cell r="A144" t="str">
            <v>Business</v>
          </cell>
          <cell r="C144" t="str">
            <v>Business Energy Efficiency Rebates</v>
          </cell>
          <cell r="E144" t="str">
            <v>Dishwasher</v>
          </cell>
          <cell r="J144">
            <v>1158.5903000000001</v>
          </cell>
          <cell r="L144">
            <v>11585.903000000002</v>
          </cell>
          <cell r="AQ144">
            <v>0</v>
          </cell>
          <cell r="CF144">
            <v>19200</v>
          </cell>
        </row>
        <row r="145">
          <cell r="A145" t="str">
            <v>Business</v>
          </cell>
          <cell r="C145" t="str">
            <v>Business Energy Efficiency Rebates</v>
          </cell>
          <cell r="E145" t="str">
            <v>High Efficiency Pre-Rinse Spray Valve</v>
          </cell>
          <cell r="J145">
            <v>144.82314756</v>
          </cell>
          <cell r="L145">
            <v>724.11573780000003</v>
          </cell>
          <cell r="AQ145">
            <v>0</v>
          </cell>
          <cell r="CF145">
            <v>59.999999999999993</v>
          </cell>
        </row>
        <row r="146">
          <cell r="A146" t="str">
            <v>Business</v>
          </cell>
          <cell r="C146" t="str">
            <v>Business Energy Efficiency Rebates</v>
          </cell>
          <cell r="E146" t="str">
            <v>Boiler Chemical Descaling</v>
          </cell>
          <cell r="J146">
            <v>708.46159999999998</v>
          </cell>
          <cell r="L146">
            <v>4250.7696000000005</v>
          </cell>
          <cell r="AQ146">
            <v>0</v>
          </cell>
          <cell r="CF146">
            <v>3142.44</v>
          </cell>
        </row>
        <row r="147">
          <cell r="A147" t="str">
            <v>Business</v>
          </cell>
          <cell r="C147" t="str">
            <v>Business Energy Efficiency Rebates</v>
          </cell>
          <cell r="E147" t="str">
            <v>Process Boiler Tune-up</v>
          </cell>
          <cell r="J147">
            <v>4829.9686119677599</v>
          </cell>
          <cell r="L147">
            <v>9659.9372239355198</v>
          </cell>
          <cell r="AQ147">
            <v>0</v>
          </cell>
          <cell r="CF147">
            <v>48271.49603448272</v>
          </cell>
        </row>
        <row r="148">
          <cell r="A148" t="str">
            <v>Business</v>
          </cell>
          <cell r="C148" t="str">
            <v>Business Energy Efficiency Rebates</v>
          </cell>
          <cell r="E148" t="str">
            <v>Space Heating Boiler Tune-up</v>
          </cell>
          <cell r="J148">
            <v>96496.665584014001</v>
          </cell>
          <cell r="L148">
            <v>289489.99675204203</v>
          </cell>
          <cell r="AQ148">
            <v>0</v>
          </cell>
          <cell r="CF148">
            <v>150442.37999999992</v>
          </cell>
        </row>
        <row r="149">
          <cell r="A149" t="str">
            <v>Business</v>
          </cell>
          <cell r="C149" t="str">
            <v>Business Energy Efficiency Rebates</v>
          </cell>
          <cell r="E149" t="str">
            <v>Space Heating Boiler Tune-up</v>
          </cell>
          <cell r="J149">
            <v>9680.3551693863192</v>
          </cell>
          <cell r="L149">
            <v>29041.065508159001</v>
          </cell>
          <cell r="AQ149">
            <v>0</v>
          </cell>
          <cell r="CF149">
            <v>17670</v>
          </cell>
        </row>
        <row r="150">
          <cell r="A150" t="str">
            <v>Business</v>
          </cell>
          <cell r="C150" t="str">
            <v>Business Energy Efficiency Rebates</v>
          </cell>
          <cell r="E150" t="str">
            <v>Gas High Efficiency Boiler</v>
          </cell>
          <cell r="J150">
            <v>123929.273875</v>
          </cell>
          <cell r="L150">
            <v>3098231.8468749998</v>
          </cell>
          <cell r="AQ150">
            <v>0</v>
          </cell>
          <cell r="CF150">
            <v>48999.360000000001</v>
          </cell>
        </row>
        <row r="151">
          <cell r="A151" t="str">
            <v>Business</v>
          </cell>
          <cell r="C151" t="str">
            <v>Business Energy Efficiency Rebates</v>
          </cell>
          <cell r="E151" t="str">
            <v>Gas High Efficiency Boiler</v>
          </cell>
          <cell r="J151">
            <v>27085.900975</v>
          </cell>
          <cell r="L151">
            <v>677147.52437500004</v>
          </cell>
          <cell r="AQ151">
            <v>0</v>
          </cell>
          <cell r="CF151">
            <v>18992</v>
          </cell>
        </row>
        <row r="152">
          <cell r="A152" t="str">
            <v>Business</v>
          </cell>
          <cell r="C152" t="str">
            <v>Business Energy Efficiency Rebates</v>
          </cell>
          <cell r="E152" t="str">
            <v>Gas High Efficiency Furnace</v>
          </cell>
          <cell r="J152">
            <v>2715.9007499999998</v>
          </cell>
          <cell r="L152">
            <v>44812.36237499999</v>
          </cell>
          <cell r="AQ152">
            <v>0</v>
          </cell>
          <cell r="CF152">
            <v>16001.160000000002</v>
          </cell>
        </row>
        <row r="153">
          <cell r="A153" t="str">
            <v>Business</v>
          </cell>
          <cell r="C153" t="str">
            <v>Business Energy Efficiency Rebates</v>
          </cell>
          <cell r="E153" t="str">
            <v>Small Commercial Programmable Thermostats</v>
          </cell>
          <cell r="J153">
            <v>808.72</v>
          </cell>
          <cell r="L153">
            <v>8895.92</v>
          </cell>
          <cell r="AQ153">
            <v>0</v>
          </cell>
          <cell r="CF153">
            <v>206.99999999999997</v>
          </cell>
        </row>
        <row r="154">
          <cell r="A154" t="str">
            <v>Business</v>
          </cell>
          <cell r="C154" t="str">
            <v>Business Energy Efficiency Rebates</v>
          </cell>
          <cell r="E154" t="str">
            <v>Steam Trap Replacement or Repair</v>
          </cell>
          <cell r="J154">
            <v>4709.5381161964897</v>
          </cell>
          <cell r="L154">
            <v>28257.228697178962</v>
          </cell>
          <cell r="AQ154">
            <v>0</v>
          </cell>
          <cell r="CF154">
            <v>1456.8399999999997</v>
          </cell>
        </row>
        <row r="155">
          <cell r="A155" t="str">
            <v>Business</v>
          </cell>
          <cell r="C155" t="str">
            <v>Business Energy Efficiency Rebates</v>
          </cell>
          <cell r="E155" t="str">
            <v>Steam Trap Replacement or Repair</v>
          </cell>
          <cell r="J155">
            <v>45729.538478925802</v>
          </cell>
          <cell r="L155">
            <v>274377.230873555</v>
          </cell>
          <cell r="AQ155">
            <v>0</v>
          </cell>
          <cell r="CF155">
            <v>3390.8571428571427</v>
          </cell>
        </row>
        <row r="156">
          <cell r="A156" t="str">
            <v>Business</v>
          </cell>
          <cell r="C156" t="str">
            <v>Business Energy Efficiency Rebates</v>
          </cell>
          <cell r="E156" t="str">
            <v>Steam Trap Replacement or Repair</v>
          </cell>
          <cell r="J156">
            <v>7315.6429529565503</v>
          </cell>
          <cell r="L156">
            <v>43893.857717739302</v>
          </cell>
          <cell r="AQ156">
            <v>0</v>
          </cell>
          <cell r="CF156">
            <v>3791</v>
          </cell>
        </row>
        <row r="157">
          <cell r="A157" t="str">
            <v>Business</v>
          </cell>
          <cell r="C157" t="str">
            <v>Business Energy Efficiency Rebates</v>
          </cell>
          <cell r="E157" t="str">
            <v>Steam Trap Replacement or Repair</v>
          </cell>
          <cell r="J157">
            <v>13127.427693208099</v>
          </cell>
          <cell r="L157">
            <v>78764.566159248599</v>
          </cell>
          <cell r="AQ157">
            <v>0</v>
          </cell>
          <cell r="CF157">
            <v>2876.7000000000089</v>
          </cell>
        </row>
        <row r="158">
          <cell r="A158" t="str">
            <v>Business</v>
          </cell>
          <cell r="C158" t="str">
            <v>Business Energy Efficiency Rebates</v>
          </cell>
          <cell r="E158" t="str">
            <v>Tankless Water Heater</v>
          </cell>
          <cell r="J158">
            <v>203.21173833333299</v>
          </cell>
          <cell r="L158">
            <v>4064.2347666666597</v>
          </cell>
          <cell r="AQ158">
            <v>0</v>
          </cell>
          <cell r="CF158">
            <v>8256.0000000000291</v>
          </cell>
        </row>
        <row r="159">
          <cell r="A159" t="str">
            <v>Business</v>
          </cell>
          <cell r="C159" t="str">
            <v>Coordinated Non-Residential New Construction</v>
          </cell>
          <cell r="E159" t="str">
            <v>Non-Res New Construction</v>
          </cell>
          <cell r="J159">
            <v>151913.150753403</v>
          </cell>
          <cell r="L159">
            <v>3129410.9055201062</v>
          </cell>
          <cell r="AQ159">
            <v>0</v>
          </cell>
          <cell r="CF159">
            <v>16191.273750000051</v>
          </cell>
        </row>
        <row r="160">
          <cell r="A160" t="str">
            <v>Business</v>
          </cell>
          <cell r="C160" t="str">
            <v>Coordinated Non-Residential New Construction</v>
          </cell>
          <cell r="E160" t="str">
            <v>Non-Res New Construction</v>
          </cell>
          <cell r="J160">
            <v>53847.721862436199</v>
          </cell>
          <cell r="L160">
            <v>1109263.0703661868</v>
          </cell>
          <cell r="AQ160">
            <v>0</v>
          </cell>
          <cell r="CF160">
            <v>10794.182500000015</v>
          </cell>
        </row>
        <row r="161">
          <cell r="A161" t="str">
            <v>Business</v>
          </cell>
          <cell r="C161" t="str">
            <v>Coordinated Retro Commissioning</v>
          </cell>
          <cell r="E161" t="str">
            <v>Retro Commissioning</v>
          </cell>
          <cell r="J161">
            <v>44215.655849143302</v>
          </cell>
          <cell r="L161">
            <v>380254.64030263288</v>
          </cell>
          <cell r="AQ161">
            <v>0</v>
          </cell>
          <cell r="CF161">
            <v>169554.98868078869</v>
          </cell>
        </row>
        <row r="162">
          <cell r="A162" t="str">
            <v>Business</v>
          </cell>
          <cell r="C162" t="str">
            <v>Coordinated Retro Commissioning</v>
          </cell>
          <cell r="E162" t="str">
            <v>Retro Commissioning</v>
          </cell>
          <cell r="J162">
            <v>0</v>
          </cell>
          <cell r="L162">
            <v>0</v>
          </cell>
          <cell r="AQ162">
            <v>0</v>
          </cell>
          <cell r="CF162">
            <v>0</v>
          </cell>
        </row>
        <row r="163">
          <cell r="A163" t="str">
            <v>Business</v>
          </cell>
          <cell r="C163" t="str">
            <v>Coordinated Retro Commissioning</v>
          </cell>
          <cell r="E163" t="str">
            <v>Retro Commissioning</v>
          </cell>
          <cell r="J163">
            <v>11466.502377147101</v>
          </cell>
          <cell r="L163">
            <v>98611.920443465002</v>
          </cell>
          <cell r="AQ163">
            <v>0</v>
          </cell>
          <cell r="CF163">
            <v>72666.423720338324</v>
          </cell>
        </row>
        <row r="164">
          <cell r="A164" t="str">
            <v>Business</v>
          </cell>
          <cell r="C164" t="str">
            <v>Coordinated Retro Commissioning</v>
          </cell>
          <cell r="E164" t="str">
            <v>Retro Commissioning</v>
          </cell>
          <cell r="J164">
            <v>0</v>
          </cell>
          <cell r="L164">
            <v>0</v>
          </cell>
          <cell r="AQ164">
            <v>0</v>
          </cell>
          <cell r="CF164">
            <v>0</v>
          </cell>
        </row>
        <row r="165">
          <cell r="A165" t="str">
            <v>Residential</v>
          </cell>
          <cell r="C165" t="str">
            <v>Energy-Savings Kits (ESK IE)</v>
          </cell>
          <cell r="E165" t="str">
            <v>Low Flow Faucet Aerators</v>
          </cell>
          <cell r="J165">
            <v>3581.2082782914499</v>
          </cell>
          <cell r="L165">
            <v>35812.082782914498</v>
          </cell>
          <cell r="AQ165">
            <v>0</v>
          </cell>
          <cell r="CF165">
            <v>15570</v>
          </cell>
        </row>
        <row r="166">
          <cell r="A166" t="str">
            <v>Residential</v>
          </cell>
          <cell r="C166" t="str">
            <v>Energy-Savings Kits (ESK IE)</v>
          </cell>
          <cell r="E166" t="str">
            <v>Low Flow Showerheads</v>
          </cell>
          <cell r="J166">
            <v>40811.779240300602</v>
          </cell>
          <cell r="L166">
            <v>408117.79240300599</v>
          </cell>
          <cell r="AQ166">
            <v>0</v>
          </cell>
          <cell r="CF166">
            <v>36330</v>
          </cell>
        </row>
        <row r="167">
          <cell r="A167" t="str">
            <v>Residential</v>
          </cell>
          <cell r="C167" t="str">
            <v>Energy-Savings Kits (ESK IE)</v>
          </cell>
          <cell r="E167" t="str">
            <v>Low Flow Faucet Aerators</v>
          </cell>
          <cell r="J167">
            <v>16448.386444818701</v>
          </cell>
          <cell r="L167">
            <v>164483.864448187</v>
          </cell>
          <cell r="AQ167">
            <v>0</v>
          </cell>
          <cell r="CF167">
            <v>7785</v>
          </cell>
        </row>
        <row r="168">
          <cell r="A168" t="str">
            <v>Residential</v>
          </cell>
          <cell r="C168" t="str">
            <v>Energy-Savings Kits (ESK IE)</v>
          </cell>
          <cell r="E168" t="str">
            <v>Shower Timer</v>
          </cell>
          <cell r="J168">
            <v>11117.176184887599</v>
          </cell>
          <cell r="L168">
            <v>22234.352369775199</v>
          </cell>
          <cell r="AQ168">
            <v>0</v>
          </cell>
          <cell r="CF168">
            <v>11245</v>
          </cell>
        </row>
        <row r="169">
          <cell r="A169" t="str">
            <v>Residential</v>
          </cell>
          <cell r="C169" t="str">
            <v>Energy-Savings Kits (ESK IE)</v>
          </cell>
          <cell r="E169" t="str">
            <v>Low Flow Faucet Aerators</v>
          </cell>
          <cell r="J169">
            <v>152.132411336182</v>
          </cell>
          <cell r="L169">
            <v>1521.3241133618201</v>
          </cell>
          <cell r="AQ169">
            <v>0</v>
          </cell>
          <cell r="CF169">
            <v>978</v>
          </cell>
        </row>
        <row r="170">
          <cell r="A170" t="str">
            <v>Residential</v>
          </cell>
          <cell r="C170" t="str">
            <v>Energy-Savings Kits (ESK IE)</v>
          </cell>
          <cell r="E170" t="str">
            <v>Low Flow Showerheads</v>
          </cell>
          <cell r="J170">
            <v>1858.98180691947</v>
          </cell>
          <cell r="L170">
            <v>18589.818069194698</v>
          </cell>
          <cell r="AQ170">
            <v>0</v>
          </cell>
          <cell r="CF170">
            <v>2282</v>
          </cell>
        </row>
        <row r="171">
          <cell r="A171" t="str">
            <v>Residential</v>
          </cell>
          <cell r="C171" t="str">
            <v>Energy-Savings Kits (ESK IE)</v>
          </cell>
          <cell r="E171" t="str">
            <v>Low Flow Faucet Aerators</v>
          </cell>
          <cell r="J171">
            <v>146.550017215982</v>
          </cell>
          <cell r="L171">
            <v>1465.5001721598201</v>
          </cell>
          <cell r="AQ171">
            <v>0</v>
          </cell>
          <cell r="CF171">
            <v>489</v>
          </cell>
        </row>
        <row r="172">
          <cell r="A172" t="str">
            <v>Residential</v>
          </cell>
          <cell r="C172" t="str">
            <v>Energy-Savings Kits (ESK IE)</v>
          </cell>
          <cell r="E172" t="str">
            <v>Shower Timer</v>
          </cell>
          <cell r="J172">
            <v>685.73484516771498</v>
          </cell>
          <cell r="L172">
            <v>1371.46969033543</v>
          </cell>
          <cell r="AQ172">
            <v>0</v>
          </cell>
          <cell r="CF172">
            <v>706.33333333333326</v>
          </cell>
        </row>
        <row r="173">
          <cell r="A173" t="str">
            <v>Residential</v>
          </cell>
          <cell r="C173" t="str">
            <v>Energy-Savings Kits (ESK IE)</v>
          </cell>
          <cell r="E173" t="str">
            <v>Low Flow Faucet Aerators</v>
          </cell>
          <cell r="J173">
            <v>1185.8157831168</v>
          </cell>
          <cell r="L173">
            <v>11858.157831168</v>
          </cell>
          <cell r="AQ173">
            <v>0</v>
          </cell>
          <cell r="CF173">
            <v>2832</v>
          </cell>
        </row>
        <row r="174">
          <cell r="A174" t="str">
            <v>Residential</v>
          </cell>
          <cell r="C174" t="str">
            <v>Energy-Savings Kits (ESK IE)</v>
          </cell>
          <cell r="E174" t="str">
            <v>Low Flow Showerheads</v>
          </cell>
          <cell r="J174">
            <v>9937.23104556</v>
          </cell>
          <cell r="L174">
            <v>99372.310455600003</v>
          </cell>
          <cell r="AQ174">
            <v>0</v>
          </cell>
          <cell r="CF174">
            <v>6608</v>
          </cell>
        </row>
        <row r="175">
          <cell r="A175" t="str">
            <v>Residential</v>
          </cell>
          <cell r="C175" t="str">
            <v>Energy-Savings Kits (ESK IE)</v>
          </cell>
          <cell r="E175" t="str">
            <v>Low Flow Faucet Aerators</v>
          </cell>
          <cell r="J175">
            <v>2936.3650560450001</v>
          </cell>
          <cell r="L175">
            <v>29363.650560450002</v>
          </cell>
          <cell r="AQ175">
            <v>0</v>
          </cell>
          <cell r="CF175">
            <v>1416</v>
          </cell>
        </row>
        <row r="176">
          <cell r="A176" t="str">
            <v>Residential</v>
          </cell>
          <cell r="C176" t="str">
            <v>Energy-Savings Kits (ESK IE)</v>
          </cell>
          <cell r="E176" t="str">
            <v>Shower Timer</v>
          </cell>
          <cell r="J176">
            <v>1961.2077938054999</v>
          </cell>
          <cell r="L176">
            <v>3922.4155876109999</v>
          </cell>
          <cell r="AQ176">
            <v>0</v>
          </cell>
          <cell r="CF176">
            <v>2045.3333333333333</v>
          </cell>
        </row>
        <row r="177">
          <cell r="A177" t="str">
            <v>Residential</v>
          </cell>
          <cell r="C177" t="str">
            <v>Energy-Savings Kits (ESK IE)</v>
          </cell>
          <cell r="E177" t="str">
            <v>Low Flow Faucet Aerators</v>
          </cell>
          <cell r="J177">
            <v>87.813002824335399</v>
          </cell>
          <cell r="L177">
            <v>878.13002824335399</v>
          </cell>
          <cell r="AQ177">
            <v>0</v>
          </cell>
          <cell r="CF177">
            <v>312</v>
          </cell>
        </row>
        <row r="178">
          <cell r="A178" t="str">
            <v>Residential</v>
          </cell>
          <cell r="C178" t="str">
            <v>Energy-Savings Kits (ESK IE)</v>
          </cell>
          <cell r="E178" t="str">
            <v>Low Flow Showerheads</v>
          </cell>
          <cell r="J178">
            <v>793.900546717824</v>
          </cell>
          <cell r="L178">
            <v>7939.00546717824</v>
          </cell>
          <cell r="AQ178">
            <v>0</v>
          </cell>
          <cell r="CF178">
            <v>728</v>
          </cell>
        </row>
        <row r="179">
          <cell r="A179" t="str">
            <v>Residential</v>
          </cell>
          <cell r="C179" t="str">
            <v>Energy-Savings Kits (ESK IE)</v>
          </cell>
          <cell r="E179" t="str">
            <v>Low Flow Faucet Aerators</v>
          </cell>
          <cell r="J179">
            <v>45.606007326203901</v>
          </cell>
          <cell r="L179">
            <v>456.060073262039</v>
          </cell>
          <cell r="AQ179">
            <v>0</v>
          </cell>
          <cell r="CF179">
            <v>156</v>
          </cell>
        </row>
        <row r="180">
          <cell r="A180" t="str">
            <v>Residential</v>
          </cell>
          <cell r="C180" t="str">
            <v>Energy-Savings Kits (ESK IE)</v>
          </cell>
          <cell r="E180" t="str">
            <v>Shower Timer</v>
          </cell>
          <cell r="J180">
            <v>210.87969904918799</v>
          </cell>
          <cell r="L180">
            <v>421.75939809837598</v>
          </cell>
          <cell r="AQ180">
            <v>0</v>
          </cell>
          <cell r="CF180">
            <v>225.33333333333331</v>
          </cell>
        </row>
        <row r="181">
          <cell r="A181" t="str">
            <v>Residential</v>
          </cell>
          <cell r="C181" t="str">
            <v>Energy-Savings Kits (ESK IE)</v>
          </cell>
          <cell r="E181" t="str">
            <v>Air Sealing</v>
          </cell>
          <cell r="J181">
            <v>22831.848000000002</v>
          </cell>
          <cell r="L181">
            <v>456636.96</v>
          </cell>
          <cell r="AQ181">
            <v>0</v>
          </cell>
          <cell r="CF181">
            <v>53095.899999999994</v>
          </cell>
        </row>
        <row r="182">
          <cell r="A182" t="str">
            <v>Residential</v>
          </cell>
          <cell r="C182" t="str">
            <v>Energy-Savings Kits (ESK IE)</v>
          </cell>
          <cell r="E182" t="str">
            <v>Air Sealing</v>
          </cell>
          <cell r="J182">
            <v>18188.052479999998</v>
          </cell>
          <cell r="L182">
            <v>363761.04960000003</v>
          </cell>
          <cell r="AQ182">
            <v>0</v>
          </cell>
          <cell r="CF182">
            <v>17810.650000000001</v>
          </cell>
        </row>
        <row r="183">
          <cell r="A183" t="str">
            <v>Residential</v>
          </cell>
          <cell r="C183" t="str">
            <v>Energy-Savings Kits (ESK IE)</v>
          </cell>
          <cell r="E183" t="str">
            <v>Air Sealing</v>
          </cell>
          <cell r="J183">
            <v>17177.60512</v>
          </cell>
          <cell r="L183">
            <v>343552.10239999997</v>
          </cell>
          <cell r="AQ183">
            <v>0</v>
          </cell>
          <cell r="CF183">
            <v>28203.365158609573</v>
          </cell>
        </row>
        <row r="184">
          <cell r="A184" t="str">
            <v>Residential</v>
          </cell>
          <cell r="C184" t="str">
            <v>Energy-Savings Kits (ESK IE)</v>
          </cell>
          <cell r="E184" t="str">
            <v>Air Sealing</v>
          </cell>
          <cell r="J184">
            <v>10475.961600000001</v>
          </cell>
          <cell r="L184">
            <v>209519.23199999999</v>
          </cell>
          <cell r="AQ184">
            <v>0</v>
          </cell>
          <cell r="CF184">
            <v>50551.27927009415</v>
          </cell>
        </row>
        <row r="185">
          <cell r="A185" t="str">
            <v>Residential</v>
          </cell>
          <cell r="C185" t="str">
            <v>Energy-Savings Kits (ESK IE)</v>
          </cell>
          <cell r="E185" t="str">
            <v>Air Sealing</v>
          </cell>
          <cell r="J185">
            <v>30273.53472</v>
          </cell>
          <cell r="L185">
            <v>605470.69440000004</v>
          </cell>
          <cell r="AQ185">
            <v>0</v>
          </cell>
          <cell r="CF185">
            <v>45012.37</v>
          </cell>
        </row>
        <row r="186">
          <cell r="A186" t="str">
            <v>Residential</v>
          </cell>
          <cell r="C186" t="str">
            <v>Energy-Savings Kits (ESK IE)</v>
          </cell>
          <cell r="E186" t="str">
            <v>Air Sealing</v>
          </cell>
          <cell r="J186">
            <v>15404.8986</v>
          </cell>
          <cell r="L186">
            <v>15404.8986</v>
          </cell>
          <cell r="AQ186">
            <v>0</v>
          </cell>
          <cell r="CF186">
            <v>39623.350000000006</v>
          </cell>
        </row>
        <row r="187">
          <cell r="A187" t="str">
            <v>Residential</v>
          </cell>
          <cell r="C187" t="str">
            <v>Energy-Savings Kits (ESK IE)</v>
          </cell>
          <cell r="E187" t="str">
            <v>Air Sealing</v>
          </cell>
          <cell r="J187">
            <v>707.03</v>
          </cell>
          <cell r="L187">
            <v>14140.6</v>
          </cell>
          <cell r="AQ187">
            <v>0</v>
          </cell>
          <cell r="CF187">
            <v>1477.2999999999997</v>
          </cell>
        </row>
        <row r="188">
          <cell r="A188" t="str">
            <v>Residential</v>
          </cell>
          <cell r="C188" t="str">
            <v>Energy-Savings Kits (ESK IE)</v>
          </cell>
          <cell r="E188" t="str">
            <v>Air Sealing</v>
          </cell>
          <cell r="J188">
            <v>440.72500000000002</v>
          </cell>
          <cell r="L188">
            <v>8814.5</v>
          </cell>
          <cell r="AQ188">
            <v>0</v>
          </cell>
          <cell r="CF188">
            <v>495.55</v>
          </cell>
        </row>
        <row r="189">
          <cell r="A189" t="str">
            <v>Residential</v>
          </cell>
          <cell r="C189" t="str">
            <v>Energy-Savings Kits (ESK IE)</v>
          </cell>
          <cell r="E189" t="str">
            <v>Air Sealing</v>
          </cell>
          <cell r="J189">
            <v>440.72500000000002</v>
          </cell>
          <cell r="L189">
            <v>8814.5</v>
          </cell>
          <cell r="AQ189">
            <v>0</v>
          </cell>
          <cell r="CF189">
            <v>784.70901423299949</v>
          </cell>
        </row>
        <row r="190">
          <cell r="A190" t="str">
            <v>Residential</v>
          </cell>
          <cell r="C190" t="str">
            <v>Energy-Savings Kits (ESK IE)</v>
          </cell>
          <cell r="E190" t="str">
            <v>Air Sealing</v>
          </cell>
          <cell r="J190">
            <v>153</v>
          </cell>
          <cell r="L190">
            <v>3060</v>
          </cell>
          <cell r="AQ190">
            <v>0</v>
          </cell>
          <cell r="CF190">
            <v>1406.5004052235688</v>
          </cell>
        </row>
        <row r="191">
          <cell r="A191" t="str">
            <v>Residential</v>
          </cell>
          <cell r="C191" t="str">
            <v>Energy-Savings Kits (ESK IE)</v>
          </cell>
          <cell r="E191" t="str">
            <v>Air Sealing</v>
          </cell>
          <cell r="J191">
            <v>670.24042131199997</v>
          </cell>
          <cell r="L191">
            <v>13404.808426240001</v>
          </cell>
          <cell r="AQ191">
            <v>0</v>
          </cell>
          <cell r="CF191">
            <v>1102.45</v>
          </cell>
        </row>
        <row r="192">
          <cell r="A192" t="str">
            <v>Residential</v>
          </cell>
          <cell r="C192" t="str">
            <v>Energy-Savings Kits (ESK IE)</v>
          </cell>
          <cell r="E192" t="str">
            <v>Air Sealing</v>
          </cell>
          <cell r="J192">
            <v>765</v>
          </cell>
          <cell r="L192">
            <v>765</v>
          </cell>
          <cell r="AQ192">
            <v>0</v>
          </cell>
          <cell r="CF192">
            <v>1252.3900000000001</v>
          </cell>
        </row>
        <row r="193">
          <cell r="A193" t="str">
            <v>Residential</v>
          </cell>
          <cell r="C193" t="str">
            <v>Energy-Savings Kits (ESK IE)</v>
          </cell>
          <cell r="E193" t="str">
            <v>Air Sealing</v>
          </cell>
          <cell r="J193">
            <v>3938.5871999999999</v>
          </cell>
          <cell r="L193">
            <v>78771.744000000006</v>
          </cell>
          <cell r="AQ193">
            <v>0</v>
          </cell>
          <cell r="CF193">
            <v>9159.2599999999984</v>
          </cell>
        </row>
        <row r="194">
          <cell r="A194" t="str">
            <v>Residential</v>
          </cell>
          <cell r="C194" t="str">
            <v>Energy-Savings Kits (ESK IE)</v>
          </cell>
          <cell r="E194" t="str">
            <v>Air Sealing</v>
          </cell>
          <cell r="J194">
            <v>3137.5134720000001</v>
          </cell>
          <cell r="L194">
            <v>62750.269439999996</v>
          </cell>
          <cell r="AQ194">
            <v>0</v>
          </cell>
          <cell r="CF194">
            <v>3072.4100000000003</v>
          </cell>
        </row>
        <row r="195">
          <cell r="A195" t="str">
            <v>Residential</v>
          </cell>
          <cell r="C195" t="str">
            <v>Energy-Savings Kits (ESK IE)</v>
          </cell>
          <cell r="E195" t="str">
            <v>Air Sealing</v>
          </cell>
          <cell r="J195">
            <v>2963.2071679999999</v>
          </cell>
          <cell r="L195">
            <v>59264.143360000002</v>
          </cell>
          <cell r="AQ195">
            <v>0</v>
          </cell>
          <cell r="CF195">
            <v>4865.195888244597</v>
          </cell>
        </row>
        <row r="196">
          <cell r="A196" t="str">
            <v>Residential</v>
          </cell>
          <cell r="C196" t="str">
            <v>Energy-Savings Kits (ESK IE)</v>
          </cell>
          <cell r="E196" t="str">
            <v>Air Sealing</v>
          </cell>
          <cell r="J196">
            <v>1807.14624</v>
          </cell>
          <cell r="L196">
            <v>36142.924800000001</v>
          </cell>
          <cell r="AQ196">
            <v>0</v>
          </cell>
          <cell r="CF196">
            <v>8720.3025123861262</v>
          </cell>
        </row>
        <row r="197">
          <cell r="A197" t="str">
            <v>Residential</v>
          </cell>
          <cell r="C197" t="str">
            <v>Energy-Savings Kits (ESK IE)</v>
          </cell>
          <cell r="E197" t="str">
            <v>Air Sealing</v>
          </cell>
          <cell r="J197">
            <v>5222.3086080000003</v>
          </cell>
          <cell r="L197">
            <v>104446.17216</v>
          </cell>
          <cell r="AQ197">
            <v>0</v>
          </cell>
          <cell r="CF197">
            <v>7764.8180000000002</v>
          </cell>
        </row>
        <row r="198">
          <cell r="A198" t="str">
            <v>Residential</v>
          </cell>
          <cell r="C198" t="str">
            <v>Energy-Savings Kits (ESK IE)</v>
          </cell>
          <cell r="E198" t="str">
            <v>Air Sealing</v>
          </cell>
          <cell r="J198">
            <v>2657.4080399999998</v>
          </cell>
          <cell r="L198">
            <v>2657.4080399999998</v>
          </cell>
          <cell r="AQ198">
            <v>0</v>
          </cell>
          <cell r="CF198">
            <v>6835.1900000000005</v>
          </cell>
        </row>
        <row r="199">
          <cell r="A199" t="str">
            <v>Residential</v>
          </cell>
          <cell r="C199" t="str">
            <v>Energy-Savings Kits (ESK IE)</v>
          </cell>
          <cell r="E199" t="str">
            <v>Air Sealing</v>
          </cell>
          <cell r="J199">
            <v>119089.28225049601</v>
          </cell>
          <cell r="L199">
            <v>2381785.64500992</v>
          </cell>
          <cell r="AQ199">
            <v>0</v>
          </cell>
          <cell r="CF199">
            <v>245127.51999999996</v>
          </cell>
        </row>
        <row r="200">
          <cell r="A200" t="str">
            <v>Residential</v>
          </cell>
          <cell r="C200" t="str">
            <v>Energy-Savings Kits (ESK IE)</v>
          </cell>
          <cell r="E200" t="str">
            <v>Air Sealing</v>
          </cell>
          <cell r="J200">
            <v>74230.418849126407</v>
          </cell>
          <cell r="L200">
            <v>1484608.3769825301</v>
          </cell>
          <cell r="AQ200">
            <v>0</v>
          </cell>
          <cell r="CF200">
            <v>82226.320000000007</v>
          </cell>
        </row>
        <row r="201">
          <cell r="A201" t="str">
            <v>Residential</v>
          </cell>
          <cell r="C201" t="str">
            <v>Energy-Savings Kits (ESK IE)</v>
          </cell>
          <cell r="E201" t="str">
            <v>Air Sealing</v>
          </cell>
          <cell r="J201">
            <v>37115.209424563203</v>
          </cell>
          <cell r="L201">
            <v>742304.18849126401</v>
          </cell>
          <cell r="AQ201">
            <v>0</v>
          </cell>
          <cell r="CF201">
            <v>65103.152569071914</v>
          </cell>
        </row>
        <row r="202">
          <cell r="A202" t="str">
            <v>Residential</v>
          </cell>
          <cell r="C202" t="str">
            <v>Energy-Savings Kits (ESK IE)</v>
          </cell>
          <cell r="E202" t="str">
            <v>Air Sealing</v>
          </cell>
          <cell r="J202">
            <v>55606.299424614401</v>
          </cell>
          <cell r="L202">
            <v>55606.299424614401</v>
          </cell>
          <cell r="AQ202">
            <v>0</v>
          </cell>
          <cell r="CF202">
            <v>91464.440000000017</v>
          </cell>
        </row>
        <row r="203">
          <cell r="A203" t="str">
            <v>Residential</v>
          </cell>
          <cell r="C203" t="str">
            <v>Energy-Savings Kits (ESK IE)</v>
          </cell>
          <cell r="E203" t="str">
            <v>Air Sealing</v>
          </cell>
          <cell r="J203">
            <v>4292.7142010879998</v>
          </cell>
          <cell r="L203">
            <v>85854.284021760002</v>
          </cell>
          <cell r="AQ203">
            <v>0</v>
          </cell>
          <cell r="CF203">
            <v>38896.630814261203</v>
          </cell>
        </row>
        <row r="204">
          <cell r="A204" t="str">
            <v>Residential</v>
          </cell>
          <cell r="C204" t="str">
            <v>Energy-Savings Kits (ESK IE)</v>
          </cell>
          <cell r="E204" t="str">
            <v>Air Sealing</v>
          </cell>
          <cell r="J204">
            <v>4292.7142010879998</v>
          </cell>
          <cell r="L204">
            <v>85854.284021760002</v>
          </cell>
          <cell r="AQ204">
            <v>0</v>
          </cell>
          <cell r="CF204">
            <v>38896.630814261203</v>
          </cell>
        </row>
        <row r="205">
          <cell r="A205" t="str">
            <v>Residential</v>
          </cell>
          <cell r="C205" t="str">
            <v>Energy-Savings Kits (ESK IE)</v>
          </cell>
          <cell r="E205" t="str">
            <v>Low Flow Faucet Aerators</v>
          </cell>
          <cell r="J205">
            <v>3808.08</v>
          </cell>
          <cell r="L205">
            <v>38080.800000000003</v>
          </cell>
          <cell r="AQ205">
            <v>0</v>
          </cell>
          <cell r="CF205">
            <v>21156</v>
          </cell>
        </row>
        <row r="206">
          <cell r="A206" t="str">
            <v>Residential</v>
          </cell>
          <cell r="C206" t="str">
            <v>Energy-Savings Kits (ESK IE)</v>
          </cell>
          <cell r="E206" t="str">
            <v>Low Flow Showerheads</v>
          </cell>
          <cell r="J206">
            <v>43503.788</v>
          </cell>
          <cell r="L206">
            <v>435037.88</v>
          </cell>
          <cell r="AQ206">
            <v>0</v>
          </cell>
          <cell r="CF206">
            <v>49364</v>
          </cell>
        </row>
        <row r="207">
          <cell r="A207" t="str">
            <v>Residential</v>
          </cell>
          <cell r="C207" t="str">
            <v>Energy-Savings Kits (ESK IE)</v>
          </cell>
          <cell r="E207" t="str">
            <v>Low Flow Faucet Aerators</v>
          </cell>
          <cell r="J207">
            <v>6304.4880000000003</v>
          </cell>
          <cell r="L207">
            <v>63044.88</v>
          </cell>
          <cell r="AQ207">
            <v>0</v>
          </cell>
          <cell r="CF207">
            <v>21156</v>
          </cell>
        </row>
        <row r="208">
          <cell r="A208" t="str">
            <v>Residential</v>
          </cell>
          <cell r="C208" t="str">
            <v>Energy-Savings Kits (ESK IE)</v>
          </cell>
          <cell r="E208" t="str">
            <v>Shower Timer</v>
          </cell>
          <cell r="J208">
            <v>29385.684000000001</v>
          </cell>
          <cell r="L208">
            <v>58771.368000000002</v>
          </cell>
          <cell r="AQ208">
            <v>0</v>
          </cell>
          <cell r="CF208">
            <v>30558.666666666664</v>
          </cell>
        </row>
        <row r="209">
          <cell r="A209" t="str">
            <v>Residential</v>
          </cell>
          <cell r="C209" t="str">
            <v>Energy-Savings Kits (ESK IE)</v>
          </cell>
          <cell r="E209" t="str">
            <v>Air Sealing</v>
          </cell>
          <cell r="J209">
            <v>32211.565975846399</v>
          </cell>
          <cell r="L209">
            <v>322115.65975846403</v>
          </cell>
          <cell r="AQ209">
            <v>0</v>
          </cell>
          <cell r="CF209">
            <v>51952.084000000003</v>
          </cell>
        </row>
        <row r="210">
          <cell r="A210" t="str">
            <v>Residential</v>
          </cell>
          <cell r="C210" t="str">
            <v>Energy-Savings Kits (ESK IE)</v>
          </cell>
          <cell r="E210" t="str">
            <v>Water Heater Temperature Setback</v>
          </cell>
          <cell r="J210">
            <v>909.79105028856497</v>
          </cell>
          <cell r="L210">
            <v>1819.5821005771299</v>
          </cell>
          <cell r="AQ210">
            <v>0</v>
          </cell>
          <cell r="CF210">
            <v>35260</v>
          </cell>
        </row>
        <row r="211">
          <cell r="A211" t="str">
            <v>Residential</v>
          </cell>
          <cell r="C211" t="str">
            <v>Home Energy Efficiency Rebates (HEER)</v>
          </cell>
          <cell r="E211" t="str">
            <v>Advanced Thermostats</v>
          </cell>
          <cell r="J211">
            <v>141301.4007</v>
          </cell>
          <cell r="L211">
            <v>1554315.4077000001</v>
          </cell>
          <cell r="AQ211">
            <v>0</v>
          </cell>
          <cell r="CF211">
            <v>176560.17809523814</v>
          </cell>
        </row>
        <row r="212">
          <cell r="A212" t="str">
            <v>Residential</v>
          </cell>
          <cell r="C212" t="str">
            <v>Home Energy Efficiency Rebates (HEER)</v>
          </cell>
          <cell r="E212" t="str">
            <v>Advanced Thermostats</v>
          </cell>
          <cell r="J212">
            <v>5565.7371000000003</v>
          </cell>
          <cell r="L212">
            <v>61223.108099999998</v>
          </cell>
          <cell r="AQ212">
            <v>0</v>
          </cell>
          <cell r="CF212">
            <v>7284.5238095238101</v>
          </cell>
        </row>
        <row r="213">
          <cell r="A213" t="str">
            <v>Residential</v>
          </cell>
          <cell r="C213" t="str">
            <v>Home Energy Efficiency Rebates (HEER)</v>
          </cell>
          <cell r="E213" t="str">
            <v>Advanced Thermostats</v>
          </cell>
          <cell r="J213">
            <v>98106.088900000002</v>
          </cell>
          <cell r="L213">
            <v>1079166.9779000001</v>
          </cell>
          <cell r="AQ213">
            <v>0</v>
          </cell>
          <cell r="CF213">
            <v>195630.5871469194</v>
          </cell>
        </row>
        <row r="214">
          <cell r="A214" t="str">
            <v>Residential</v>
          </cell>
          <cell r="C214" t="str">
            <v>Home Energy Efficiency Rebates (HEER)</v>
          </cell>
          <cell r="E214" t="str">
            <v>Advanced Thermostats</v>
          </cell>
          <cell r="J214">
            <v>4166.25515</v>
          </cell>
          <cell r="L214">
            <v>45828.806649999999</v>
          </cell>
          <cell r="AQ214">
            <v>0</v>
          </cell>
          <cell r="CF214">
            <v>8464.8341232227485</v>
          </cell>
        </row>
        <row r="215">
          <cell r="A215" t="str">
            <v>Residential</v>
          </cell>
          <cell r="C215" t="str">
            <v>Home Energy Efficiency Rebates (HEER)</v>
          </cell>
          <cell r="E215" t="str">
            <v>High Efficiency Boiler</v>
          </cell>
          <cell r="J215">
            <v>22621.5988062338</v>
          </cell>
          <cell r="L215">
            <v>565539.97015584551</v>
          </cell>
          <cell r="AQ215">
            <v>-50073.642451359658</v>
          </cell>
          <cell r="CF215">
            <v>205356.3751007996</v>
          </cell>
        </row>
        <row r="216">
          <cell r="A216" t="str">
            <v>Residential</v>
          </cell>
          <cell r="C216" t="str">
            <v>Home Energy Efficiency Rebates (HEER)</v>
          </cell>
          <cell r="E216" t="str">
            <v>High Efficiency Boiler</v>
          </cell>
          <cell r="J216">
            <v>668.83885714285805</v>
          </cell>
          <cell r="L216">
            <v>16720.971428571502</v>
          </cell>
          <cell r="AQ216">
            <v>-1834.8768501835025</v>
          </cell>
          <cell r="CF216">
            <v>7524.99</v>
          </cell>
        </row>
        <row r="217">
          <cell r="A217" t="str">
            <v>Residential</v>
          </cell>
          <cell r="C217" t="str">
            <v>Home Energy Efficiency Rebates (HEER)</v>
          </cell>
          <cell r="E217" t="str">
            <v>Combination Boiler</v>
          </cell>
          <cell r="J217">
            <v>15064.548884879399</v>
          </cell>
          <cell r="L217">
            <v>323887.80102490657</v>
          </cell>
          <cell r="AQ217">
            <v>0</v>
          </cell>
          <cell r="CF217">
            <v>5434027.9882275928</v>
          </cell>
        </row>
        <row r="218">
          <cell r="A218" t="str">
            <v>Residential</v>
          </cell>
          <cell r="C218" t="str">
            <v>Home Energy Efficiency Rebates (HEER)</v>
          </cell>
          <cell r="E218" t="str">
            <v>Combination Boiler</v>
          </cell>
          <cell r="J218">
            <v>631.09416894075696</v>
          </cell>
          <cell r="L218">
            <v>13568.524632226299</v>
          </cell>
          <cell r="AQ218">
            <v>0</v>
          </cell>
          <cell r="CF218">
            <v>272328.84507042257</v>
          </cell>
        </row>
        <row r="219">
          <cell r="A219" t="str">
            <v>Residential</v>
          </cell>
          <cell r="C219" t="str">
            <v>Home Energy Efficiency Rebates (HEER)</v>
          </cell>
          <cell r="E219" t="str">
            <v>Gas High Efficiency Furnace</v>
          </cell>
          <cell r="J219">
            <v>761003.60467558505</v>
          </cell>
          <cell r="L219">
            <v>15220072.09351168</v>
          </cell>
          <cell r="AQ219">
            <v>-1010232.967713076</v>
          </cell>
          <cell r="CF219">
            <v>2843648.0811647996</v>
          </cell>
        </row>
        <row r="220">
          <cell r="A220" t="str">
            <v>Residential</v>
          </cell>
          <cell r="C220" t="str">
            <v>Home Energy Efficiency Rebates (HEER)</v>
          </cell>
          <cell r="E220" t="str">
            <v>Gas High Efficiency Furnace</v>
          </cell>
          <cell r="J220">
            <v>59528.841805787801</v>
          </cell>
          <cell r="L220">
            <v>1190576.83611576</v>
          </cell>
          <cell r="AQ220">
            <v>-104477.34691276799</v>
          </cell>
          <cell r="CF220">
            <v>294087.42000000004</v>
          </cell>
        </row>
        <row r="221">
          <cell r="A221" t="str">
            <v>Residential</v>
          </cell>
          <cell r="C221" t="str">
            <v>Home Energy Efficiency Rebates (HEER)</v>
          </cell>
          <cell r="E221" t="str">
            <v>Gas High Efficiency Furnace</v>
          </cell>
          <cell r="J221">
            <v>794550.56718904397</v>
          </cell>
          <cell r="L221">
            <v>15891011.343780858</v>
          </cell>
          <cell r="AQ221">
            <v>-943899.39506028721</v>
          </cell>
          <cell r="CF221">
            <v>3245094.3306879979</v>
          </cell>
        </row>
        <row r="222">
          <cell r="A222" t="str">
            <v>Residential</v>
          </cell>
          <cell r="C222" t="str">
            <v>Home Energy Efficiency Rebates (HEER)</v>
          </cell>
          <cell r="E222" t="str">
            <v>Gas High Efficiency Furnace</v>
          </cell>
          <cell r="J222">
            <v>40271.142649154601</v>
          </cell>
          <cell r="L222">
            <v>805422.85298309196</v>
          </cell>
          <cell r="AQ222">
            <v>-61457.262889863523</v>
          </cell>
          <cell r="CF222">
            <v>211288.00000000003</v>
          </cell>
        </row>
        <row r="223">
          <cell r="A223" t="str">
            <v>Residential</v>
          </cell>
          <cell r="C223" t="str">
            <v>Home Energy Efficiency Rebates (HEER)</v>
          </cell>
          <cell r="E223" t="str">
            <v>Pool Covers</v>
          </cell>
          <cell r="J223">
            <v>3167.36</v>
          </cell>
          <cell r="L223">
            <v>19004.160000000003</v>
          </cell>
          <cell r="AQ223">
            <v>0</v>
          </cell>
          <cell r="CF223">
            <v>45973.831679999996</v>
          </cell>
        </row>
        <row r="224">
          <cell r="A224" t="str">
            <v>Residential</v>
          </cell>
          <cell r="C224" t="str">
            <v>Home Energy Efficiency Rebates (HEER)</v>
          </cell>
          <cell r="E224" t="str">
            <v>Pool Covers</v>
          </cell>
          <cell r="J224">
            <v>791.84</v>
          </cell>
          <cell r="L224">
            <v>4751.04</v>
          </cell>
          <cell r="AQ224">
            <v>0</v>
          </cell>
          <cell r="CF224">
            <v>13056</v>
          </cell>
        </row>
        <row r="225">
          <cell r="A225" t="str">
            <v>Residential</v>
          </cell>
          <cell r="C225" t="str">
            <v>Home Energy Efficiency Rebates (HEER)</v>
          </cell>
          <cell r="E225" t="str">
            <v>Tankless Water Heater</v>
          </cell>
          <cell r="J225">
            <v>27599.530427994599</v>
          </cell>
          <cell r="L225">
            <v>551990.60855989193</v>
          </cell>
          <cell r="AQ225">
            <v>0</v>
          </cell>
          <cell r="CF225">
            <v>93887.888639999976</v>
          </cell>
        </row>
        <row r="226">
          <cell r="A226" t="str">
            <v>Residential</v>
          </cell>
          <cell r="C226" t="str">
            <v>Home Energy Efficiency Rebates (HEER)</v>
          </cell>
          <cell r="E226" t="str">
            <v>Tankless Water Heater</v>
          </cell>
          <cell r="J226">
            <v>1146.0046760524599</v>
          </cell>
          <cell r="L226">
            <v>22920.093521049199</v>
          </cell>
          <cell r="AQ226">
            <v>0</v>
          </cell>
          <cell r="CF226">
            <v>4395</v>
          </cell>
        </row>
        <row r="227">
          <cell r="A227" t="str">
            <v>Residential</v>
          </cell>
          <cell r="C227" t="str">
            <v>Home Energy Savings/HEA</v>
          </cell>
          <cell r="E227" t="str">
            <v>Air Sealing</v>
          </cell>
          <cell r="J227">
            <v>56200.733160000003</v>
          </cell>
          <cell r="L227">
            <v>1124014.6632000024</v>
          </cell>
          <cell r="AQ227">
            <v>0</v>
          </cell>
          <cell r="CF227">
            <v>504096.38399999996</v>
          </cell>
        </row>
        <row r="228">
          <cell r="A228" t="str">
            <v>Residential</v>
          </cell>
          <cell r="C228" t="str">
            <v>Home Energy Savings/HEA</v>
          </cell>
          <cell r="E228" t="str">
            <v>Air Sealing</v>
          </cell>
          <cell r="J228">
            <v>3424.0619959999999</v>
          </cell>
          <cell r="L228">
            <v>68481.239920000007</v>
          </cell>
          <cell r="AQ228">
            <v>0</v>
          </cell>
          <cell r="CF228">
            <v>30000</v>
          </cell>
        </row>
        <row r="229">
          <cell r="A229" t="str">
            <v>Residential</v>
          </cell>
          <cell r="C229" t="str">
            <v>Home Energy Savings/HEA</v>
          </cell>
          <cell r="E229" t="str">
            <v>Air Sealing</v>
          </cell>
          <cell r="J229">
            <v>32509.785599999999</v>
          </cell>
          <cell r="L229">
            <v>650195.71200000006</v>
          </cell>
          <cell r="AQ229">
            <v>0</v>
          </cell>
          <cell r="CF229">
            <v>307200.87062260869</v>
          </cell>
        </row>
        <row r="230">
          <cell r="A230" t="str">
            <v>Residential</v>
          </cell>
          <cell r="C230" t="str">
            <v>Home Energy Savings/HEA</v>
          </cell>
          <cell r="E230" t="str">
            <v>Air Sealing</v>
          </cell>
          <cell r="J230">
            <v>25522.999930000002</v>
          </cell>
          <cell r="L230">
            <v>510459.99859999999</v>
          </cell>
          <cell r="AQ230">
            <v>0</v>
          </cell>
          <cell r="CF230">
            <v>180756.31337739131</v>
          </cell>
        </row>
        <row r="231">
          <cell r="A231" t="str">
            <v>Residential</v>
          </cell>
          <cell r="C231" t="str">
            <v>Home Energy Savings/HEA</v>
          </cell>
          <cell r="E231" t="str">
            <v>Ceiling/Attic Insulation</v>
          </cell>
          <cell r="J231">
            <v>89902.593959999998</v>
          </cell>
          <cell r="L231">
            <v>2697077.8188000042</v>
          </cell>
          <cell r="AQ231">
            <v>0</v>
          </cell>
          <cell r="CF231">
            <v>2497059.7959599998</v>
          </cell>
        </row>
        <row r="232">
          <cell r="A232" t="str">
            <v>Residential</v>
          </cell>
          <cell r="C232" t="str">
            <v>Home Energy Savings/HEA</v>
          </cell>
          <cell r="E232" t="str">
            <v>Ceiling/Attic Insulation</v>
          </cell>
          <cell r="J232">
            <v>5108.5742060000002</v>
          </cell>
          <cell r="L232">
            <v>153257.22618</v>
          </cell>
          <cell r="AQ232">
            <v>0</v>
          </cell>
          <cell r="CF232">
            <v>126591.75</v>
          </cell>
        </row>
        <row r="233">
          <cell r="A233" t="str">
            <v>Residential</v>
          </cell>
          <cell r="C233" t="str">
            <v>Home Energy Savings/HEA</v>
          </cell>
          <cell r="E233" t="str">
            <v>Basement Sidewall Insulation</v>
          </cell>
          <cell r="J233">
            <v>13208.46118</v>
          </cell>
          <cell r="L233">
            <v>396253.83540000004</v>
          </cell>
          <cell r="AQ233">
            <v>0</v>
          </cell>
          <cell r="CF233">
            <v>428414.84297825518</v>
          </cell>
        </row>
        <row r="234">
          <cell r="A234" t="str">
            <v>Residential</v>
          </cell>
          <cell r="C234" t="str">
            <v>Home Energy Savings/HEA</v>
          </cell>
          <cell r="E234" t="str">
            <v>Basement Sidewall Insulation</v>
          </cell>
          <cell r="J234">
            <v>1675.989032</v>
          </cell>
          <cell r="L234">
            <v>50279.670960000003</v>
          </cell>
          <cell r="AQ234">
            <v>0</v>
          </cell>
          <cell r="CF234">
            <v>47948.317021744828</v>
          </cell>
        </row>
        <row r="235">
          <cell r="A235" t="str">
            <v>Residential</v>
          </cell>
          <cell r="C235" t="str">
            <v>Home Energy Savings/HEA</v>
          </cell>
          <cell r="E235" t="str">
            <v>Duct Sealing</v>
          </cell>
          <cell r="J235">
            <v>117123.2788</v>
          </cell>
          <cell r="L235">
            <v>2342465.5759999999</v>
          </cell>
          <cell r="AQ235">
            <v>0</v>
          </cell>
          <cell r="CF235">
            <v>10791.387000000001</v>
          </cell>
        </row>
        <row r="236">
          <cell r="A236" t="str">
            <v>Residential</v>
          </cell>
          <cell r="C236" t="str">
            <v>Home Energy Savings/HEA</v>
          </cell>
          <cell r="E236" t="str">
            <v>Duct Sealing</v>
          </cell>
          <cell r="J236">
            <v>61867.249940000002</v>
          </cell>
          <cell r="L236">
            <v>1237344.9987999999</v>
          </cell>
          <cell r="AQ236">
            <v>0</v>
          </cell>
          <cell r="CF236">
            <v>7130.5920000000006</v>
          </cell>
        </row>
        <row r="237">
          <cell r="A237" t="str">
            <v>Residential</v>
          </cell>
          <cell r="C237" t="str">
            <v>Home Energy Savings/HEA</v>
          </cell>
          <cell r="E237" t="str">
            <v>Wall Insulation</v>
          </cell>
          <cell r="J237">
            <v>2531.378686</v>
          </cell>
          <cell r="L237">
            <v>75941.360579999993</v>
          </cell>
          <cell r="AQ237">
            <v>0</v>
          </cell>
          <cell r="CF237">
            <v>28219.218804</v>
          </cell>
        </row>
        <row r="238">
          <cell r="A238" t="str">
            <v>Residential</v>
          </cell>
          <cell r="C238" t="str">
            <v>Home Energy Savings/HEA</v>
          </cell>
          <cell r="E238" t="str">
            <v>Wall Insulation</v>
          </cell>
          <cell r="J238">
            <v>255.4688151</v>
          </cell>
          <cell r="L238">
            <v>7664.064453</v>
          </cell>
          <cell r="AQ238">
            <v>0</v>
          </cell>
          <cell r="CF238">
            <v>2332.1280240000001</v>
          </cell>
        </row>
        <row r="239">
          <cell r="A239" t="str">
            <v>Residential</v>
          </cell>
          <cell r="C239" t="str">
            <v>Home Energy Savings/HEA</v>
          </cell>
          <cell r="E239" t="str">
            <v>Advanced Thermostats</v>
          </cell>
          <cell r="J239">
            <v>9897.1365000000005</v>
          </cell>
          <cell r="L239">
            <v>108868.50150000001</v>
          </cell>
          <cell r="AQ239">
            <v>0</v>
          </cell>
          <cell r="CF239">
            <v>7562.6314971428565</v>
          </cell>
        </row>
        <row r="240">
          <cell r="A240" t="str">
            <v>Residential</v>
          </cell>
          <cell r="C240" t="str">
            <v>Home Energy Savings/HEA</v>
          </cell>
          <cell r="E240" t="str">
            <v>Advanced Thermostats</v>
          </cell>
          <cell r="J240">
            <v>1532.55</v>
          </cell>
          <cell r="L240">
            <v>16858.05</v>
          </cell>
          <cell r="AQ240">
            <v>0</v>
          </cell>
          <cell r="CF240">
            <v>1260.438582857143</v>
          </cell>
        </row>
        <row r="241">
          <cell r="A241" t="str">
            <v>Residential</v>
          </cell>
          <cell r="C241" t="str">
            <v>Home Energy Savings/HEA</v>
          </cell>
          <cell r="E241" t="str">
            <v>Advanced Thermostats</v>
          </cell>
          <cell r="J241">
            <v>9743.2767500000009</v>
          </cell>
          <cell r="L241">
            <v>107176.04425000001</v>
          </cell>
          <cell r="AQ241">
            <v>0</v>
          </cell>
          <cell r="CF241">
            <v>10332.441599999998</v>
          </cell>
        </row>
        <row r="242">
          <cell r="A242" t="str">
            <v>Residential</v>
          </cell>
          <cell r="C242" t="str">
            <v>Home Energy Savings/HEA</v>
          </cell>
          <cell r="E242" t="str">
            <v>Advanced Thermostats</v>
          </cell>
          <cell r="J242">
            <v>2057.78235</v>
          </cell>
          <cell r="L242">
            <v>22635.60585</v>
          </cell>
          <cell r="AQ242">
            <v>0</v>
          </cell>
          <cell r="CF242">
            <v>1987.0080000000003</v>
          </cell>
        </row>
        <row r="243">
          <cell r="A243" t="str">
            <v>Residential</v>
          </cell>
          <cell r="C243" t="str">
            <v>Home Energy Savings/HEA</v>
          </cell>
          <cell r="E243" t="str">
            <v>Air Sealing</v>
          </cell>
          <cell r="J243">
            <v>9815.6150400000006</v>
          </cell>
          <cell r="L243">
            <v>196312.30080000003</v>
          </cell>
          <cell r="AQ243">
            <v>0</v>
          </cell>
          <cell r="CF243">
            <v>20574.669578399997</v>
          </cell>
        </row>
        <row r="244">
          <cell r="A244" t="str">
            <v>Residential</v>
          </cell>
          <cell r="C244" t="str">
            <v>Home Energy Savings/HEA</v>
          </cell>
          <cell r="E244" t="str">
            <v>Air Sealing</v>
          </cell>
          <cell r="J244">
            <v>1920.2655999999999</v>
          </cell>
          <cell r="L244">
            <v>38405.311999999998</v>
          </cell>
          <cell r="AQ244">
            <v>0</v>
          </cell>
          <cell r="CF244">
            <v>4023.2129976000001</v>
          </cell>
        </row>
        <row r="245">
          <cell r="A245" t="str">
            <v>Residential</v>
          </cell>
          <cell r="C245" t="str">
            <v>Home Energy Savings/HEA</v>
          </cell>
          <cell r="E245" t="str">
            <v>Low Flow Faucet Aerators</v>
          </cell>
          <cell r="J245">
            <v>1886.0760319999999</v>
          </cell>
          <cell r="L245">
            <v>18860.760320000001</v>
          </cell>
          <cell r="AQ245">
            <v>0</v>
          </cell>
          <cell r="CF245">
            <v>31495.008811058713</v>
          </cell>
        </row>
        <row r="246">
          <cell r="A246" t="str">
            <v>Residential</v>
          </cell>
          <cell r="C246" t="str">
            <v>Home Energy Savings/HEA</v>
          </cell>
          <cell r="E246" t="str">
            <v>Low Flow Faucet Aerators</v>
          </cell>
          <cell r="J246">
            <v>373.91509200000002</v>
          </cell>
          <cell r="L246">
            <v>3739.1509200000005</v>
          </cell>
          <cell r="AQ246">
            <v>0</v>
          </cell>
          <cell r="CF246">
            <v>6248.3395496470357</v>
          </cell>
        </row>
        <row r="247">
          <cell r="A247" t="str">
            <v>Residential</v>
          </cell>
          <cell r="C247" t="str">
            <v>Home Energy Savings/HEA</v>
          </cell>
          <cell r="E247" t="str">
            <v>Pipe Insulation</v>
          </cell>
          <cell r="J247">
            <v>96.037567199999998</v>
          </cell>
          <cell r="L247">
            <v>1056.4132391999999</v>
          </cell>
          <cell r="AQ247">
            <v>0</v>
          </cell>
          <cell r="CF247">
            <v>891.32400000000018</v>
          </cell>
        </row>
        <row r="248">
          <cell r="A248" t="str">
            <v>Residential</v>
          </cell>
          <cell r="C248" t="str">
            <v>Home Energy Savings/HEA</v>
          </cell>
          <cell r="E248" t="str">
            <v>Pipe Insulation</v>
          </cell>
          <cell r="J248">
            <v>34.29913114</v>
          </cell>
          <cell r="L248">
            <v>377.29044254000002</v>
          </cell>
          <cell r="AQ248">
            <v>0</v>
          </cell>
          <cell r="CF248">
            <v>318.33000000000004</v>
          </cell>
        </row>
        <row r="249">
          <cell r="A249" t="str">
            <v>Residential</v>
          </cell>
          <cell r="C249" t="str">
            <v>Home Energy Savings/HEA</v>
          </cell>
          <cell r="E249" t="str">
            <v>Pipe Insulation</v>
          </cell>
          <cell r="J249">
            <v>6633</v>
          </cell>
          <cell r="L249">
            <v>79596.000000000015</v>
          </cell>
          <cell r="AQ249">
            <v>0</v>
          </cell>
          <cell r="CF249">
            <v>14006.519999999999</v>
          </cell>
        </row>
        <row r="250">
          <cell r="A250" t="str">
            <v>Residential</v>
          </cell>
          <cell r="C250" t="str">
            <v>Home Energy Savings/HEA</v>
          </cell>
          <cell r="E250" t="str">
            <v>Pipe Insulation</v>
          </cell>
          <cell r="J250">
            <v>1151.73</v>
          </cell>
          <cell r="L250">
            <v>13820.760000000002</v>
          </cell>
          <cell r="AQ250">
            <v>0</v>
          </cell>
          <cell r="CF250">
            <v>2432.0411999999997</v>
          </cell>
        </row>
        <row r="251">
          <cell r="A251" t="str">
            <v>Residential</v>
          </cell>
          <cell r="C251" t="str">
            <v>Home Energy Savings/HEA</v>
          </cell>
          <cell r="E251" t="str">
            <v>Low Flow Showerheads</v>
          </cell>
          <cell r="J251">
            <v>5446.6776294251904</v>
          </cell>
          <cell r="L251">
            <v>54466.776294251911</v>
          </cell>
          <cell r="AQ251">
            <v>0</v>
          </cell>
          <cell r="CF251">
            <v>10758.768</v>
          </cell>
        </row>
        <row r="252">
          <cell r="A252" t="str">
            <v>Residential</v>
          </cell>
          <cell r="C252" t="str">
            <v>Home Energy Savings/HEA</v>
          </cell>
          <cell r="E252" t="str">
            <v>Low Flow Showerheads</v>
          </cell>
          <cell r="J252">
            <v>1241.5671388948299</v>
          </cell>
          <cell r="L252">
            <v>12415.6713889483</v>
          </cell>
          <cell r="AQ252">
            <v>0</v>
          </cell>
          <cell r="CF252">
            <v>2443.5167999999953</v>
          </cell>
        </row>
        <row r="253">
          <cell r="A253" t="str">
            <v>Residential</v>
          </cell>
          <cell r="C253" t="str">
            <v>Home Energy Savings/HEA</v>
          </cell>
          <cell r="E253" t="str">
            <v>Low Flow Faucet Aerators</v>
          </cell>
          <cell r="J253">
            <v>5937.1673639999999</v>
          </cell>
          <cell r="L253">
            <v>59371.673639999994</v>
          </cell>
          <cell r="AQ253">
            <v>0</v>
          </cell>
          <cell r="CF253">
            <v>10822.01151729408</v>
          </cell>
        </row>
        <row r="254">
          <cell r="A254" t="str">
            <v>Residential</v>
          </cell>
          <cell r="C254" t="str">
            <v>Home Energy Savings/HEA</v>
          </cell>
          <cell r="E254" t="str">
            <v>Low Flow Faucet Aerators</v>
          </cell>
          <cell r="J254">
            <v>1328.1467680000001</v>
          </cell>
          <cell r="L254">
            <v>13281.467680000002</v>
          </cell>
          <cell r="AQ254">
            <v>0</v>
          </cell>
          <cell r="CF254">
            <v>2420.5279336470503</v>
          </cell>
        </row>
        <row r="255">
          <cell r="A255" t="str">
            <v>Residential</v>
          </cell>
          <cell r="C255" t="str">
            <v>Home Energy Savings/HEA</v>
          </cell>
          <cell r="E255" t="str">
            <v>Programmable Thermostats</v>
          </cell>
          <cell r="J255">
            <v>8526.4803119999997</v>
          </cell>
          <cell r="L255">
            <v>136423.68499200029</v>
          </cell>
          <cell r="AQ255">
            <v>0</v>
          </cell>
          <cell r="CF255">
            <v>5627.8469742056077</v>
          </cell>
        </row>
        <row r="256">
          <cell r="A256" t="str">
            <v>Residential</v>
          </cell>
          <cell r="C256" t="str">
            <v>Home Energy Savings/HEA</v>
          </cell>
          <cell r="E256" t="str">
            <v>Programmable Thermostats</v>
          </cell>
          <cell r="J256">
            <v>3528.5105840000001</v>
          </cell>
          <cell r="L256">
            <v>56456.169344000002</v>
          </cell>
          <cell r="AQ256">
            <v>0</v>
          </cell>
          <cell r="CF256">
            <v>2226.6698897943929</v>
          </cell>
        </row>
        <row r="257">
          <cell r="A257" t="str">
            <v>Residential</v>
          </cell>
          <cell r="C257" t="str">
            <v>Home Energy Savings/HEA</v>
          </cell>
          <cell r="E257" t="str">
            <v>Low Flow Showerheads</v>
          </cell>
          <cell r="J257">
            <v>10512.3367612314</v>
          </cell>
          <cell r="L257">
            <v>105123.367612314</v>
          </cell>
          <cell r="AQ257">
            <v>0</v>
          </cell>
          <cell r="CF257">
            <v>20769.892799999954</v>
          </cell>
        </row>
        <row r="258">
          <cell r="A258" t="str">
            <v>Residential</v>
          </cell>
          <cell r="C258" t="str">
            <v>Home Energy Savings/HEA</v>
          </cell>
          <cell r="E258" t="str">
            <v>Low Flow Showerheads</v>
          </cell>
          <cell r="J258">
            <v>2013.2653327590001</v>
          </cell>
          <cell r="L258">
            <v>20132.653327590004</v>
          </cell>
          <cell r="AQ258">
            <v>0</v>
          </cell>
          <cell r="CF258">
            <v>3975.2736000000041</v>
          </cell>
        </row>
        <row r="259">
          <cell r="A259" t="str">
            <v>Residential</v>
          </cell>
          <cell r="C259" t="str">
            <v>Home Energy Savings/HEA</v>
          </cell>
          <cell r="E259" t="str">
            <v>Low Flow Showerheads</v>
          </cell>
          <cell r="J259">
            <v>2926.2169524136202</v>
          </cell>
          <cell r="L259">
            <v>29262.169524136199</v>
          </cell>
          <cell r="AQ259">
            <v>0</v>
          </cell>
          <cell r="CF259">
            <v>5780.5584000000035</v>
          </cell>
        </row>
        <row r="260">
          <cell r="A260" t="str">
            <v>Residential</v>
          </cell>
          <cell r="C260" t="str">
            <v>Home Energy Savings/HEA</v>
          </cell>
          <cell r="E260" t="str">
            <v>Low Flow Showerheads</v>
          </cell>
          <cell r="J260">
            <v>608.63441310307701</v>
          </cell>
          <cell r="L260">
            <v>6086.3441310307699</v>
          </cell>
          <cell r="AQ260">
            <v>0</v>
          </cell>
          <cell r="CF260">
            <v>1203.5232000000003</v>
          </cell>
        </row>
        <row r="261">
          <cell r="A261" t="str">
            <v>Residential</v>
          </cell>
          <cell r="C261" t="str">
            <v>Home Energy Reports</v>
          </cell>
          <cell r="E261" t="str">
            <v>Behavioral Savings</v>
          </cell>
          <cell r="J261">
            <v>308125.57697750803</v>
          </cell>
          <cell r="L261">
            <v>2156879.0388425598</v>
          </cell>
          <cell r="AQ261">
            <v>0</v>
          </cell>
          <cell r="CF261">
            <v>0</v>
          </cell>
        </row>
        <row r="262">
          <cell r="A262" t="str">
            <v>Residential</v>
          </cell>
          <cell r="C262" t="str">
            <v>Multi-Family - IHWAP, Contractors Channel, BNP, Kits</v>
          </cell>
          <cell r="E262" t="str">
            <v>AC Tune-up</v>
          </cell>
          <cell r="J262">
            <v>829.26999999999896</v>
          </cell>
          <cell r="L262">
            <v>2487.81</v>
          </cell>
          <cell r="AQ262">
            <v>0</v>
          </cell>
          <cell r="CF262">
            <v>1230</v>
          </cell>
        </row>
        <row r="263">
          <cell r="A263" t="str">
            <v>Residential</v>
          </cell>
          <cell r="C263" t="str">
            <v>Multi-Family - IHWAP, Contractors Channel, BNP, Kits</v>
          </cell>
          <cell r="E263" t="str">
            <v>Air Sealing</v>
          </cell>
          <cell r="J263">
            <v>221733.90752000001</v>
          </cell>
          <cell r="L263">
            <v>4434678.1503999997</v>
          </cell>
          <cell r="AQ263">
            <v>0</v>
          </cell>
          <cell r="CF263">
            <v>1198233</v>
          </cell>
        </row>
        <row r="264">
          <cell r="A264" t="str">
            <v>Residential</v>
          </cell>
          <cell r="C264" t="str">
            <v>Multi-Family - IHWAP, Contractors Channel, BNP, Kits</v>
          </cell>
          <cell r="E264" t="str">
            <v>Ceiling/Attic Insulation</v>
          </cell>
          <cell r="J264">
            <v>163082.70263934901</v>
          </cell>
          <cell r="L264">
            <v>4892481.0791804697</v>
          </cell>
          <cell r="AQ264">
            <v>0</v>
          </cell>
          <cell r="CF264">
            <v>1619401.5</v>
          </cell>
        </row>
        <row r="265">
          <cell r="A265" t="str">
            <v>Residential</v>
          </cell>
          <cell r="C265" t="str">
            <v>Multi-Family - IHWAP, Contractors Channel, BNP, Kits</v>
          </cell>
          <cell r="E265" t="str">
            <v>Basement Sidewall Insulation</v>
          </cell>
          <cell r="J265">
            <v>663.97896870967702</v>
          </cell>
          <cell r="L265">
            <v>19919.369061290301</v>
          </cell>
          <cell r="AQ265">
            <v>0</v>
          </cell>
          <cell r="CF265">
            <v>14201.912496725179</v>
          </cell>
        </row>
        <row r="266">
          <cell r="A266" t="str">
            <v>Residential</v>
          </cell>
          <cell r="C266" t="str">
            <v>Multi-Family - IHWAP, Contractors Channel, BNP, Kits</v>
          </cell>
          <cell r="E266" t="str">
            <v>Boiler Lockout/Reset Controls</v>
          </cell>
          <cell r="J266">
            <v>798.33600000000001</v>
          </cell>
          <cell r="L266">
            <v>12773.376</v>
          </cell>
          <cell r="AQ266">
            <v>0</v>
          </cell>
          <cell r="CF266">
            <v>125.99</v>
          </cell>
        </row>
        <row r="267">
          <cell r="A267" t="str">
            <v>Residential</v>
          </cell>
          <cell r="C267" t="str">
            <v>Multi-Family - IHWAP, Contractors Channel, BNP, Kits</v>
          </cell>
          <cell r="E267" t="str">
            <v>Space Heating Boiler Tune-up</v>
          </cell>
          <cell r="J267">
            <v>22630.0742629907</v>
          </cell>
          <cell r="L267">
            <v>67890.222788972096</v>
          </cell>
          <cell r="AQ267">
            <v>0</v>
          </cell>
          <cell r="CF267">
            <v>185535</v>
          </cell>
        </row>
        <row r="268">
          <cell r="A268" t="str">
            <v>Residential</v>
          </cell>
          <cell r="C268" t="str">
            <v>Multi-Family - IHWAP, Contractors Channel, BNP, Kits</v>
          </cell>
          <cell r="E268" t="str">
            <v>Gas High Efficiency Boiler</v>
          </cell>
          <cell r="J268">
            <v>169.71428571428601</v>
          </cell>
          <cell r="L268">
            <v>2800.2857142857201</v>
          </cell>
          <cell r="AQ268">
            <v>0</v>
          </cell>
          <cell r="CF268">
            <v>1649</v>
          </cell>
        </row>
        <row r="269">
          <cell r="A269" t="str">
            <v>Residential</v>
          </cell>
          <cell r="C269" t="str">
            <v>Multi-Family - IHWAP, Contractors Channel, BNP, Kits</v>
          </cell>
          <cell r="E269" t="str">
            <v>Heat Pump</v>
          </cell>
          <cell r="J269">
            <v>7237.6952848286901</v>
          </cell>
          <cell r="L269">
            <v>144753.90569657399</v>
          </cell>
          <cell r="AQ269">
            <v>0</v>
          </cell>
          <cell r="CF269">
            <v>185590</v>
          </cell>
        </row>
        <row r="270">
          <cell r="A270" t="str">
            <v>Residential</v>
          </cell>
          <cell r="C270" t="str">
            <v>Multi-Family - IHWAP, Contractors Channel, BNP, Kits</v>
          </cell>
          <cell r="E270" t="str">
            <v>DHW Controller</v>
          </cell>
          <cell r="J270">
            <v>39375.599999999999</v>
          </cell>
          <cell r="L270">
            <v>590634</v>
          </cell>
          <cell r="AQ270">
            <v>0</v>
          </cell>
          <cell r="CF270">
            <v>1387880</v>
          </cell>
        </row>
        <row r="271">
          <cell r="A271" t="str">
            <v>Residential</v>
          </cell>
          <cell r="C271" t="str">
            <v>Multi-Family - IHWAP, Contractors Channel, BNP, Kits</v>
          </cell>
          <cell r="E271" t="str">
            <v>AC Cover and Gap Sealer</v>
          </cell>
          <cell r="J271">
            <v>1688.64</v>
          </cell>
          <cell r="L271">
            <v>8443.2000000000007</v>
          </cell>
          <cell r="AQ271">
            <v>0</v>
          </cell>
          <cell r="CF271">
            <v>3510</v>
          </cell>
        </row>
        <row r="272">
          <cell r="A272" t="str">
            <v>Residential</v>
          </cell>
          <cell r="C272" t="str">
            <v>Multi-Family - IHWAP, Contractors Channel, BNP, Kits</v>
          </cell>
          <cell r="E272" t="str">
            <v>Duct Sealing</v>
          </cell>
          <cell r="J272">
            <v>402.45395840490602</v>
          </cell>
          <cell r="L272">
            <v>7936.3920597447504</v>
          </cell>
          <cell r="AQ272">
            <v>0</v>
          </cell>
          <cell r="CF272">
            <v>15626.642984014208</v>
          </cell>
        </row>
        <row r="273">
          <cell r="A273" t="str">
            <v>Residential</v>
          </cell>
          <cell r="C273" t="str">
            <v>Multi-Family - IHWAP, Contractors Channel, BNP, Kits</v>
          </cell>
          <cell r="E273" t="str">
            <v>Duct Sealing</v>
          </cell>
          <cell r="J273">
            <v>40871.886899999998</v>
          </cell>
          <cell r="L273">
            <v>806084.43599250703</v>
          </cell>
          <cell r="AQ273">
            <v>0</v>
          </cell>
          <cell r="CF273">
            <v>0</v>
          </cell>
        </row>
        <row r="274">
          <cell r="A274" t="str">
            <v>Residential</v>
          </cell>
          <cell r="C274" t="str">
            <v>Multi-Family - IHWAP, Contractors Channel, BNP, Kits</v>
          </cell>
          <cell r="E274" t="str">
            <v>Residential Furnace Tune-Up</v>
          </cell>
          <cell r="J274">
            <v>15.5110595732907</v>
          </cell>
          <cell r="L274">
            <v>46.533178719872097</v>
          </cell>
          <cell r="AQ274">
            <v>0</v>
          </cell>
          <cell r="CF274">
            <v>80</v>
          </cell>
        </row>
        <row r="275">
          <cell r="A275" t="str">
            <v>Residential</v>
          </cell>
          <cell r="C275" t="str">
            <v>Multi-Family - IHWAP, Contractors Channel, BNP, Kits</v>
          </cell>
          <cell r="E275" t="str">
            <v>Low Flow Faucet Aerators</v>
          </cell>
          <cell r="J275">
            <v>13271.1359559088</v>
          </cell>
          <cell r="L275">
            <v>132711.35955908801</v>
          </cell>
          <cell r="AQ275">
            <v>0</v>
          </cell>
          <cell r="CF275">
            <v>18021.677058823465</v>
          </cell>
        </row>
        <row r="276">
          <cell r="A276" t="str">
            <v>Residential</v>
          </cell>
          <cell r="C276" t="str">
            <v>Multi-Family - IHWAP, Contractors Channel, BNP, Kits</v>
          </cell>
          <cell r="E276" t="str">
            <v>Low Flow Faucet Aerators</v>
          </cell>
          <cell r="J276">
            <v>19559.3816034878</v>
          </cell>
          <cell r="L276">
            <v>195593.81603487799</v>
          </cell>
          <cell r="AQ276">
            <v>0</v>
          </cell>
          <cell r="CF276">
            <v>13307.887941176423</v>
          </cell>
        </row>
        <row r="277">
          <cell r="A277" t="str">
            <v>Residential</v>
          </cell>
          <cell r="C277" t="str">
            <v>Multi-Family - IHWAP, Contractors Channel, BNP, Kits</v>
          </cell>
          <cell r="E277" t="str">
            <v>Pipe Insulation</v>
          </cell>
          <cell r="J277">
            <v>188115.27800212201</v>
          </cell>
          <cell r="L277">
            <v>2821729.1700318302</v>
          </cell>
          <cell r="AQ277">
            <v>0</v>
          </cell>
          <cell r="CF277">
            <v>66441</v>
          </cell>
        </row>
        <row r="278">
          <cell r="A278" t="str">
            <v>Residential</v>
          </cell>
          <cell r="C278" t="str">
            <v>Multi-Family - IHWAP, Contractors Channel, BNP, Kits</v>
          </cell>
          <cell r="E278" t="str">
            <v>Programmable Thermostats</v>
          </cell>
          <cell r="J278">
            <v>16296.755800000101</v>
          </cell>
          <cell r="L278">
            <v>130374.046400001</v>
          </cell>
          <cell r="AQ278">
            <v>0</v>
          </cell>
          <cell r="CF278">
            <v>6952.5712149532719</v>
          </cell>
        </row>
        <row r="279">
          <cell r="A279" t="str">
            <v>Residential</v>
          </cell>
          <cell r="C279" t="str">
            <v>Multi-Family - IHWAP, Contractors Channel, BNP, Kits</v>
          </cell>
          <cell r="E279" t="str">
            <v>Reprogrammable Thermostats</v>
          </cell>
          <cell r="J279">
            <v>1176.4376</v>
          </cell>
          <cell r="L279">
            <v>2352.8751999999999</v>
          </cell>
          <cell r="AQ279">
            <v>0</v>
          </cell>
          <cell r="CF279">
            <v>501.55364485981312</v>
          </cell>
        </row>
        <row r="280">
          <cell r="A280" t="str">
            <v>Residential</v>
          </cell>
          <cell r="C280" t="str">
            <v>Multi-Family - IHWAP, Contractors Channel, BNP, Kits</v>
          </cell>
          <cell r="E280" t="str">
            <v>Shower Timer</v>
          </cell>
          <cell r="J280">
            <v>10807.41837222</v>
          </cell>
          <cell r="L280">
            <v>21614.836744439999</v>
          </cell>
          <cell r="AQ280">
            <v>0</v>
          </cell>
          <cell r="CF280">
            <v>11271</v>
          </cell>
        </row>
        <row r="281">
          <cell r="A281" t="str">
            <v>Residential</v>
          </cell>
          <cell r="C281" t="str">
            <v>Multi-Family - IHWAP, Contractors Channel, BNP, Kits</v>
          </cell>
          <cell r="E281" t="str">
            <v>Boiler Averaging Controls</v>
          </cell>
          <cell r="J281">
            <v>4398.3333333333303</v>
          </cell>
          <cell r="L281">
            <v>87966.666666666599</v>
          </cell>
          <cell r="AQ281">
            <v>0</v>
          </cell>
          <cell r="CF281">
            <v>12300</v>
          </cell>
        </row>
        <row r="282">
          <cell r="A282" t="str">
            <v>Residential</v>
          </cell>
          <cell r="C282" t="str">
            <v>Multi-Family - IHWAP, Contractors Channel, BNP, Kits</v>
          </cell>
          <cell r="E282" t="str">
            <v>Steam Trap Replacement or Repair</v>
          </cell>
          <cell r="J282">
            <v>64387.178170981599</v>
          </cell>
          <cell r="L282">
            <v>386323.06902589003</v>
          </cell>
          <cell r="AQ282">
            <v>0</v>
          </cell>
          <cell r="CF282">
            <v>24486</v>
          </cell>
        </row>
        <row r="283">
          <cell r="A283" t="str">
            <v>Residential</v>
          </cell>
          <cell r="C283" t="str">
            <v>Multi-Family - IHWAP, Contractors Channel, BNP, Kits</v>
          </cell>
          <cell r="E283" t="str">
            <v>Tankless Water Heater</v>
          </cell>
          <cell r="J283">
            <v>1148.0722743486999</v>
          </cell>
          <cell r="L283">
            <v>17221.0841152305</v>
          </cell>
          <cell r="AQ283">
            <v>0</v>
          </cell>
          <cell r="CF283">
            <v>55963</v>
          </cell>
        </row>
        <row r="284">
          <cell r="A284" t="str">
            <v>Residential</v>
          </cell>
          <cell r="C284" t="str">
            <v>Multi-Family - IHWAP, Contractors Channel, BNP, Kits</v>
          </cell>
          <cell r="E284" t="str">
            <v>Air Sealing</v>
          </cell>
          <cell r="J284">
            <v>2372.6080000000002</v>
          </cell>
          <cell r="L284">
            <v>47452.160000000003</v>
          </cell>
          <cell r="AQ284">
            <v>0</v>
          </cell>
          <cell r="CF284">
            <v>9589.5</v>
          </cell>
        </row>
        <row r="285">
          <cell r="A285" t="str">
            <v>Residential</v>
          </cell>
          <cell r="C285" t="str">
            <v>Multi-Family - IHWAP, Contractors Channel, BNP, Kits</v>
          </cell>
          <cell r="E285" t="str">
            <v>Ceiling/Attic Insulation</v>
          </cell>
          <cell r="J285">
            <v>1776.5295671435499</v>
          </cell>
          <cell r="L285">
            <v>53295.8870143065</v>
          </cell>
          <cell r="AQ285">
            <v>0</v>
          </cell>
          <cell r="CF285">
            <v>42939</v>
          </cell>
        </row>
        <row r="286">
          <cell r="A286" t="str">
            <v>Residential</v>
          </cell>
          <cell r="C286" t="str">
            <v>Multi-Family - IHWAP, Contractors Channel, BNP, Kits</v>
          </cell>
          <cell r="E286" t="str">
            <v>Gas High Efficiency Furnace</v>
          </cell>
          <cell r="J286">
            <v>15361.801603329201</v>
          </cell>
          <cell r="L286">
            <v>307236.03206658398</v>
          </cell>
          <cell r="AQ286">
            <v>0</v>
          </cell>
          <cell r="CF286">
            <v>24240</v>
          </cell>
        </row>
        <row r="287">
          <cell r="A287" t="str">
            <v>Residential</v>
          </cell>
          <cell r="C287" t="str">
            <v>Multi-Family - IHWAP, Contractors Channel, BNP, Kits</v>
          </cell>
          <cell r="E287" t="str">
            <v>Low Flow Faucet Aerators</v>
          </cell>
          <cell r="J287">
            <v>299.43754275000401</v>
          </cell>
          <cell r="L287">
            <v>2994.3754275000401</v>
          </cell>
          <cell r="AQ287">
            <v>0</v>
          </cell>
          <cell r="CF287">
            <v>435.26147058823375</v>
          </cell>
        </row>
        <row r="288">
          <cell r="A288" t="str">
            <v>Residential</v>
          </cell>
          <cell r="C288" t="str">
            <v>Multi-Family - IHWAP, Contractors Channel, BNP, Kits</v>
          </cell>
          <cell r="E288" t="str">
            <v>Low Flow Faucet Aerators</v>
          </cell>
          <cell r="J288">
            <v>75.015081817200098</v>
          </cell>
          <cell r="L288">
            <v>750.15081817200098</v>
          </cell>
          <cell r="AQ288">
            <v>0</v>
          </cell>
          <cell r="CF288">
            <v>157.43499999999943</v>
          </cell>
        </row>
        <row r="289">
          <cell r="A289" t="str">
            <v>Residential</v>
          </cell>
          <cell r="C289" t="str">
            <v>Multi-Family - IHWAP, Contractors Channel, BNP, Kits</v>
          </cell>
          <cell r="E289" t="str">
            <v>Programmable Thermostats</v>
          </cell>
          <cell r="J289">
            <v>1944.0719999999999</v>
          </cell>
          <cell r="L289">
            <v>15552.575999999999</v>
          </cell>
          <cell r="AQ289">
            <v>0</v>
          </cell>
          <cell r="CF289">
            <v>830.15775700934591</v>
          </cell>
        </row>
        <row r="290">
          <cell r="A290" t="str">
            <v>Residential</v>
          </cell>
          <cell r="C290" t="str">
            <v>Multi-Family - IHWAP, Contractors Channel, BNP, Kits</v>
          </cell>
          <cell r="E290" t="str">
            <v>Wall Insulation</v>
          </cell>
          <cell r="J290">
            <v>1800.40572262774</v>
          </cell>
          <cell r="L290">
            <v>54012.171678832201</v>
          </cell>
          <cell r="AQ290">
            <v>0</v>
          </cell>
          <cell r="CF290">
            <v>54039.649156626605</v>
          </cell>
        </row>
        <row r="291">
          <cell r="A291" t="str">
            <v>Residential</v>
          </cell>
          <cell r="C291" t="str">
            <v>Multi-Family - IHWAP, Contractors Channel, BNP, Kits</v>
          </cell>
          <cell r="E291" t="str">
            <v>Advanced Thermostats</v>
          </cell>
          <cell r="J291">
            <v>66.631500000000003</v>
          </cell>
          <cell r="L291">
            <v>133.26300000000001</v>
          </cell>
          <cell r="AQ291">
            <v>0</v>
          </cell>
          <cell r="CF291">
            <v>79</v>
          </cell>
        </row>
        <row r="292">
          <cell r="A292" t="str">
            <v>Residential</v>
          </cell>
          <cell r="C292" t="str">
            <v>Multi-Family - IHWAP, Contractors Channel, BNP, Kits</v>
          </cell>
          <cell r="E292" t="str">
            <v>AC Tune-up</v>
          </cell>
          <cell r="J292">
            <v>7.8390000000000004</v>
          </cell>
          <cell r="L292">
            <v>23.516999999999999</v>
          </cell>
          <cell r="AQ292">
            <v>0</v>
          </cell>
          <cell r="CF292">
            <v>15</v>
          </cell>
        </row>
        <row r="293">
          <cell r="A293" t="str">
            <v>Residential</v>
          </cell>
          <cell r="C293" t="str">
            <v>Multi-Family - IHWAP, Contractors Channel, BNP, Kits</v>
          </cell>
          <cell r="E293" t="str">
            <v>Air Sealing</v>
          </cell>
          <cell r="J293">
            <v>95.68</v>
          </cell>
          <cell r="L293">
            <v>1913.6</v>
          </cell>
          <cell r="AQ293">
            <v>0</v>
          </cell>
          <cell r="CF293">
            <v>517.5</v>
          </cell>
        </row>
        <row r="294">
          <cell r="A294" t="str">
            <v>Residential</v>
          </cell>
          <cell r="C294" t="str">
            <v>Multi-Family - IHWAP, Contractors Channel, BNP, Kits</v>
          </cell>
          <cell r="E294" t="str">
            <v>Duct Sealing</v>
          </cell>
          <cell r="J294">
            <v>309.83804878048801</v>
          </cell>
          <cell r="L294">
            <v>6110.6948502599798</v>
          </cell>
          <cell r="AQ294">
            <v>0</v>
          </cell>
          <cell r="CF294">
            <v>0</v>
          </cell>
        </row>
        <row r="295">
          <cell r="A295" t="str">
            <v>Residential</v>
          </cell>
          <cell r="C295" t="str">
            <v>Multi-Family - IHWAP, Contractors Channel, BNP, Kits</v>
          </cell>
          <cell r="E295" t="str">
            <v>Residential Furnace Tune-Up</v>
          </cell>
          <cell r="J295">
            <v>88.642515982070705</v>
          </cell>
          <cell r="L295">
            <v>265.92754794621197</v>
          </cell>
          <cell r="AQ295">
            <v>0</v>
          </cell>
          <cell r="CF295">
            <v>80</v>
          </cell>
        </row>
        <row r="296">
          <cell r="A296" t="str">
            <v>Residential</v>
          </cell>
          <cell r="C296" t="str">
            <v>Multi-Family Program</v>
          </cell>
          <cell r="E296" t="str">
            <v>Air Sealing</v>
          </cell>
          <cell r="J296">
            <v>48911.267503501302</v>
          </cell>
          <cell r="L296">
            <v>978225.35007002612</v>
          </cell>
          <cell r="AQ296">
            <v>0</v>
          </cell>
          <cell r="CF296">
            <v>289996.5549600001</v>
          </cell>
        </row>
        <row r="297">
          <cell r="A297" t="str">
            <v>Residential</v>
          </cell>
          <cell r="C297" t="str">
            <v>Multi-Family Program</v>
          </cell>
          <cell r="E297" t="str">
            <v>Air Sealing</v>
          </cell>
          <cell r="J297">
            <v>601.91999999999996</v>
          </cell>
          <cell r="L297">
            <v>12038.400000000001</v>
          </cell>
          <cell r="AQ297">
            <v>0</v>
          </cell>
          <cell r="CF297">
            <v>718.78934959999992</v>
          </cell>
        </row>
        <row r="298">
          <cell r="A298" t="str">
            <v>Residential</v>
          </cell>
          <cell r="C298" t="str">
            <v>Multi-Family Program</v>
          </cell>
          <cell r="E298" t="str">
            <v>Ceiling/Attic Insulation</v>
          </cell>
          <cell r="J298">
            <v>6694.4252999999999</v>
          </cell>
          <cell r="L298">
            <v>200832.75899999999</v>
          </cell>
          <cell r="AQ298">
            <v>0</v>
          </cell>
          <cell r="CF298">
            <v>188210.42412707183</v>
          </cell>
        </row>
        <row r="299">
          <cell r="A299" t="str">
            <v>Residential</v>
          </cell>
          <cell r="C299" t="str">
            <v>Multi-Family Program</v>
          </cell>
          <cell r="E299" t="str">
            <v>Duct Sealing</v>
          </cell>
          <cell r="J299">
            <v>68917.724357723593</v>
          </cell>
          <cell r="L299">
            <v>1359210.6746797306</v>
          </cell>
          <cell r="AQ299">
            <v>0</v>
          </cell>
          <cell r="CF299">
            <v>1419438.5354857692</v>
          </cell>
        </row>
        <row r="300">
          <cell r="A300" t="str">
            <v>Residential</v>
          </cell>
          <cell r="C300" t="str">
            <v>Multi-Family Program</v>
          </cell>
          <cell r="E300" t="str">
            <v>Boiler Lockout/Reset Controls</v>
          </cell>
          <cell r="J300">
            <v>7128</v>
          </cell>
          <cell r="L300">
            <v>114048</v>
          </cell>
          <cell r="AQ300">
            <v>0</v>
          </cell>
          <cell r="CF300">
            <v>1293.9676959999997</v>
          </cell>
        </row>
        <row r="301">
          <cell r="A301" t="str">
            <v>Residential</v>
          </cell>
          <cell r="C301" t="str">
            <v>Multi-Family Program</v>
          </cell>
          <cell r="E301" t="str">
            <v>Space Heating Boiler Tune-up</v>
          </cell>
          <cell r="J301">
            <v>24393.354754509099</v>
          </cell>
          <cell r="L301">
            <v>73180.064263527296</v>
          </cell>
          <cell r="AQ301">
            <v>0</v>
          </cell>
          <cell r="CF301">
            <v>72591.187199999928</v>
          </cell>
        </row>
        <row r="302">
          <cell r="A302" t="str">
            <v>Residential</v>
          </cell>
          <cell r="C302" t="str">
            <v>Multi-Family Program</v>
          </cell>
          <cell r="E302" t="str">
            <v>DHW Controller</v>
          </cell>
          <cell r="J302">
            <v>54799.8</v>
          </cell>
          <cell r="L302">
            <v>821997</v>
          </cell>
          <cell r="AQ302">
            <v>0</v>
          </cell>
          <cell r="CF302">
            <v>1983768.8415999999</v>
          </cell>
        </row>
        <row r="303">
          <cell r="A303" t="str">
            <v>Residential</v>
          </cell>
          <cell r="C303" t="str">
            <v>Multi-Family Program</v>
          </cell>
          <cell r="E303" t="str">
            <v>Boiler Tune Up</v>
          </cell>
          <cell r="J303">
            <v>226.52792222097099</v>
          </cell>
          <cell r="L303">
            <v>679.58376666291304</v>
          </cell>
          <cell r="AQ303">
            <v>0</v>
          </cell>
          <cell r="CF303">
            <v>10891.905919999999</v>
          </cell>
        </row>
        <row r="304">
          <cell r="A304" t="str">
            <v>Residential</v>
          </cell>
          <cell r="C304" t="str">
            <v>Multi-Family Program</v>
          </cell>
          <cell r="E304" t="str">
            <v>Tankless Water Heater</v>
          </cell>
          <cell r="J304">
            <v>2809.1487636923098</v>
          </cell>
          <cell r="L304">
            <v>42137.231455384601</v>
          </cell>
          <cell r="AQ304">
            <v>0</v>
          </cell>
          <cell r="CF304">
            <v>220275.43104</v>
          </cell>
        </row>
        <row r="305">
          <cell r="A305" t="str">
            <v>Residential</v>
          </cell>
          <cell r="C305" t="str">
            <v>Multi-Family Program</v>
          </cell>
          <cell r="E305" t="str">
            <v>Pipe Insulation</v>
          </cell>
          <cell r="J305">
            <v>101166.95414026899</v>
          </cell>
          <cell r="L305">
            <v>1517504.3121040349</v>
          </cell>
          <cell r="AQ305">
            <v>0</v>
          </cell>
          <cell r="CF305">
            <v>77135.839200000089</v>
          </cell>
        </row>
        <row r="306">
          <cell r="A306" t="str">
            <v>Residential</v>
          </cell>
          <cell r="C306" t="str">
            <v>Multi-Family Program</v>
          </cell>
          <cell r="E306" t="str">
            <v>Boiler Averaging Controls</v>
          </cell>
          <cell r="J306">
            <v>1732.9949999999999</v>
          </cell>
          <cell r="L306">
            <v>34659.9</v>
          </cell>
          <cell r="AQ306">
            <v>0</v>
          </cell>
          <cell r="CF306">
            <v>350.90533333333332</v>
          </cell>
        </row>
        <row r="307">
          <cell r="A307" t="str">
            <v>Residential</v>
          </cell>
          <cell r="C307" t="str">
            <v>Multi-Family Program</v>
          </cell>
          <cell r="E307" t="str">
            <v>Steam Trap Replacement or Repair</v>
          </cell>
          <cell r="J307">
            <v>15320.7671244302</v>
          </cell>
          <cell r="L307">
            <v>91924.602746581208</v>
          </cell>
          <cell r="AQ307">
            <v>0</v>
          </cell>
          <cell r="CF307">
            <v>8066.3721600000035</v>
          </cell>
        </row>
        <row r="308">
          <cell r="A308" t="str">
            <v>Residential</v>
          </cell>
          <cell r="C308" t="str">
            <v>Multi-Family Program</v>
          </cell>
          <cell r="E308" t="str">
            <v>Low Flow Faucet Aerators</v>
          </cell>
          <cell r="J308">
            <v>90</v>
          </cell>
          <cell r="L308">
            <v>900</v>
          </cell>
          <cell r="AQ308">
            <v>0</v>
          </cell>
          <cell r="CF308">
            <v>121.42045751633944</v>
          </cell>
        </row>
        <row r="309">
          <cell r="A309" t="str">
            <v>Residential</v>
          </cell>
          <cell r="C309" t="str">
            <v>Multi-Family Program</v>
          </cell>
          <cell r="E309" t="str">
            <v>Low Flow Faucet Aerators</v>
          </cell>
          <cell r="J309">
            <v>123.6341917503</v>
          </cell>
          <cell r="L309">
            <v>1236.3419175030001</v>
          </cell>
          <cell r="AQ309">
            <v>0</v>
          </cell>
          <cell r="CF309">
            <v>121.31755882352897</v>
          </cell>
        </row>
        <row r="310">
          <cell r="A310" t="str">
            <v>Residential</v>
          </cell>
          <cell r="C310" t="str">
            <v>Multi-Family Program</v>
          </cell>
          <cell r="E310" t="str">
            <v>Programmable Thermostats</v>
          </cell>
          <cell r="J310">
            <v>31145.653499999498</v>
          </cell>
          <cell r="L310">
            <v>249165.22799999561</v>
          </cell>
          <cell r="AQ310">
            <v>0</v>
          </cell>
          <cell r="CF310">
            <v>13659.446172949882</v>
          </cell>
        </row>
        <row r="311">
          <cell r="A311" t="str">
            <v>Residential</v>
          </cell>
          <cell r="C311" t="str">
            <v>Multi-Family Program</v>
          </cell>
          <cell r="E311" t="str">
            <v>Shower Timer</v>
          </cell>
          <cell r="J311">
            <v>49.084391818068703</v>
          </cell>
          <cell r="L311">
            <v>98.168783636137789</v>
          </cell>
          <cell r="AQ311">
            <v>0</v>
          </cell>
          <cell r="CF311">
            <v>57.856586666666686</v>
          </cell>
        </row>
        <row r="312">
          <cell r="A312" t="str">
            <v>Residential</v>
          </cell>
          <cell r="C312" t="str">
            <v>Multi-Family Program</v>
          </cell>
          <cell r="E312" t="str">
            <v>Space Heating Boiler Tune-up</v>
          </cell>
          <cell r="J312">
            <v>847.89384844207405</v>
          </cell>
          <cell r="L312">
            <v>2543.6815453262179</v>
          </cell>
          <cell r="AQ312">
            <v>0</v>
          </cell>
          <cell r="CF312">
            <v>7259.1187200000031</v>
          </cell>
        </row>
        <row r="313">
          <cell r="A313" t="str">
            <v>Residential</v>
          </cell>
          <cell r="C313" t="str">
            <v>Multi-Family Program</v>
          </cell>
          <cell r="E313" t="str">
            <v>Gas High Efficiency Boiler</v>
          </cell>
          <cell r="J313">
            <v>30378.676821428598</v>
          </cell>
          <cell r="L313">
            <v>759466.92053571495</v>
          </cell>
          <cell r="AQ313">
            <v>0</v>
          </cell>
          <cell r="CF313">
            <v>37258.957119999963</v>
          </cell>
        </row>
        <row r="314">
          <cell r="A314" t="str">
            <v>Residential</v>
          </cell>
          <cell r="C314" t="str">
            <v>Multi-Family Program</v>
          </cell>
          <cell r="E314" t="str">
            <v>Gas High Efficiency Furnace</v>
          </cell>
          <cell r="J314">
            <v>247.14468085106401</v>
          </cell>
          <cell r="L314">
            <v>4942.8936170212801</v>
          </cell>
          <cell r="AQ314">
            <v>0</v>
          </cell>
          <cell r="CF314">
            <v>1037.3103999999969</v>
          </cell>
        </row>
        <row r="315">
          <cell r="A315" t="str">
            <v>Residential</v>
          </cell>
          <cell r="C315" t="str">
            <v>Multi-Family Program</v>
          </cell>
          <cell r="E315" t="str">
            <v>Pipe Insulation</v>
          </cell>
          <cell r="J315">
            <v>266.893392857143</v>
          </cell>
          <cell r="L315">
            <v>4003.4008928571452</v>
          </cell>
          <cell r="AQ315">
            <v>0</v>
          </cell>
          <cell r="CF315">
            <v>360.49103999999977</v>
          </cell>
        </row>
        <row r="316">
          <cell r="A316" t="str">
            <v>Residential</v>
          </cell>
          <cell r="C316" t="str">
            <v>Multi-Family Program</v>
          </cell>
          <cell r="E316" t="str">
            <v>Pool Covers</v>
          </cell>
          <cell r="J316">
            <v>3594.59</v>
          </cell>
          <cell r="L316">
            <v>21567.54</v>
          </cell>
          <cell r="AQ316">
            <v>0</v>
          </cell>
          <cell r="CF316">
            <v>213831.26856</v>
          </cell>
        </row>
        <row r="317">
          <cell r="A317" t="str">
            <v>Residential</v>
          </cell>
          <cell r="C317" t="str">
            <v>Multi-Family Program</v>
          </cell>
          <cell r="E317" t="str">
            <v>Gas Water Heater</v>
          </cell>
          <cell r="J317">
            <v>3.66691121403163</v>
          </cell>
          <cell r="L317">
            <v>73.338224280632602</v>
          </cell>
          <cell r="AQ317">
            <v>0</v>
          </cell>
          <cell r="CF317">
            <v>220.81360000000026</v>
          </cell>
        </row>
        <row r="318">
          <cell r="A318" t="str">
            <v>Residential</v>
          </cell>
          <cell r="C318" t="str">
            <v>Multi-Family Program</v>
          </cell>
          <cell r="E318" t="str">
            <v>Air Sealing</v>
          </cell>
          <cell r="J318">
            <v>20707.1784672959</v>
          </cell>
          <cell r="L318">
            <v>414143.56934591802</v>
          </cell>
          <cell r="AQ318">
            <v>0</v>
          </cell>
          <cell r="CF318">
            <v>6448614.5307870768</v>
          </cell>
        </row>
        <row r="319">
          <cell r="A319" t="str">
            <v>Residential</v>
          </cell>
          <cell r="C319" t="str">
            <v>Multi-Family Program</v>
          </cell>
          <cell r="E319" t="str">
            <v>Air Sealing</v>
          </cell>
          <cell r="J319">
            <v>154</v>
          </cell>
          <cell r="L319">
            <v>3080</v>
          </cell>
          <cell r="AQ319">
            <v>0</v>
          </cell>
          <cell r="CF319">
            <v>181.58888832</v>
          </cell>
        </row>
        <row r="320">
          <cell r="A320" t="str">
            <v>Residential</v>
          </cell>
          <cell r="C320" t="str">
            <v>Multi-Family Program</v>
          </cell>
          <cell r="E320" t="str">
            <v>Ceiling/Attic Insulation</v>
          </cell>
          <cell r="J320">
            <v>6768.4191989724804</v>
          </cell>
          <cell r="L320">
            <v>203052.57596917439</v>
          </cell>
          <cell r="AQ320">
            <v>0</v>
          </cell>
          <cell r="CF320">
            <v>42554.118600000023</v>
          </cell>
        </row>
        <row r="321">
          <cell r="A321" t="str">
            <v>Residential</v>
          </cell>
          <cell r="C321" t="str">
            <v>Multi-Family Program</v>
          </cell>
          <cell r="E321" t="str">
            <v>Duct Sealing</v>
          </cell>
          <cell r="J321">
            <v>37029.0843205575</v>
          </cell>
          <cell r="L321">
            <v>730295.82957315235</v>
          </cell>
          <cell r="AQ321">
            <v>0</v>
          </cell>
          <cell r="CF321">
            <v>948057.82780579489</v>
          </cell>
        </row>
        <row r="322">
          <cell r="A322" t="str">
            <v>Residential</v>
          </cell>
          <cell r="C322" t="str">
            <v>Multi-Family Program</v>
          </cell>
          <cell r="E322" t="str">
            <v>Boiler Lockout/Reset Controls</v>
          </cell>
          <cell r="J322">
            <v>470.44799999999998</v>
          </cell>
          <cell r="L322">
            <v>7527.1679999999988</v>
          </cell>
          <cell r="AQ322">
            <v>0</v>
          </cell>
          <cell r="CF322">
            <v>129.39676960000003</v>
          </cell>
        </row>
        <row r="323">
          <cell r="A323" t="str">
            <v>Residential</v>
          </cell>
          <cell r="C323" t="str">
            <v>Multi-Family Program</v>
          </cell>
          <cell r="E323" t="str">
            <v>Space Heating Boiler Tune-up</v>
          </cell>
          <cell r="J323">
            <v>5776.9122937099601</v>
          </cell>
          <cell r="L323">
            <v>17330.736881129873</v>
          </cell>
          <cell r="AQ323">
            <v>0</v>
          </cell>
          <cell r="CF323">
            <v>10888.678079999985</v>
          </cell>
        </row>
        <row r="324">
          <cell r="A324" t="str">
            <v>Residential</v>
          </cell>
          <cell r="C324" t="str">
            <v>Multi-Family Program</v>
          </cell>
          <cell r="E324" t="str">
            <v>Boiler Tune Up</v>
          </cell>
          <cell r="J324">
            <v>428.580108822174</v>
          </cell>
          <cell r="L324">
            <v>1285.7403264665172</v>
          </cell>
          <cell r="AQ324">
            <v>0</v>
          </cell>
          <cell r="CF324">
            <v>10891.905919999987</v>
          </cell>
        </row>
        <row r="325">
          <cell r="A325" t="str">
            <v>Residential</v>
          </cell>
          <cell r="C325" t="str">
            <v>Multi-Family Program</v>
          </cell>
          <cell r="E325" t="str">
            <v>Pipe Insulation</v>
          </cell>
          <cell r="J325">
            <v>958.800425625</v>
          </cell>
          <cell r="L325">
            <v>14382.006384375001</v>
          </cell>
          <cell r="AQ325">
            <v>0</v>
          </cell>
          <cell r="CF325">
            <v>847.30799999999999</v>
          </cell>
        </row>
        <row r="326">
          <cell r="A326" t="str">
            <v>Residential</v>
          </cell>
          <cell r="C326" t="str">
            <v>Multi-Family Program</v>
          </cell>
          <cell r="E326" t="str">
            <v>Gas High Efficiency Boiler</v>
          </cell>
          <cell r="J326">
            <v>508.88828571428502</v>
          </cell>
          <cell r="L326">
            <v>12722.207142857125</v>
          </cell>
          <cell r="AQ326">
            <v>0</v>
          </cell>
          <cell r="CF326">
            <v>1693.5889600000025</v>
          </cell>
        </row>
        <row r="327">
          <cell r="A327" t="str">
            <v>Residential</v>
          </cell>
          <cell r="C327" t="str">
            <v>Multi-Family Program</v>
          </cell>
          <cell r="E327" t="str">
            <v>Pipe Insulation</v>
          </cell>
          <cell r="J327">
            <v>1287.63126153846</v>
          </cell>
          <cell r="L327">
            <v>19314.4689230769</v>
          </cell>
          <cell r="AQ327">
            <v>0</v>
          </cell>
          <cell r="CF327">
            <v>1257.0969599999999</v>
          </cell>
        </row>
        <row r="328">
          <cell r="A328" t="str">
            <v>Residential</v>
          </cell>
          <cell r="C328" t="str">
            <v>Public Housing Energy Savings</v>
          </cell>
          <cell r="E328" t="str">
            <v>Air Sealing</v>
          </cell>
          <cell r="J328">
            <v>23008.128000000001</v>
          </cell>
          <cell r="L328">
            <v>460162.56</v>
          </cell>
          <cell r="AQ328">
            <v>0</v>
          </cell>
          <cell r="CF328">
            <v>38715.599999999999</v>
          </cell>
        </row>
        <row r="329">
          <cell r="A329" t="str">
            <v>Residential</v>
          </cell>
          <cell r="C329" t="str">
            <v>Public Housing Energy Savings</v>
          </cell>
          <cell r="E329" t="str">
            <v>Assessment</v>
          </cell>
          <cell r="J329">
            <v>0</v>
          </cell>
          <cell r="L329">
            <v>0</v>
          </cell>
          <cell r="AQ329">
            <v>0</v>
          </cell>
          <cell r="CF329">
            <v>0</v>
          </cell>
        </row>
        <row r="330">
          <cell r="A330" t="str">
            <v>Residential</v>
          </cell>
          <cell r="C330" t="str">
            <v>Public Housing Energy Savings</v>
          </cell>
          <cell r="E330" t="str">
            <v>Ceiling/Attic Insulation</v>
          </cell>
          <cell r="J330">
            <v>6082.8447117944797</v>
          </cell>
          <cell r="L330">
            <v>182485.341353834</v>
          </cell>
          <cell r="AQ330">
            <v>0</v>
          </cell>
          <cell r="CF330">
            <v>207407.25</v>
          </cell>
        </row>
        <row r="331">
          <cell r="A331" t="str">
            <v>Residential</v>
          </cell>
          <cell r="C331" t="str">
            <v>Public Housing Energy Savings</v>
          </cell>
          <cell r="E331" t="str">
            <v>Space Heating Boiler Tune-up</v>
          </cell>
          <cell r="J331">
            <v>1303.8036809816001</v>
          </cell>
          <cell r="L331">
            <v>3911.4110429448001</v>
          </cell>
          <cell r="AQ331">
            <v>0</v>
          </cell>
          <cell r="CF331">
            <v>2463.8881987577633</v>
          </cell>
        </row>
        <row r="332">
          <cell r="A332" t="str">
            <v>Residential</v>
          </cell>
          <cell r="C332" t="str">
            <v>Public Housing Energy Savings</v>
          </cell>
          <cell r="E332" t="str">
            <v>AC Cover and Gap Sealer</v>
          </cell>
          <cell r="J332">
            <v>164.16</v>
          </cell>
          <cell r="L332">
            <v>820.8</v>
          </cell>
          <cell r="AQ332">
            <v>0</v>
          </cell>
          <cell r="CF332">
            <v>360</v>
          </cell>
        </row>
        <row r="333">
          <cell r="A333" t="str">
            <v>Residential</v>
          </cell>
          <cell r="C333" t="str">
            <v>Public Housing Energy Savings</v>
          </cell>
          <cell r="E333" t="str">
            <v>Duct Sealing</v>
          </cell>
          <cell r="J333">
            <v>817.30019412139904</v>
          </cell>
          <cell r="L333">
            <v>16117.159828074</v>
          </cell>
          <cell r="AQ333">
            <v>0</v>
          </cell>
          <cell r="CF333">
            <v>31734.458259325042</v>
          </cell>
        </row>
        <row r="334">
          <cell r="A334" t="str">
            <v>Residential</v>
          </cell>
          <cell r="C334" t="str">
            <v>Public Housing Energy Savings</v>
          </cell>
          <cell r="E334" t="str">
            <v>Duct Sealing</v>
          </cell>
          <cell r="J334">
            <v>543.62213771583197</v>
          </cell>
          <cell r="L334">
            <v>10721.436603743099</v>
          </cell>
          <cell r="AQ334">
            <v>0</v>
          </cell>
          <cell r="CF334">
            <v>12373.001776198933</v>
          </cell>
        </row>
        <row r="335">
          <cell r="A335" t="str">
            <v>Residential</v>
          </cell>
          <cell r="C335" t="str">
            <v>Public Housing Energy Savings</v>
          </cell>
          <cell r="E335" t="str">
            <v>Residential Furnace Tune-Up</v>
          </cell>
          <cell r="J335">
            <v>7787.2841000000399</v>
          </cell>
          <cell r="L335">
            <v>23361.852300000101</v>
          </cell>
          <cell r="AQ335">
            <v>0</v>
          </cell>
          <cell r="CF335">
            <v>146952</v>
          </cell>
        </row>
        <row r="336">
          <cell r="A336" t="str">
            <v>Residential</v>
          </cell>
          <cell r="C336" t="str">
            <v>Public Housing Energy Savings</v>
          </cell>
          <cell r="E336" t="str">
            <v>Gas High Efficiency Furnace</v>
          </cell>
          <cell r="J336">
            <v>1320</v>
          </cell>
          <cell r="L336">
            <v>26400</v>
          </cell>
          <cell r="AQ336">
            <v>0</v>
          </cell>
          <cell r="CF336">
            <v>202000</v>
          </cell>
        </row>
        <row r="337">
          <cell r="A337" t="str">
            <v>Residential</v>
          </cell>
          <cell r="C337" t="str">
            <v>Residential New Construction</v>
          </cell>
          <cell r="E337" t="str">
            <v>Advanced Thermostats</v>
          </cell>
          <cell r="J337">
            <v>125664</v>
          </cell>
          <cell r="L337">
            <v>1382304</v>
          </cell>
          <cell r="AQ337">
            <v>0</v>
          </cell>
          <cell r="CF337">
            <v>131142.21288515406</v>
          </cell>
        </row>
        <row r="338">
          <cell r="A338" t="str">
            <v>Residential</v>
          </cell>
          <cell r="C338" t="str">
            <v>Residential New Construction</v>
          </cell>
          <cell r="E338" t="str">
            <v>Air Sealing</v>
          </cell>
          <cell r="J338">
            <v>121051</v>
          </cell>
          <cell r="L338">
            <v>2421020</v>
          </cell>
          <cell r="AQ338">
            <v>0</v>
          </cell>
          <cell r="CF338">
            <v>472186.1430306235</v>
          </cell>
        </row>
        <row r="339">
          <cell r="A339" t="str">
            <v>Residential</v>
          </cell>
          <cell r="C339" t="str">
            <v>Residential New Construction</v>
          </cell>
          <cell r="E339" t="str">
            <v>Duct Insulation and Sealing</v>
          </cell>
          <cell r="J339">
            <v>93274</v>
          </cell>
          <cell r="L339">
            <v>1865480</v>
          </cell>
          <cell r="AQ339">
            <v>0</v>
          </cell>
          <cell r="CF339">
            <v>885351.2876042627</v>
          </cell>
        </row>
        <row r="340">
          <cell r="A340" t="str">
            <v>Residential</v>
          </cell>
          <cell r="C340" t="str">
            <v>Residential New Construction</v>
          </cell>
          <cell r="E340" t="str">
            <v>Gas High Efficiency Furnace</v>
          </cell>
          <cell r="J340">
            <v>237592</v>
          </cell>
          <cell r="L340">
            <v>4751840</v>
          </cell>
          <cell r="AQ340">
            <v>0</v>
          </cell>
          <cell r="CF340">
            <v>745592.81493063737</v>
          </cell>
        </row>
        <row r="341">
          <cell r="A341" t="str">
            <v>Residential</v>
          </cell>
          <cell r="C341" t="str">
            <v>Residential New Construction</v>
          </cell>
          <cell r="E341" t="str">
            <v>On Demand Water Heater</v>
          </cell>
          <cell r="J341">
            <v>61268</v>
          </cell>
          <cell r="L341">
            <v>796484</v>
          </cell>
          <cell r="AQ341">
            <v>0</v>
          </cell>
          <cell r="CF341">
            <v>193818.45268329306</v>
          </cell>
        </row>
        <row r="342">
          <cell r="A342" t="str">
            <v>Residential</v>
          </cell>
          <cell r="C342" t="str">
            <v>Residential New Construction</v>
          </cell>
          <cell r="E342" t="str">
            <v>Gas Water Heater</v>
          </cell>
          <cell r="J342">
            <v>12522</v>
          </cell>
          <cell r="L342">
            <v>162786</v>
          </cell>
          <cell r="AQ342">
            <v>0</v>
          </cell>
          <cell r="CF342">
            <v>74442.573869988832</v>
          </cell>
        </row>
        <row r="343">
          <cell r="A343" t="str">
            <v>Residential</v>
          </cell>
          <cell r="C343" t="str">
            <v>Single Family - IHWAP, Contractors Channel, BNP, Kits</v>
          </cell>
          <cell r="E343" t="str">
            <v>Advanced Thermostats</v>
          </cell>
          <cell r="J343">
            <v>2083</v>
          </cell>
          <cell r="L343">
            <v>22913</v>
          </cell>
          <cell r="AQ343">
            <v>0</v>
          </cell>
          <cell r="CF343">
            <v>1975</v>
          </cell>
        </row>
        <row r="344">
          <cell r="A344" t="str">
            <v>Residential</v>
          </cell>
          <cell r="C344" t="str">
            <v>Single Family - IHWAP, Contractors Channel, BNP, Kits</v>
          </cell>
          <cell r="E344" t="str">
            <v>Air Handler Filter Cleaning</v>
          </cell>
          <cell r="J344">
            <v>252</v>
          </cell>
          <cell r="L344">
            <v>756</v>
          </cell>
          <cell r="AQ344">
            <v>0</v>
          </cell>
          <cell r="CF344">
            <v>555</v>
          </cell>
        </row>
        <row r="345">
          <cell r="A345" t="str">
            <v>Residential</v>
          </cell>
          <cell r="C345" t="str">
            <v>Single Family - IHWAP, Contractors Channel, BNP, Kits</v>
          </cell>
          <cell r="E345" t="str">
            <v>Air Sealing</v>
          </cell>
          <cell r="J345">
            <v>6903</v>
          </cell>
          <cell r="L345">
            <v>138060</v>
          </cell>
          <cell r="AQ345">
            <v>0</v>
          </cell>
          <cell r="CF345">
            <v>28905.882352941175</v>
          </cell>
        </row>
        <row r="346">
          <cell r="A346" t="str">
            <v>Residential</v>
          </cell>
          <cell r="C346" t="str">
            <v>Single Family - IHWAP, Contractors Channel, BNP, Kits</v>
          </cell>
          <cell r="E346" t="str">
            <v>Air Sealing</v>
          </cell>
          <cell r="J346">
            <v>120</v>
          </cell>
          <cell r="L346">
            <v>2400</v>
          </cell>
          <cell r="AQ346">
            <v>0</v>
          </cell>
          <cell r="CF346">
            <v>171</v>
          </cell>
        </row>
        <row r="347">
          <cell r="A347" t="str">
            <v>Residential</v>
          </cell>
          <cell r="C347" t="str">
            <v>Single Family - IHWAP, Contractors Channel, BNP, Kits</v>
          </cell>
          <cell r="E347" t="str">
            <v>Ceiling/Attic Insulation</v>
          </cell>
          <cell r="J347">
            <v>3673</v>
          </cell>
          <cell r="L347">
            <v>110190</v>
          </cell>
          <cell r="AQ347">
            <v>0</v>
          </cell>
          <cell r="CF347">
            <v>45258.75</v>
          </cell>
        </row>
        <row r="348">
          <cell r="A348" t="str">
            <v>Residential</v>
          </cell>
          <cell r="C348" t="str">
            <v>Single Family - IHWAP, Contractors Channel, BNP, Kits</v>
          </cell>
          <cell r="E348" t="str">
            <v>Pipe Insulation</v>
          </cell>
          <cell r="J348">
            <v>563</v>
          </cell>
          <cell r="L348">
            <v>8445</v>
          </cell>
          <cell r="AQ348">
            <v>0</v>
          </cell>
          <cell r="CF348">
            <v>798</v>
          </cell>
        </row>
        <row r="349">
          <cell r="A349" t="str">
            <v>Residential</v>
          </cell>
          <cell r="C349" t="str">
            <v>Single Family - IHWAP, Contractors Channel, BNP, Kits</v>
          </cell>
          <cell r="E349" t="str">
            <v>Duct Insulation and Sealing</v>
          </cell>
          <cell r="J349">
            <v>16163</v>
          </cell>
          <cell r="L349">
            <v>323260</v>
          </cell>
          <cell r="AQ349">
            <v>0</v>
          </cell>
          <cell r="CF349">
            <v>22200</v>
          </cell>
        </row>
        <row r="350">
          <cell r="A350" t="str">
            <v>Residential</v>
          </cell>
          <cell r="C350" t="str">
            <v>Single Family - IHWAP, Contractors Channel, BNP, Kits</v>
          </cell>
          <cell r="E350" t="str">
            <v>Floor Insulation</v>
          </cell>
          <cell r="J350">
            <v>238</v>
          </cell>
          <cell r="L350">
            <v>7140</v>
          </cell>
          <cell r="AQ350">
            <v>0</v>
          </cell>
          <cell r="CF350">
            <v>9800</v>
          </cell>
        </row>
        <row r="351">
          <cell r="A351" t="str">
            <v>Residential</v>
          </cell>
          <cell r="C351" t="str">
            <v>Single Family - IHWAP, Contractors Channel, BNP, Kits</v>
          </cell>
          <cell r="E351" t="str">
            <v>Gas High Efficiency Furnace</v>
          </cell>
          <cell r="J351">
            <v>664</v>
          </cell>
          <cell r="L351">
            <v>13280</v>
          </cell>
          <cell r="AQ351">
            <v>-15962.925425938574</v>
          </cell>
          <cell r="CF351">
            <v>17308</v>
          </cell>
        </row>
        <row r="352">
          <cell r="A352" t="str">
            <v>Residential</v>
          </cell>
          <cell r="C352" t="str">
            <v>Single Family - IHWAP, Contractors Channel, BNP, Kits</v>
          </cell>
          <cell r="E352" t="str">
            <v>Gas Water Heater</v>
          </cell>
          <cell r="J352">
            <v>471</v>
          </cell>
          <cell r="L352">
            <v>6829.5</v>
          </cell>
          <cell r="AQ352">
            <v>-7308.6994234472504</v>
          </cell>
          <cell r="CF352">
            <v>8204</v>
          </cell>
        </row>
        <row r="353">
          <cell r="A353" t="str">
            <v>Residential</v>
          </cell>
          <cell r="C353" t="str">
            <v>Single Family - IHWAP, Contractors Channel, BNP, Kits</v>
          </cell>
          <cell r="E353" t="str">
            <v>Low Flow Faucet Aerators</v>
          </cell>
          <cell r="J353">
            <v>188</v>
          </cell>
          <cell r="L353">
            <v>1880</v>
          </cell>
          <cell r="AQ353">
            <v>0</v>
          </cell>
          <cell r="CF353">
            <v>351.91352941176348</v>
          </cell>
        </row>
        <row r="354">
          <cell r="A354" t="str">
            <v>Residential</v>
          </cell>
          <cell r="C354" t="str">
            <v>Single Family - IHWAP, Contractors Channel, BNP, Kits</v>
          </cell>
          <cell r="E354" t="str">
            <v>Low Flow Showerheads</v>
          </cell>
          <cell r="J354">
            <v>47</v>
          </cell>
          <cell r="L354">
            <v>470</v>
          </cell>
          <cell r="AQ354">
            <v>0</v>
          </cell>
          <cell r="CF354">
            <v>168</v>
          </cell>
        </row>
        <row r="355">
          <cell r="A355" t="str">
            <v>Residential</v>
          </cell>
          <cell r="C355" t="str">
            <v>Single Family - IHWAP, Contractors Channel, BNP, Kits</v>
          </cell>
          <cell r="E355" t="str">
            <v>Furnace Tune Up</v>
          </cell>
          <cell r="J355">
            <v>2583</v>
          </cell>
          <cell r="L355">
            <v>7749</v>
          </cell>
          <cell r="AQ355">
            <v>0</v>
          </cell>
          <cell r="CF355">
            <v>108571.12</v>
          </cell>
        </row>
        <row r="356">
          <cell r="A356" t="str">
            <v>Residential</v>
          </cell>
          <cell r="C356" t="str">
            <v>Single Family - IHWAP, Contractors Channel, BNP, Kits</v>
          </cell>
          <cell r="E356" t="str">
            <v>Basement Sidewall Insulation</v>
          </cell>
          <cell r="J356">
            <v>543</v>
          </cell>
          <cell r="L356">
            <v>16290</v>
          </cell>
          <cell r="AQ356">
            <v>0</v>
          </cell>
          <cell r="CF356">
            <v>406500</v>
          </cell>
        </row>
        <row r="357">
          <cell r="A357" t="str">
            <v>Residential</v>
          </cell>
          <cell r="C357" t="str">
            <v>Single Family - IHWAP, Contractors Channel, BNP, Kits</v>
          </cell>
          <cell r="E357" t="str">
            <v>Wall Insulation</v>
          </cell>
          <cell r="J357">
            <v>146</v>
          </cell>
          <cell r="L357">
            <v>4380</v>
          </cell>
          <cell r="AQ357">
            <v>0</v>
          </cell>
          <cell r="CF357">
            <v>830</v>
          </cell>
        </row>
        <row r="358">
          <cell r="A358" t="str">
            <v>Residential</v>
          </cell>
          <cell r="C358" t="str">
            <v>Single Family - IHWAP, Contractors Channel, BNP, Kits</v>
          </cell>
          <cell r="E358" t="str">
            <v>Boiler Tune Up</v>
          </cell>
          <cell r="J358">
            <v>140</v>
          </cell>
          <cell r="L358">
            <v>420</v>
          </cell>
          <cell r="AQ358">
            <v>0</v>
          </cell>
          <cell r="CF358">
            <v>1767.5238095238096</v>
          </cell>
        </row>
        <row r="359">
          <cell r="A359" t="str">
            <v>Residential</v>
          </cell>
          <cell r="C359" t="str">
            <v>Single Family - IHWAP, Contractors Channel, BNP, Kits</v>
          </cell>
          <cell r="E359" t="str">
            <v>Advanced Thermostats</v>
          </cell>
          <cell r="J359">
            <v>58614</v>
          </cell>
          <cell r="L359">
            <v>644754</v>
          </cell>
          <cell r="AQ359">
            <v>0</v>
          </cell>
          <cell r="CF359">
            <v>57354</v>
          </cell>
        </row>
        <row r="360">
          <cell r="A360" t="str">
            <v>Residential</v>
          </cell>
          <cell r="C360" t="str">
            <v>Single Family - IHWAP, Contractors Channel, BNP, Kits</v>
          </cell>
          <cell r="E360" t="str">
            <v>Air Handler Filter Cleaning</v>
          </cell>
          <cell r="J360">
            <v>11747</v>
          </cell>
          <cell r="L360">
            <v>35241</v>
          </cell>
          <cell r="AQ360">
            <v>0</v>
          </cell>
          <cell r="CF360">
            <v>22230</v>
          </cell>
        </row>
        <row r="361">
          <cell r="A361" t="str">
            <v>Residential</v>
          </cell>
          <cell r="C361" t="str">
            <v>Single Family - IHWAP, Contractors Channel, BNP, Kits</v>
          </cell>
          <cell r="E361" t="str">
            <v>Air Sealing</v>
          </cell>
          <cell r="J361">
            <v>9512</v>
          </cell>
          <cell r="L361">
            <v>190240</v>
          </cell>
          <cell r="AQ361">
            <v>0</v>
          </cell>
          <cell r="CF361">
            <v>11700</v>
          </cell>
        </row>
        <row r="362">
          <cell r="A362" t="str">
            <v>Residential</v>
          </cell>
          <cell r="C362" t="str">
            <v>Single Family - IHWAP, Contractors Channel, BNP, Kits</v>
          </cell>
          <cell r="E362" t="str">
            <v>Pipe Insulation</v>
          </cell>
          <cell r="J362">
            <v>39</v>
          </cell>
          <cell r="L362">
            <v>429</v>
          </cell>
          <cell r="AQ362">
            <v>0</v>
          </cell>
          <cell r="CF362">
            <v>270</v>
          </cell>
        </row>
        <row r="363">
          <cell r="A363" t="str">
            <v>Residential</v>
          </cell>
          <cell r="C363" t="str">
            <v>Single Family - IHWAP, Contractors Channel, BNP, Kits</v>
          </cell>
          <cell r="E363" t="str">
            <v>Pipe Insulation</v>
          </cell>
          <cell r="J363">
            <v>4586</v>
          </cell>
          <cell r="L363">
            <v>68790</v>
          </cell>
          <cell r="AQ363">
            <v>0</v>
          </cell>
          <cell r="CF363">
            <v>7236</v>
          </cell>
        </row>
        <row r="364">
          <cell r="A364" t="str">
            <v>Residential</v>
          </cell>
          <cell r="C364" t="str">
            <v>Single Family - IHWAP, Contractors Channel, BNP, Kits</v>
          </cell>
          <cell r="E364" t="str">
            <v>Low Flow Faucet Aerators</v>
          </cell>
          <cell r="J364">
            <v>3915</v>
          </cell>
          <cell r="L364">
            <v>39150</v>
          </cell>
          <cell r="AQ364">
            <v>0</v>
          </cell>
          <cell r="CF364">
            <v>8779.3164705882045</v>
          </cell>
        </row>
        <row r="365">
          <cell r="A365" t="str">
            <v>Residential</v>
          </cell>
          <cell r="C365" t="str">
            <v>Single Family - IHWAP, Contractors Channel, BNP, Kits</v>
          </cell>
          <cell r="E365" t="str">
            <v>Low Flow Showerheads</v>
          </cell>
          <cell r="J365">
            <v>10810</v>
          </cell>
          <cell r="L365">
            <v>108100</v>
          </cell>
          <cell r="AQ365">
            <v>0</v>
          </cell>
          <cell r="CF365">
            <v>12636</v>
          </cell>
        </row>
        <row r="366">
          <cell r="A366" t="str">
            <v>Residential</v>
          </cell>
          <cell r="C366" t="str">
            <v>Single Family - IHWAP, Contractors Channel, BNP, Kits</v>
          </cell>
          <cell r="E366" t="str">
            <v>Programmable Thermostats</v>
          </cell>
          <cell r="J366">
            <v>29470</v>
          </cell>
          <cell r="L366">
            <v>471520</v>
          </cell>
          <cell r="AQ366">
            <v>0</v>
          </cell>
          <cell r="CF366">
            <v>8111.3330841121506</v>
          </cell>
        </row>
        <row r="367">
          <cell r="A367" t="str">
            <v>Residential</v>
          </cell>
          <cell r="C367" t="str">
            <v>Single Family - IHWAP, Contractors Channel, BNP, Kits</v>
          </cell>
          <cell r="E367" t="str">
            <v>Water Heater Temperature Setback</v>
          </cell>
          <cell r="J367">
            <v>342</v>
          </cell>
          <cell r="L367">
            <v>684</v>
          </cell>
          <cell r="AQ367">
            <v>0</v>
          </cell>
          <cell r="CF367">
            <v>6810</v>
          </cell>
        </row>
        <row r="368">
          <cell r="A368" t="str">
            <v>Residential</v>
          </cell>
          <cell r="C368" t="str">
            <v>Single Family - IHWAP, Contractors Channel, BNP, Kits</v>
          </cell>
          <cell r="E368" t="str">
            <v>Advanced Thermostats</v>
          </cell>
          <cell r="J368">
            <v>1012</v>
          </cell>
          <cell r="L368">
            <v>11132</v>
          </cell>
          <cell r="AQ368">
            <v>0</v>
          </cell>
          <cell r="CF368">
            <v>790</v>
          </cell>
        </row>
        <row r="369">
          <cell r="A369" t="str">
            <v>Residential</v>
          </cell>
          <cell r="C369" t="str">
            <v>Single Family - IHWAP, Contractors Channel, BNP, Kits</v>
          </cell>
          <cell r="E369" t="str">
            <v>Air Handler Filter Cleaning</v>
          </cell>
          <cell r="J369">
            <v>78</v>
          </cell>
          <cell r="L369">
            <v>234</v>
          </cell>
          <cell r="AQ369">
            <v>0</v>
          </cell>
          <cell r="CF369">
            <v>150</v>
          </cell>
        </row>
        <row r="370">
          <cell r="A370" t="str">
            <v>Residential</v>
          </cell>
          <cell r="C370" t="str">
            <v>Single Family - IHWAP, Contractors Channel, BNP, Kits</v>
          </cell>
          <cell r="E370" t="str">
            <v>Air Sealing</v>
          </cell>
          <cell r="J370">
            <v>2164</v>
          </cell>
          <cell r="L370">
            <v>43280</v>
          </cell>
          <cell r="AQ370">
            <v>0</v>
          </cell>
          <cell r="CF370">
            <v>12600</v>
          </cell>
        </row>
        <row r="371">
          <cell r="A371" t="str">
            <v>Residential</v>
          </cell>
          <cell r="C371" t="str">
            <v>Single Family - IHWAP, Contractors Channel, BNP, Kits</v>
          </cell>
          <cell r="E371" t="str">
            <v>Air Sealing</v>
          </cell>
          <cell r="J371">
            <v>105</v>
          </cell>
          <cell r="L371">
            <v>2100</v>
          </cell>
          <cell r="AQ371">
            <v>0</v>
          </cell>
          <cell r="CF371">
            <v>1215</v>
          </cell>
        </row>
        <row r="372">
          <cell r="A372" t="str">
            <v>Residential</v>
          </cell>
          <cell r="C372" t="str">
            <v>Single Family - IHWAP, Contractors Channel, BNP, Kits</v>
          </cell>
          <cell r="E372" t="str">
            <v>Basement Sidewall Insulation</v>
          </cell>
          <cell r="J372">
            <v>41</v>
          </cell>
          <cell r="L372">
            <v>1230</v>
          </cell>
          <cell r="AQ372">
            <v>0</v>
          </cell>
          <cell r="CF372">
            <v>65100</v>
          </cell>
        </row>
        <row r="373">
          <cell r="A373" t="str">
            <v>Residential</v>
          </cell>
          <cell r="C373" t="str">
            <v>Single Family - IHWAP, Contractors Channel, BNP, Kits</v>
          </cell>
          <cell r="E373" t="str">
            <v>Ceiling/Attic Insulation</v>
          </cell>
          <cell r="J373">
            <v>1162</v>
          </cell>
          <cell r="L373">
            <v>34860</v>
          </cell>
          <cell r="AQ373">
            <v>0</v>
          </cell>
          <cell r="CF373">
            <v>29828.25</v>
          </cell>
        </row>
        <row r="374">
          <cell r="A374" t="str">
            <v>Residential</v>
          </cell>
          <cell r="C374" t="str">
            <v>Single Family - IHWAP, Contractors Channel, BNP, Kits</v>
          </cell>
          <cell r="E374" t="str">
            <v>Pipe Insulation</v>
          </cell>
          <cell r="J374">
            <v>78</v>
          </cell>
          <cell r="L374">
            <v>1170</v>
          </cell>
          <cell r="AQ374">
            <v>0</v>
          </cell>
          <cell r="CF374">
            <v>111</v>
          </cell>
        </row>
        <row r="375">
          <cell r="A375" t="str">
            <v>Residential</v>
          </cell>
          <cell r="C375" t="str">
            <v>Single Family - IHWAP, Contractors Channel, BNP, Kits</v>
          </cell>
          <cell r="E375" t="str">
            <v>Duct Insulation and Sealing</v>
          </cell>
          <cell r="J375">
            <v>5263</v>
          </cell>
          <cell r="L375">
            <v>105260</v>
          </cell>
          <cell r="AQ375">
            <v>0</v>
          </cell>
          <cell r="CF375">
            <v>10200</v>
          </cell>
        </row>
        <row r="376">
          <cell r="A376" t="str">
            <v>Residential</v>
          </cell>
          <cell r="C376" t="str">
            <v>Single Family - IHWAP, Contractors Channel, BNP, Kits</v>
          </cell>
          <cell r="E376" t="str">
            <v>Floor Insulation</v>
          </cell>
          <cell r="J376">
            <v>138</v>
          </cell>
          <cell r="L376">
            <v>4140</v>
          </cell>
          <cell r="AQ376">
            <v>0</v>
          </cell>
          <cell r="CF376">
            <v>4611.7647058823532</v>
          </cell>
        </row>
        <row r="377">
          <cell r="A377" t="str">
            <v>Residential</v>
          </cell>
          <cell r="C377" t="str">
            <v>Single Family - IHWAP, Contractors Channel, BNP, Kits</v>
          </cell>
          <cell r="E377" t="str">
            <v>Gas High Efficiency Furnace</v>
          </cell>
          <cell r="J377">
            <v>158</v>
          </cell>
          <cell r="L377">
            <v>3160</v>
          </cell>
          <cell r="AQ377">
            <v>-3990.7313564846436</v>
          </cell>
          <cell r="CF377">
            <v>4327</v>
          </cell>
        </row>
        <row r="378">
          <cell r="A378" t="str">
            <v>Residential</v>
          </cell>
          <cell r="C378" t="str">
            <v>Single Family - IHWAP, Contractors Channel, BNP, Kits</v>
          </cell>
          <cell r="E378" t="str">
            <v>Gas Water Heater</v>
          </cell>
          <cell r="J378">
            <v>58</v>
          </cell>
          <cell r="L378">
            <v>841</v>
          </cell>
          <cell r="AQ378">
            <v>-1827.1748558618126</v>
          </cell>
          <cell r="CF378">
            <v>2051</v>
          </cell>
        </row>
        <row r="379">
          <cell r="A379" t="str">
            <v>Residential</v>
          </cell>
          <cell r="C379" t="str">
            <v>Single Family - IHWAP, Contractors Channel, BNP, Kits</v>
          </cell>
          <cell r="E379" t="str">
            <v>Low Flow Faucet Aerators</v>
          </cell>
          <cell r="J379">
            <v>75</v>
          </cell>
          <cell r="L379">
            <v>750</v>
          </cell>
          <cell r="AQ379">
            <v>0</v>
          </cell>
          <cell r="CF379">
            <v>74.087058823529148</v>
          </cell>
        </row>
        <row r="380">
          <cell r="A380" t="str">
            <v>Residential</v>
          </cell>
          <cell r="C380" t="str">
            <v>Single Family - IHWAP, Contractors Channel, BNP, Kits</v>
          </cell>
          <cell r="E380" t="str">
            <v>Low Flow Showerheads</v>
          </cell>
          <cell r="J380">
            <v>59</v>
          </cell>
          <cell r="L380">
            <v>590</v>
          </cell>
          <cell r="AQ380">
            <v>0</v>
          </cell>
          <cell r="CF380">
            <v>132</v>
          </cell>
        </row>
        <row r="381">
          <cell r="A381" t="str">
            <v>Residential</v>
          </cell>
          <cell r="C381" t="str">
            <v>Single Family - IHWAP, Contractors Channel, BNP, Kits</v>
          </cell>
          <cell r="E381" t="str">
            <v>Furnace Tune Up</v>
          </cell>
          <cell r="J381">
            <v>555</v>
          </cell>
          <cell r="L381">
            <v>1665</v>
          </cell>
          <cell r="AQ381">
            <v>0</v>
          </cell>
          <cell r="CF381">
            <v>27142.78</v>
          </cell>
        </row>
        <row r="382">
          <cell r="A382" t="str">
            <v>Residential</v>
          </cell>
          <cell r="C382" t="str">
            <v>Single Family - IHWAP, Contractors Channel, BNP, Kits</v>
          </cell>
          <cell r="E382" t="str">
            <v>Basement Sidewall Insulation</v>
          </cell>
          <cell r="J382">
            <v>83</v>
          </cell>
          <cell r="L382">
            <v>2490</v>
          </cell>
          <cell r="AQ382">
            <v>0</v>
          </cell>
          <cell r="CF382">
            <v>61425</v>
          </cell>
        </row>
        <row r="383">
          <cell r="A383" t="str">
            <v>Residential</v>
          </cell>
          <cell r="C383" t="str">
            <v>Single Family - IHWAP, Contractors Channel, BNP, Kits</v>
          </cell>
          <cell r="E383" t="str">
            <v>Wall Insulation</v>
          </cell>
          <cell r="J383">
            <v>57</v>
          </cell>
          <cell r="L383">
            <v>1710</v>
          </cell>
          <cell r="AQ383">
            <v>0</v>
          </cell>
          <cell r="CF383">
            <v>445.71</v>
          </cell>
        </row>
        <row r="384">
          <cell r="A384" t="str">
            <v>Residential</v>
          </cell>
          <cell r="C384" t="str">
            <v>Single Family - IHWAP, Contractors Channel, BNP, Kits</v>
          </cell>
          <cell r="E384" t="str">
            <v>Advanced Thermostats</v>
          </cell>
          <cell r="J384">
            <v>5244</v>
          </cell>
          <cell r="L384">
            <v>57684</v>
          </cell>
          <cell r="AQ384">
            <v>0</v>
          </cell>
          <cell r="CF384">
            <v>4661</v>
          </cell>
        </row>
        <row r="385">
          <cell r="A385" t="str">
            <v>Residential</v>
          </cell>
          <cell r="C385" t="str">
            <v>Single Family - IHWAP, Contractors Channel, BNP, Kits</v>
          </cell>
          <cell r="E385" t="str">
            <v>Air Sealing</v>
          </cell>
          <cell r="J385">
            <v>14478</v>
          </cell>
          <cell r="L385">
            <v>289560</v>
          </cell>
          <cell r="AQ385">
            <v>0</v>
          </cell>
          <cell r="CF385">
            <v>121552.94117647059</v>
          </cell>
        </row>
        <row r="386">
          <cell r="A386" t="str">
            <v>Residential</v>
          </cell>
          <cell r="C386" t="str">
            <v>Single Family - IHWAP, Contractors Channel, BNP, Kits</v>
          </cell>
          <cell r="E386" t="str">
            <v>Air Sealing</v>
          </cell>
          <cell r="J386">
            <v>48</v>
          </cell>
          <cell r="L386">
            <v>960</v>
          </cell>
          <cell r="AQ386">
            <v>0</v>
          </cell>
          <cell r="CF386">
            <v>657</v>
          </cell>
        </row>
        <row r="387">
          <cell r="A387" t="str">
            <v>Residential</v>
          </cell>
          <cell r="C387" t="str">
            <v>Single Family - IHWAP, Contractors Channel, BNP, Kits</v>
          </cell>
          <cell r="E387" t="str">
            <v>Basement Sidewall Insulation</v>
          </cell>
          <cell r="J387">
            <v>1000</v>
          </cell>
          <cell r="L387">
            <v>30000</v>
          </cell>
          <cell r="AQ387">
            <v>0</v>
          </cell>
          <cell r="CF387">
            <v>1176825</v>
          </cell>
        </row>
        <row r="388">
          <cell r="A388" t="str">
            <v>Residential</v>
          </cell>
          <cell r="C388" t="str">
            <v>Single Family - IHWAP, Contractors Channel, BNP, Kits</v>
          </cell>
          <cell r="E388" t="str">
            <v>Ceiling/Attic Insulation</v>
          </cell>
          <cell r="J388">
            <v>17008</v>
          </cell>
          <cell r="L388">
            <v>510240</v>
          </cell>
          <cell r="AQ388">
            <v>0</v>
          </cell>
          <cell r="CF388">
            <v>381057.75</v>
          </cell>
        </row>
        <row r="389">
          <cell r="A389" t="str">
            <v>Residential</v>
          </cell>
          <cell r="C389" t="str">
            <v>Single Family - IHWAP, Contractors Channel, BNP, Kits</v>
          </cell>
          <cell r="E389" t="str">
            <v>Pipe Insulation</v>
          </cell>
          <cell r="J389">
            <v>2933</v>
          </cell>
          <cell r="L389">
            <v>43995</v>
          </cell>
          <cell r="AQ389">
            <v>0</v>
          </cell>
          <cell r="CF389">
            <v>4302</v>
          </cell>
        </row>
        <row r="390">
          <cell r="A390" t="str">
            <v>Residential</v>
          </cell>
          <cell r="C390" t="str">
            <v>Single Family - IHWAP, Contractors Channel, BNP, Kits</v>
          </cell>
          <cell r="E390" t="str">
            <v>Duct Insulation and Sealing</v>
          </cell>
          <cell r="J390">
            <v>2565</v>
          </cell>
          <cell r="L390">
            <v>51300</v>
          </cell>
          <cell r="AQ390">
            <v>0</v>
          </cell>
          <cell r="CF390">
            <v>6000</v>
          </cell>
        </row>
        <row r="391">
          <cell r="A391" t="str">
            <v>Residential</v>
          </cell>
          <cell r="C391" t="str">
            <v>Single Family - IHWAP, Contractors Channel, BNP, Kits</v>
          </cell>
          <cell r="E391" t="str">
            <v>Floor Insulation</v>
          </cell>
          <cell r="J391">
            <v>257</v>
          </cell>
          <cell r="L391">
            <v>7710</v>
          </cell>
          <cell r="AQ391">
            <v>0</v>
          </cell>
          <cell r="CF391">
            <v>26454.235294117647</v>
          </cell>
        </row>
        <row r="392">
          <cell r="A392" t="str">
            <v>Residential</v>
          </cell>
          <cell r="C392" t="str">
            <v>Single Family - IHWAP, Contractors Channel, BNP, Kits</v>
          </cell>
          <cell r="E392" t="str">
            <v>Gas High Efficiency Boiler</v>
          </cell>
          <cell r="J392">
            <v>1414</v>
          </cell>
          <cell r="L392">
            <v>35350</v>
          </cell>
          <cell r="AQ392">
            <v>-17475.017620795257</v>
          </cell>
          <cell r="CF392">
            <v>20282</v>
          </cell>
        </row>
        <row r="393">
          <cell r="A393" t="str">
            <v>Residential</v>
          </cell>
          <cell r="C393" t="str">
            <v>Single Family - IHWAP, Contractors Channel, BNP, Kits</v>
          </cell>
          <cell r="E393" t="str">
            <v>Gas High Efficiency Furnace</v>
          </cell>
          <cell r="J393">
            <v>43251</v>
          </cell>
          <cell r="L393">
            <v>865020</v>
          </cell>
          <cell r="AQ393">
            <v>-566683.85262081935</v>
          </cell>
          <cell r="CF393">
            <v>614434</v>
          </cell>
        </row>
        <row r="394">
          <cell r="A394" t="str">
            <v>Residential</v>
          </cell>
          <cell r="C394" t="str">
            <v>Single Family - IHWAP, Contractors Channel, BNP, Kits</v>
          </cell>
          <cell r="E394" t="str">
            <v>Gas Water Heater</v>
          </cell>
          <cell r="J394">
            <v>3820</v>
          </cell>
          <cell r="L394">
            <v>55390</v>
          </cell>
          <cell r="AQ394">
            <v>-127902.23991032688</v>
          </cell>
          <cell r="CF394">
            <v>143570</v>
          </cell>
        </row>
        <row r="395">
          <cell r="A395" t="str">
            <v>Residential</v>
          </cell>
          <cell r="C395" t="str">
            <v>Single Family - IHWAP, Contractors Channel, BNP, Kits</v>
          </cell>
          <cell r="E395" t="str">
            <v>Low Flow Faucet Aerators</v>
          </cell>
          <cell r="J395">
            <v>261</v>
          </cell>
          <cell r="L395">
            <v>2610</v>
          </cell>
          <cell r="AQ395">
            <v>0</v>
          </cell>
          <cell r="CF395">
            <v>1074.2623529411726</v>
          </cell>
        </row>
        <row r="396">
          <cell r="A396" t="str">
            <v>Residential</v>
          </cell>
          <cell r="C396" t="str">
            <v>Single Family - IHWAP, Contractors Channel, BNP, Kits</v>
          </cell>
          <cell r="E396" t="str">
            <v>Low Flow Showerheads</v>
          </cell>
          <cell r="J396">
            <v>133</v>
          </cell>
          <cell r="L396">
            <v>1330</v>
          </cell>
          <cell r="AQ396">
            <v>0</v>
          </cell>
          <cell r="CF396">
            <v>456</v>
          </cell>
        </row>
        <row r="397">
          <cell r="A397" t="str">
            <v>Residential</v>
          </cell>
          <cell r="C397" t="str">
            <v>Single Family - IHWAP, Contractors Channel, BNP, Kits</v>
          </cell>
          <cell r="E397" t="str">
            <v>Programmable Thermostats</v>
          </cell>
          <cell r="J397">
            <v>1674</v>
          </cell>
          <cell r="L397">
            <v>26784</v>
          </cell>
          <cell r="AQ397">
            <v>0</v>
          </cell>
          <cell r="CF397">
            <v>449.668785046729</v>
          </cell>
        </row>
        <row r="398">
          <cell r="A398" t="str">
            <v>Residential</v>
          </cell>
          <cell r="C398" t="str">
            <v>Single Family - IHWAP, Contractors Channel, BNP, Kits</v>
          </cell>
          <cell r="E398" t="str">
            <v>Furnace Tune Up</v>
          </cell>
          <cell r="J398">
            <v>449</v>
          </cell>
          <cell r="L398">
            <v>1347</v>
          </cell>
          <cell r="AQ398">
            <v>0</v>
          </cell>
          <cell r="CF398">
            <v>42652.94</v>
          </cell>
        </row>
        <row r="399">
          <cell r="A399" t="str">
            <v>Residential</v>
          </cell>
          <cell r="C399" t="str">
            <v>Single Family - IHWAP, Contractors Channel, BNP, Kits</v>
          </cell>
          <cell r="E399" t="str">
            <v>Basement Sidewall Insulation</v>
          </cell>
          <cell r="J399">
            <v>1292</v>
          </cell>
          <cell r="L399">
            <v>38760</v>
          </cell>
          <cell r="AQ399">
            <v>0</v>
          </cell>
          <cell r="CF399">
            <v>720000</v>
          </cell>
        </row>
        <row r="400">
          <cell r="A400" t="str">
            <v>Residential</v>
          </cell>
          <cell r="C400" t="str">
            <v>Single Family - IHWAP, Contractors Channel, BNP, Kits</v>
          </cell>
          <cell r="E400" t="str">
            <v>Wall Insulation</v>
          </cell>
          <cell r="J400">
            <v>2809</v>
          </cell>
          <cell r="L400">
            <v>84270</v>
          </cell>
          <cell r="AQ400">
            <v>0</v>
          </cell>
          <cell r="CF400">
            <v>21013.11</v>
          </cell>
        </row>
        <row r="401">
          <cell r="A401" t="str">
            <v>Residential</v>
          </cell>
          <cell r="C401" t="str">
            <v>Single Family - IHWAP, Contractors Channel, BNP, Kits</v>
          </cell>
          <cell r="E401" t="str">
            <v>Advanced Thermostats</v>
          </cell>
          <cell r="J401">
            <v>581</v>
          </cell>
          <cell r="L401">
            <v>6391</v>
          </cell>
          <cell r="AQ401">
            <v>0</v>
          </cell>
          <cell r="CF401">
            <v>553</v>
          </cell>
        </row>
        <row r="402">
          <cell r="A402" t="str">
            <v>Residential</v>
          </cell>
          <cell r="C402" t="str">
            <v>Single Family - IHWAP, Contractors Channel, BNP, Kits</v>
          </cell>
          <cell r="E402" t="str">
            <v>Air Sealing</v>
          </cell>
          <cell r="J402">
            <v>26651</v>
          </cell>
          <cell r="L402">
            <v>533020</v>
          </cell>
          <cell r="AQ402">
            <v>0</v>
          </cell>
          <cell r="CF402">
            <v>197152.94117647057</v>
          </cell>
        </row>
        <row r="403">
          <cell r="A403" t="str">
            <v>Residential</v>
          </cell>
          <cell r="C403" t="str">
            <v>Single Family - IHWAP, Contractors Channel, BNP, Kits</v>
          </cell>
          <cell r="E403" t="str">
            <v>Air Sealing</v>
          </cell>
          <cell r="J403">
            <v>6841</v>
          </cell>
          <cell r="L403">
            <v>136820</v>
          </cell>
          <cell r="AQ403">
            <v>0</v>
          </cell>
          <cell r="CF403">
            <v>123561</v>
          </cell>
        </row>
        <row r="404">
          <cell r="A404" t="str">
            <v>Residential</v>
          </cell>
          <cell r="C404" t="str">
            <v>Single Family - IHWAP, Contractors Channel, BNP, Kits</v>
          </cell>
          <cell r="E404" t="str">
            <v>Basement Sidewall Insulation</v>
          </cell>
          <cell r="J404">
            <v>3617</v>
          </cell>
          <cell r="L404">
            <v>108510</v>
          </cell>
          <cell r="AQ404">
            <v>0</v>
          </cell>
          <cell r="CF404">
            <v>2410725</v>
          </cell>
        </row>
        <row r="405">
          <cell r="A405" t="str">
            <v>Residential</v>
          </cell>
          <cell r="C405" t="str">
            <v>Single Family - IHWAP, Contractors Channel, BNP, Kits</v>
          </cell>
          <cell r="E405" t="str">
            <v>Ceiling/Attic Insulation</v>
          </cell>
          <cell r="J405">
            <v>35136</v>
          </cell>
          <cell r="L405">
            <v>1054080</v>
          </cell>
          <cell r="AQ405">
            <v>0</v>
          </cell>
          <cell r="CF405">
            <v>740700</v>
          </cell>
        </row>
        <row r="406">
          <cell r="A406" t="str">
            <v>Residential</v>
          </cell>
          <cell r="C406" t="str">
            <v>Single Family - IHWAP, Contractors Channel, BNP, Kits</v>
          </cell>
          <cell r="E406" t="str">
            <v>Pipe Insulation</v>
          </cell>
          <cell r="J406">
            <v>419</v>
          </cell>
          <cell r="L406">
            <v>6285</v>
          </cell>
          <cell r="AQ406">
            <v>0</v>
          </cell>
          <cell r="CF406">
            <v>624</v>
          </cell>
        </row>
        <row r="407">
          <cell r="A407" t="str">
            <v>Residential</v>
          </cell>
          <cell r="C407" t="str">
            <v>Single Family - IHWAP, Contractors Channel, BNP, Kits</v>
          </cell>
          <cell r="E407" t="str">
            <v>Duct Insulation and Sealing</v>
          </cell>
          <cell r="J407">
            <v>12241</v>
          </cell>
          <cell r="L407">
            <v>244820</v>
          </cell>
          <cell r="AQ407">
            <v>0</v>
          </cell>
          <cell r="CF407">
            <v>106200</v>
          </cell>
        </row>
        <row r="408">
          <cell r="A408" t="str">
            <v>Residential</v>
          </cell>
          <cell r="C408" t="str">
            <v>Single Family - IHWAP, Contractors Channel, BNP, Kits</v>
          </cell>
          <cell r="E408" t="str">
            <v>Floor Insulation</v>
          </cell>
          <cell r="J408">
            <v>120</v>
          </cell>
          <cell r="L408">
            <v>3600</v>
          </cell>
          <cell r="AQ408">
            <v>0</v>
          </cell>
          <cell r="CF408">
            <v>5188.2352941176468</v>
          </cell>
        </row>
        <row r="409">
          <cell r="A409" t="str">
            <v>Residential</v>
          </cell>
          <cell r="C409" t="str">
            <v>Single Family - IHWAP, Contractors Channel, BNP, Kits</v>
          </cell>
          <cell r="E409" t="str">
            <v>Gas High Efficiency Boiler</v>
          </cell>
          <cell r="J409">
            <v>652</v>
          </cell>
          <cell r="L409">
            <v>16300</v>
          </cell>
          <cell r="AQ409">
            <v>-26212.526431192888</v>
          </cell>
          <cell r="CF409">
            <v>30423</v>
          </cell>
        </row>
        <row r="410">
          <cell r="A410" t="str">
            <v>Residential</v>
          </cell>
          <cell r="C410" t="str">
            <v>Single Family - IHWAP, Contractors Channel, BNP, Kits</v>
          </cell>
          <cell r="E410" t="str">
            <v>Gas High Efficiency Furnace</v>
          </cell>
          <cell r="J410">
            <v>7491</v>
          </cell>
          <cell r="L410">
            <v>149820</v>
          </cell>
          <cell r="AQ410">
            <v>-143666.32883344719</v>
          </cell>
          <cell r="CF410">
            <v>155772</v>
          </cell>
        </row>
        <row r="411">
          <cell r="A411" t="str">
            <v>Residential</v>
          </cell>
          <cell r="C411" t="str">
            <v>Single Family - IHWAP, Contractors Channel, BNP, Kits</v>
          </cell>
          <cell r="E411" t="str">
            <v>Gas Water Heater</v>
          </cell>
          <cell r="J411">
            <v>324</v>
          </cell>
          <cell r="L411">
            <v>4698</v>
          </cell>
          <cell r="AQ411">
            <v>-20098.923414479941</v>
          </cell>
          <cell r="CF411">
            <v>22561</v>
          </cell>
        </row>
        <row r="412">
          <cell r="A412" t="str">
            <v>Residential</v>
          </cell>
          <cell r="C412" t="str">
            <v>Single Family - IHWAP, Contractors Channel, BNP, Kits</v>
          </cell>
          <cell r="E412" t="str">
            <v>Programmable Thermostats</v>
          </cell>
          <cell r="J412">
            <v>680</v>
          </cell>
          <cell r="L412">
            <v>10880</v>
          </cell>
          <cell r="AQ412">
            <v>0</v>
          </cell>
          <cell r="CF412">
            <v>172.94953271028038</v>
          </cell>
        </row>
        <row r="413">
          <cell r="A413" t="str">
            <v>Residential</v>
          </cell>
          <cell r="C413" t="str">
            <v>Single Family - IHWAP, Contractors Channel, BNP, Kits</v>
          </cell>
          <cell r="E413" t="str">
            <v>Furnace Tune Up</v>
          </cell>
          <cell r="J413">
            <v>3535</v>
          </cell>
          <cell r="L413">
            <v>10605</v>
          </cell>
          <cell r="AQ413">
            <v>0</v>
          </cell>
          <cell r="CF413">
            <v>604896.24</v>
          </cell>
        </row>
        <row r="414">
          <cell r="A414" t="str">
            <v>Residential</v>
          </cell>
          <cell r="C414" t="str">
            <v>Single Family - IHWAP, Contractors Channel, BNP, Kits</v>
          </cell>
          <cell r="E414" t="str">
            <v>Basement Sidewall Insulation</v>
          </cell>
          <cell r="J414">
            <v>2155</v>
          </cell>
          <cell r="L414">
            <v>64650</v>
          </cell>
          <cell r="AQ414">
            <v>0</v>
          </cell>
          <cell r="CF414">
            <v>1101075</v>
          </cell>
        </row>
        <row r="415">
          <cell r="A415" t="str">
            <v>Residential</v>
          </cell>
          <cell r="C415" t="str">
            <v>Single Family - IHWAP, Contractors Channel, BNP, Kits</v>
          </cell>
          <cell r="E415" t="str">
            <v>Wall Insulation</v>
          </cell>
          <cell r="J415">
            <v>16833</v>
          </cell>
          <cell r="L415">
            <v>504990</v>
          </cell>
          <cell r="AQ415">
            <v>0</v>
          </cell>
          <cell r="CF415">
            <v>152962.35999999999</v>
          </cell>
        </row>
        <row r="416">
          <cell r="A416" t="str">
            <v>Residential</v>
          </cell>
          <cell r="C416" t="str">
            <v>Single Family - IHWAP, Contractors Channel, BNP, Kits</v>
          </cell>
          <cell r="E416" t="str">
            <v>Boiler Tune Up</v>
          </cell>
          <cell r="J416">
            <v>171</v>
          </cell>
          <cell r="L416">
            <v>513</v>
          </cell>
          <cell r="AQ416">
            <v>0</v>
          </cell>
          <cell r="CF416">
            <v>7070.0952380952385</v>
          </cell>
        </row>
        <row r="417">
          <cell r="A417" t="str">
            <v>Residential</v>
          </cell>
          <cell r="C417" t="str">
            <v>Single Family - IHWAP, Contractors Channel, BNP, Kits</v>
          </cell>
          <cell r="E417" t="str">
            <v>Advanced Thermostats</v>
          </cell>
          <cell r="J417">
            <v>3284</v>
          </cell>
          <cell r="L417">
            <v>36124</v>
          </cell>
          <cell r="AQ417">
            <v>0</v>
          </cell>
          <cell r="CF417">
            <v>4424</v>
          </cell>
        </row>
        <row r="418">
          <cell r="A418" t="str">
            <v>Residential</v>
          </cell>
          <cell r="C418" t="str">
            <v>Single Family - IHWAP, Contractors Channel, BNP, Kits</v>
          </cell>
          <cell r="E418" t="str">
            <v>Air Sealing</v>
          </cell>
          <cell r="J418">
            <v>608</v>
          </cell>
          <cell r="L418">
            <v>12160</v>
          </cell>
          <cell r="AQ418">
            <v>0</v>
          </cell>
          <cell r="CF418">
            <v>1098</v>
          </cell>
        </row>
        <row r="419">
          <cell r="A419" t="str">
            <v>Residential</v>
          </cell>
          <cell r="C419" t="str">
            <v>Single Family - IHWAP, Contractors Channel, BNP, Kits</v>
          </cell>
          <cell r="E419" t="str">
            <v>Pipe Insulation</v>
          </cell>
          <cell r="J419">
            <v>8</v>
          </cell>
          <cell r="L419">
            <v>88</v>
          </cell>
          <cell r="AQ419">
            <v>0</v>
          </cell>
          <cell r="CF419">
            <v>54</v>
          </cell>
        </row>
        <row r="420">
          <cell r="A420" t="str">
            <v>Residential</v>
          </cell>
          <cell r="E420" t="str">
            <v>Pipe Insulation</v>
          </cell>
          <cell r="J420">
            <v>302</v>
          </cell>
          <cell r="L420">
            <v>4530</v>
          </cell>
        </row>
        <row r="421">
          <cell r="A421" t="str">
            <v>Residential</v>
          </cell>
          <cell r="E421" t="str">
            <v>Low Flow Faucet Aerators</v>
          </cell>
          <cell r="J421">
            <v>554</v>
          </cell>
          <cell r="L421">
            <v>5540</v>
          </cell>
        </row>
        <row r="422">
          <cell r="A422" t="str">
            <v>Residential</v>
          </cell>
          <cell r="E422" t="str">
            <v>Low Flow Showerheads</v>
          </cell>
          <cell r="J422">
            <v>537</v>
          </cell>
          <cell r="L422">
            <v>5370</v>
          </cell>
        </row>
        <row r="423">
          <cell r="A423" t="str">
            <v>Residential</v>
          </cell>
          <cell r="E423" t="str">
            <v>Programmable Thermostats</v>
          </cell>
          <cell r="J423">
            <v>445</v>
          </cell>
          <cell r="L423">
            <v>7120</v>
          </cell>
        </row>
        <row r="424">
          <cell r="A424" t="str">
            <v>Residential</v>
          </cell>
          <cell r="E424" t="str">
            <v>Water Heater Temperature Setback</v>
          </cell>
          <cell r="J424">
            <v>6</v>
          </cell>
          <cell r="L424">
            <v>12</v>
          </cell>
        </row>
        <row r="425">
          <cell r="A425" t="str">
            <v>Residential</v>
          </cell>
          <cell r="E425" t="str">
            <v>Advanced Thermostats</v>
          </cell>
          <cell r="J425">
            <v>1391</v>
          </cell>
          <cell r="L425">
            <v>15301</v>
          </cell>
        </row>
        <row r="426">
          <cell r="A426" t="str">
            <v>Residential</v>
          </cell>
          <cell r="E426" t="str">
            <v>Air Sealing</v>
          </cell>
          <cell r="J426">
            <v>2302</v>
          </cell>
          <cell r="L426">
            <v>46040</v>
          </cell>
        </row>
        <row r="427">
          <cell r="A427" t="str">
            <v>Residential</v>
          </cell>
          <cell r="E427" t="str">
            <v>Ceiling/Attic Insulation</v>
          </cell>
          <cell r="J427">
            <v>494</v>
          </cell>
          <cell r="L427">
            <v>14820</v>
          </cell>
        </row>
        <row r="428">
          <cell r="A428" t="str">
            <v>Residential</v>
          </cell>
          <cell r="E428" t="str">
            <v>Pipe Insulation</v>
          </cell>
          <cell r="J428">
            <v>400</v>
          </cell>
          <cell r="L428">
            <v>6000</v>
          </cell>
        </row>
        <row r="429">
          <cell r="A429" t="str">
            <v>Residential</v>
          </cell>
          <cell r="E429" t="str">
            <v>Duct Insulation and Sealing</v>
          </cell>
          <cell r="J429">
            <v>3496</v>
          </cell>
          <cell r="L429">
            <v>69920</v>
          </cell>
        </row>
        <row r="430">
          <cell r="A430" t="str">
            <v>Residential</v>
          </cell>
          <cell r="E430" t="str">
            <v>Gas High Efficiency Furnace</v>
          </cell>
          <cell r="J430">
            <v>1175</v>
          </cell>
          <cell r="L430">
            <v>23500</v>
          </cell>
        </row>
        <row r="431">
          <cell r="A431" t="str">
            <v>Residential</v>
          </cell>
          <cell r="E431" t="str">
            <v>Gas Water Heater</v>
          </cell>
          <cell r="J431">
            <v>54</v>
          </cell>
          <cell r="L431">
            <v>783</v>
          </cell>
        </row>
        <row r="432">
          <cell r="A432" t="str">
            <v>Residential</v>
          </cell>
          <cell r="E432" t="str">
            <v>Programmable Thermostats</v>
          </cell>
          <cell r="J432">
            <v>157</v>
          </cell>
          <cell r="L432">
            <v>2512</v>
          </cell>
        </row>
        <row r="433">
          <cell r="A433" t="str">
            <v>Residential</v>
          </cell>
          <cell r="E433" t="str">
            <v>Furnace Tune Up</v>
          </cell>
          <cell r="J433">
            <v>535</v>
          </cell>
          <cell r="L433">
            <v>1605</v>
          </cell>
        </row>
        <row r="434">
          <cell r="A434" t="str">
            <v>Residential</v>
          </cell>
          <cell r="E434" t="str">
            <v>Basement Sidewall Insulation</v>
          </cell>
          <cell r="J434">
            <v>110</v>
          </cell>
          <cell r="L434">
            <v>3300</v>
          </cell>
        </row>
        <row r="435">
          <cell r="A435" t="str">
            <v>Residential</v>
          </cell>
          <cell r="E435" t="str">
            <v>Boiler Tune Up</v>
          </cell>
          <cell r="J435">
            <v>46</v>
          </cell>
          <cell r="L435">
            <v>138</v>
          </cell>
        </row>
        <row r="436">
          <cell r="A436" t="str">
            <v>Business</v>
          </cell>
          <cell r="E436" t="str">
            <v>Low Flow Faucet Aerators</v>
          </cell>
          <cell r="J436">
            <v>745.42744424460398</v>
          </cell>
          <cell r="L436">
            <v>7454.2744424460407</v>
          </cell>
        </row>
        <row r="437">
          <cell r="A437" t="str">
            <v>Business</v>
          </cell>
          <cell r="E437" t="str">
            <v>Low Flow Showerheads</v>
          </cell>
          <cell r="J437">
            <v>386.10124005599999</v>
          </cell>
          <cell r="L437">
            <v>3861.0124005600001</v>
          </cell>
        </row>
        <row r="438">
          <cell r="A438" t="str">
            <v>Business</v>
          </cell>
          <cell r="E438" t="str">
            <v>High Efficiency Pre-Rinse Spray Valve</v>
          </cell>
          <cell r="J438">
            <v>474.829992</v>
          </cell>
          <cell r="L438">
            <v>2374.1499600000002</v>
          </cell>
        </row>
        <row r="439">
          <cell r="A439" t="str">
            <v>Business</v>
          </cell>
          <cell r="E439" t="str">
            <v>High Efficiency Pre-Rinse Spray Valve</v>
          </cell>
          <cell r="J439">
            <v>237.414996</v>
          </cell>
          <cell r="L439">
            <v>1187.0749800000001</v>
          </cell>
        </row>
        <row r="440">
          <cell r="A440" t="str">
            <v>Business</v>
          </cell>
          <cell r="E440" t="str">
            <v>Low Flow Faucet Aerators</v>
          </cell>
          <cell r="J440">
            <v>623.12049388489197</v>
          </cell>
          <cell r="L440">
            <v>6231.2049388489204</v>
          </cell>
        </row>
        <row r="441">
          <cell r="A441" t="str">
            <v>Business</v>
          </cell>
          <cell r="E441" t="str">
            <v>High Efficiency Pre-Rinse Spray Valve</v>
          </cell>
          <cell r="J441">
            <v>237.414996</v>
          </cell>
          <cell r="L441">
            <v>1187.0749800000001</v>
          </cell>
        </row>
        <row r="442">
          <cell r="A442" t="str">
            <v>Business</v>
          </cell>
          <cell r="E442" t="str">
            <v>High Efficiency Pre-Rinse Spray Valve</v>
          </cell>
          <cell r="J442">
            <v>395.69166000000001</v>
          </cell>
          <cell r="L442">
            <v>1978.4583</v>
          </cell>
        </row>
        <row r="443">
          <cell r="A443" t="str">
            <v>Business</v>
          </cell>
          <cell r="E443" t="str">
            <v>Process Boiler Tune-up</v>
          </cell>
          <cell r="J443">
            <v>19478.639759857298</v>
          </cell>
          <cell r="L443">
            <v>38957.279519714597</v>
          </cell>
        </row>
        <row r="444">
          <cell r="A444" t="str">
            <v>Business</v>
          </cell>
          <cell r="E444" t="str">
            <v>Space Heating Boiler Tune-up</v>
          </cell>
          <cell r="J444">
            <v>6240.32192927502</v>
          </cell>
          <cell r="L444">
            <v>18720.965787825102</v>
          </cell>
        </row>
        <row r="445">
          <cell r="A445" t="str">
            <v>Business</v>
          </cell>
          <cell r="E445" t="str">
            <v>Gas High Efficiency Boiler</v>
          </cell>
          <cell r="J445">
            <v>264.83536585365903</v>
          </cell>
          <cell r="L445">
            <v>6620.8841463414756</v>
          </cell>
        </row>
        <row r="446">
          <cell r="A446" t="str">
            <v>Business</v>
          </cell>
          <cell r="E446" t="str">
            <v>ENERGY STAR Fryer</v>
          </cell>
          <cell r="J446">
            <v>3076.8689459168199</v>
          </cell>
          <cell r="L446">
            <v>36922.427351001839</v>
          </cell>
        </row>
        <row r="447">
          <cell r="A447" t="str">
            <v>Business</v>
          </cell>
          <cell r="E447" t="str">
            <v>Gas High Efficiency Furnace</v>
          </cell>
          <cell r="J447">
            <v>1585.6875</v>
          </cell>
          <cell r="L447">
            <v>25371</v>
          </cell>
        </row>
        <row r="448">
          <cell r="A448" t="str">
            <v>Business</v>
          </cell>
          <cell r="E448" t="str">
            <v>Gas High Efficiency Furnace</v>
          </cell>
          <cell r="J448">
            <v>4119.4141</v>
          </cell>
          <cell r="L448">
            <v>65910.625599999999</v>
          </cell>
        </row>
        <row r="449">
          <cell r="A449" t="str">
            <v>Business</v>
          </cell>
          <cell r="E449" t="str">
            <v>Grain Dryer Tune-Up</v>
          </cell>
          <cell r="J449">
            <v>54816.3</v>
          </cell>
          <cell r="L449">
            <v>54816.3</v>
          </cell>
        </row>
        <row r="450">
          <cell r="A450" t="str">
            <v>Business</v>
          </cell>
          <cell r="E450" t="str">
            <v>Infrared Heaters (all sizes), Low Intensity</v>
          </cell>
          <cell r="J450">
            <v>1251.35294117647</v>
          </cell>
          <cell r="L450">
            <v>18770.294117647001</v>
          </cell>
        </row>
        <row r="451">
          <cell r="A451" t="str">
            <v>Business</v>
          </cell>
          <cell r="E451" t="str">
            <v>Pool Covers</v>
          </cell>
          <cell r="J451">
            <v>1182.71</v>
          </cell>
          <cell r="L451">
            <v>7096.2600000000011</v>
          </cell>
        </row>
        <row r="452">
          <cell r="A452" t="str">
            <v>Business</v>
          </cell>
          <cell r="E452" t="str">
            <v>Small Commercial Programmable Thermostats</v>
          </cell>
          <cell r="J452">
            <v>154.74105263157901</v>
          </cell>
          <cell r="L452">
            <v>1702.1515789473719</v>
          </cell>
        </row>
        <row r="453">
          <cell r="A453" t="str">
            <v>Business</v>
          </cell>
          <cell r="E453" t="str">
            <v>Steam Trap Replacement or Repair</v>
          </cell>
          <cell r="J453">
            <v>8407.1832277755693</v>
          </cell>
          <cell r="L453">
            <v>50443.099366653412</v>
          </cell>
        </row>
        <row r="454">
          <cell r="A454" t="str">
            <v>Business</v>
          </cell>
          <cell r="E454" t="str">
            <v>Steam Trap Replacement or Repair</v>
          </cell>
          <cell r="J454">
            <v>922451.21145058295</v>
          </cell>
          <cell r="L454">
            <v>5534707.2687034998</v>
          </cell>
        </row>
        <row r="455">
          <cell r="A455" t="str">
            <v>Business</v>
          </cell>
          <cell r="E455" t="str">
            <v>Tankless Water Heater</v>
          </cell>
          <cell r="J455">
            <v>350.33585729121501</v>
          </cell>
          <cell r="L455">
            <v>7006.7171458243001</v>
          </cell>
        </row>
        <row r="456">
          <cell r="A456" t="str">
            <v>Business</v>
          </cell>
          <cell r="E456" t="str">
            <v>Gas High Efficiency Furnace</v>
          </cell>
          <cell r="J456">
            <v>2739.5320000000002</v>
          </cell>
          <cell r="L456">
            <v>43832.512000000002</v>
          </cell>
        </row>
        <row r="457">
          <cell r="A457" t="str">
            <v>Business</v>
          </cell>
          <cell r="E457" t="str">
            <v>Infrared Heaters (all sizes), Low Intensity</v>
          </cell>
          <cell r="J457">
            <v>513</v>
          </cell>
          <cell r="L457">
            <v>7695</v>
          </cell>
        </row>
        <row r="458">
          <cell r="A458" t="str">
            <v>Business</v>
          </cell>
          <cell r="E458" t="str">
            <v>Ozone Laundry</v>
          </cell>
          <cell r="J458">
            <v>10168</v>
          </cell>
          <cell r="L458">
            <v>101680</v>
          </cell>
        </row>
        <row r="459">
          <cell r="A459" t="str">
            <v>Business</v>
          </cell>
          <cell r="E459" t="str">
            <v>Small Commercial Programmable Thermostats</v>
          </cell>
          <cell r="J459">
            <v>807.80333333333294</v>
          </cell>
          <cell r="L459">
            <v>8885.8366666666607</v>
          </cell>
        </row>
        <row r="460">
          <cell r="A460" t="str">
            <v>Business</v>
          </cell>
          <cell r="E460" t="str">
            <v>Steam Trap Replacement or Repair</v>
          </cell>
          <cell r="J460">
            <v>78629.043565067695</v>
          </cell>
          <cell r="L460">
            <v>471774.261390406</v>
          </cell>
        </row>
        <row r="461">
          <cell r="A461" t="str">
            <v>Business</v>
          </cell>
          <cell r="E461" t="str">
            <v>Custom</v>
          </cell>
          <cell r="J461">
            <v>1994.5</v>
          </cell>
          <cell r="L461">
            <v>29917.5</v>
          </cell>
        </row>
        <row r="462">
          <cell r="A462" t="str">
            <v>Business</v>
          </cell>
          <cell r="E462" t="str">
            <v>Custom</v>
          </cell>
          <cell r="J462">
            <v>9453</v>
          </cell>
          <cell r="L462">
            <v>141795.00000000003</v>
          </cell>
        </row>
        <row r="463">
          <cell r="A463" t="str">
            <v>Business</v>
          </cell>
          <cell r="E463" t="str">
            <v>Low Flow Faucet Aerators</v>
          </cell>
          <cell r="J463">
            <v>138.70683453237399</v>
          </cell>
          <cell r="L463">
            <v>1387.0683453237398</v>
          </cell>
        </row>
        <row r="464">
          <cell r="A464" t="str">
            <v>Business</v>
          </cell>
          <cell r="E464" t="str">
            <v>Low Flow Faucet Aerators</v>
          </cell>
          <cell r="J464">
            <v>94.726618705036003</v>
          </cell>
          <cell r="L464">
            <v>947.26618705036003</v>
          </cell>
        </row>
        <row r="465">
          <cell r="A465" t="str">
            <v>Business</v>
          </cell>
          <cell r="E465" t="str">
            <v>High Efficiency Pre-Rinse Spray Valve</v>
          </cell>
          <cell r="J465">
            <v>237.414996</v>
          </cell>
          <cell r="L465">
            <v>1187.0749800000001</v>
          </cell>
        </row>
        <row r="466">
          <cell r="A466" t="str">
            <v>Business</v>
          </cell>
          <cell r="E466" t="str">
            <v>Custom</v>
          </cell>
          <cell r="J466">
            <v>873.38</v>
          </cell>
          <cell r="L466">
            <v>13100.7</v>
          </cell>
        </row>
        <row r="467">
          <cell r="A467" t="str">
            <v>Business</v>
          </cell>
          <cell r="E467" t="str">
            <v>Custom</v>
          </cell>
          <cell r="J467">
            <v>551339.23203940596</v>
          </cell>
          <cell r="L467">
            <v>3859374.6242758399</v>
          </cell>
        </row>
        <row r="468">
          <cell r="A468" t="str">
            <v>Business</v>
          </cell>
          <cell r="E468" t="str">
            <v>Custom</v>
          </cell>
          <cell r="J468">
            <v>336570.57759349397</v>
          </cell>
          <cell r="L468">
            <v>2355994.0431544599</v>
          </cell>
        </row>
        <row r="469">
          <cell r="A469" t="str">
            <v>Residential</v>
          </cell>
          <cell r="E469" t="str">
            <v>Low Flow Showerheads</v>
          </cell>
          <cell r="J469">
            <v>63923.726813265108</v>
          </cell>
          <cell r="L469">
            <v>639237.26813265099</v>
          </cell>
        </row>
        <row r="470">
          <cell r="A470" t="str">
            <v>Residential</v>
          </cell>
          <cell r="E470" t="str">
            <v>Low Flow Faucet Aerators</v>
          </cell>
          <cell r="J470">
            <v>25763.203202357192</v>
          </cell>
          <cell r="L470">
            <v>257632.03202357187</v>
          </cell>
        </row>
        <row r="471">
          <cell r="A471" t="str">
            <v>Residential</v>
          </cell>
          <cell r="E471" t="str">
            <v>Shower Timer</v>
          </cell>
          <cell r="J471">
            <v>17412.897614518672</v>
          </cell>
          <cell r="L471">
            <v>34825.795229037343</v>
          </cell>
        </row>
        <row r="472">
          <cell r="A472" t="str">
            <v>Residential</v>
          </cell>
          <cell r="E472" t="str">
            <v>Low Flow Faucet Aerators</v>
          </cell>
          <cell r="J472">
            <v>5609.2673219414446</v>
          </cell>
          <cell r="L472">
            <v>56092.67321941445</v>
          </cell>
        </row>
        <row r="473">
          <cell r="A473" t="str">
            <v>Residential</v>
          </cell>
          <cell r="E473" t="str">
            <v>Low Flow Showerheads</v>
          </cell>
          <cell r="J473">
            <v>12957.91566415556</v>
          </cell>
          <cell r="L473">
            <v>129579.1566415556</v>
          </cell>
        </row>
        <row r="474">
          <cell r="A474" t="str">
            <v>Residential</v>
          </cell>
          <cell r="E474" t="str">
            <v>Low Flow Faucet Aerators</v>
          </cell>
          <cell r="J474">
            <v>5222.4335309775906</v>
          </cell>
          <cell r="L474">
            <v>52224.335309775903</v>
          </cell>
        </row>
        <row r="475">
          <cell r="A475" t="str">
            <v>Residential</v>
          </cell>
          <cell r="E475" t="str">
            <v>Shower Timer</v>
          </cell>
          <cell r="J475">
            <v>3529.7513146665592</v>
          </cell>
          <cell r="L475">
            <v>7059.5026293331193</v>
          </cell>
        </row>
        <row r="476">
          <cell r="A476" t="str">
            <v>Residential</v>
          </cell>
          <cell r="E476" t="str">
            <v>Low Flow Faucet Aerators</v>
          </cell>
          <cell r="J476">
            <v>1137.0490507812176</v>
          </cell>
          <cell r="L476">
            <v>11370.490507812176</v>
          </cell>
        </row>
        <row r="477">
          <cell r="A477" t="str">
            <v>Residential</v>
          </cell>
          <cell r="E477" t="str">
            <v>Low Flow Showerheads</v>
          </cell>
          <cell r="J477">
            <v>15131.896790419396</v>
          </cell>
          <cell r="L477">
            <v>151318.96790419397</v>
          </cell>
        </row>
        <row r="478">
          <cell r="A478" t="str">
            <v>Residential</v>
          </cell>
          <cell r="E478" t="str">
            <v>Low Flow Faucet Aerators</v>
          </cell>
          <cell r="J478">
            <v>4471.3434520494266</v>
          </cell>
          <cell r="L478">
            <v>44713.434520494258</v>
          </cell>
        </row>
        <row r="479">
          <cell r="A479" t="str">
            <v>Residential</v>
          </cell>
          <cell r="E479" t="str">
            <v>Shower Timer</v>
          </cell>
          <cell r="J479">
            <v>2986.424868695256</v>
          </cell>
          <cell r="L479">
            <v>5972.849737390512</v>
          </cell>
        </row>
        <row r="480">
          <cell r="A480" t="str">
            <v>Residential</v>
          </cell>
          <cell r="E480" t="str">
            <v>Low Flow Faucet Aerators</v>
          </cell>
          <cell r="J480">
            <v>1805.6983842185168</v>
          </cell>
          <cell r="L480">
            <v>18056.983842185164</v>
          </cell>
        </row>
        <row r="481">
          <cell r="A481" t="str">
            <v>Residential</v>
          </cell>
          <cell r="E481" t="str">
            <v>Low Flow Showerheads</v>
          </cell>
          <cell r="J481">
            <v>3577.3257898968741</v>
          </cell>
          <cell r="L481">
            <v>35773.257898968739</v>
          </cell>
        </row>
        <row r="482">
          <cell r="A482" t="str">
            <v>Residential</v>
          </cell>
          <cell r="E482" t="str">
            <v>Low Flow Faucet Aerators</v>
          </cell>
          <cell r="J482">
            <v>1057.0685531393715</v>
          </cell>
          <cell r="L482">
            <v>10570.685531393716</v>
          </cell>
        </row>
        <row r="483">
          <cell r="A483" t="str">
            <v>Residential</v>
          </cell>
          <cell r="E483" t="str">
            <v>Shower Timer</v>
          </cell>
          <cell r="J483">
            <v>706.01953280153327</v>
          </cell>
          <cell r="L483">
            <v>1412.0390656030665</v>
          </cell>
        </row>
        <row r="484">
          <cell r="A484" t="str">
            <v>Residential</v>
          </cell>
          <cell r="E484" t="str">
            <v>Low Flow Faucet Aerators</v>
          </cell>
          <cell r="J484">
            <v>426.88444734369489</v>
          </cell>
          <cell r="L484">
            <v>4268.8444734369486</v>
          </cell>
        </row>
        <row r="485">
          <cell r="A485" t="str">
            <v>Residential</v>
          </cell>
          <cell r="E485" t="str">
            <v>Air Sealing</v>
          </cell>
          <cell r="J485">
            <v>46348.604205699688</v>
          </cell>
          <cell r="L485">
            <v>926972.0841139938</v>
          </cell>
        </row>
        <row r="486">
          <cell r="A486" t="str">
            <v>Residential</v>
          </cell>
          <cell r="E486" t="str">
            <v>Air Sealing</v>
          </cell>
          <cell r="J486">
            <v>36921.70890713772</v>
          </cell>
          <cell r="L486">
            <v>738434.17814275459</v>
          </cell>
        </row>
        <row r="487">
          <cell r="A487" t="str">
            <v>Residential</v>
          </cell>
          <cell r="E487" t="str">
            <v>Air Sealing</v>
          </cell>
          <cell r="J487">
            <v>34870.502856741186</v>
          </cell>
          <cell r="L487">
            <v>697410.05713482376</v>
          </cell>
        </row>
        <row r="488">
          <cell r="A488" t="str">
            <v>Residential</v>
          </cell>
          <cell r="E488" t="str">
            <v>Air Sealing</v>
          </cell>
          <cell r="J488">
            <v>61455.212852012141</v>
          </cell>
          <cell r="L488">
            <v>1229104.2570402424</v>
          </cell>
        </row>
        <row r="489">
          <cell r="A489" t="str">
            <v>Residential</v>
          </cell>
          <cell r="E489" t="str">
            <v>Air Sealing</v>
          </cell>
          <cell r="J489">
            <v>21266.180375434717</v>
          </cell>
          <cell r="L489">
            <v>425323.60750869435</v>
          </cell>
        </row>
        <row r="490">
          <cell r="A490" t="str">
            <v>Residential</v>
          </cell>
          <cell r="E490" t="str">
            <v>Air Sealing</v>
          </cell>
          <cell r="J490">
            <v>31271.912288498825</v>
          </cell>
          <cell r="L490">
            <v>31271.912288498825</v>
          </cell>
        </row>
        <row r="491">
          <cell r="A491" t="str">
            <v>Residential</v>
          </cell>
          <cell r="E491" t="str">
            <v>Air Sealing</v>
          </cell>
          <cell r="J491">
            <v>8504.468169314132</v>
          </cell>
          <cell r="L491">
            <v>170089.3633862827</v>
          </cell>
        </row>
        <row r="492">
          <cell r="A492" t="str">
            <v>Residential</v>
          </cell>
          <cell r="E492" t="str">
            <v>Air Sealing</v>
          </cell>
          <cell r="J492">
            <v>6774.7347204648058</v>
          </cell>
          <cell r="L492">
            <v>135494.69440929615</v>
          </cell>
        </row>
        <row r="493">
          <cell r="A493" t="str">
            <v>Residential</v>
          </cell>
          <cell r="E493" t="str">
            <v>Air Sealing</v>
          </cell>
          <cell r="J493">
            <v>6398.3605693278732</v>
          </cell>
          <cell r="L493">
            <v>127967.21138655741</v>
          </cell>
        </row>
        <row r="494">
          <cell r="A494" t="str">
            <v>Residential</v>
          </cell>
          <cell r="E494" t="str">
            <v>Air Sealing</v>
          </cell>
          <cell r="J494">
            <v>11276.367659721029</v>
          </cell>
          <cell r="L494">
            <v>225527.35319442058</v>
          </cell>
        </row>
        <row r="495">
          <cell r="A495" t="str">
            <v>Residential</v>
          </cell>
          <cell r="E495" t="str">
            <v>Air Sealing</v>
          </cell>
          <cell r="J495">
            <v>3902.1143610520326</v>
          </cell>
          <cell r="L495">
            <v>78042.287221040649</v>
          </cell>
        </row>
        <row r="496">
          <cell r="A496" t="str">
            <v>Residential</v>
          </cell>
          <cell r="E496" t="str">
            <v>Air Sealing</v>
          </cell>
          <cell r="J496">
            <v>5738.0580755097808</v>
          </cell>
          <cell r="L496">
            <v>5738.0580755097808</v>
          </cell>
        </row>
        <row r="497">
          <cell r="A497" t="str">
            <v>Residential</v>
          </cell>
          <cell r="E497" t="str">
            <v>Air Sealing</v>
          </cell>
          <cell r="J497">
            <v>7801.990130724037</v>
          </cell>
          <cell r="L497">
            <v>156039.80261448075</v>
          </cell>
        </row>
        <row r="498">
          <cell r="A498" t="str">
            <v>Residential</v>
          </cell>
          <cell r="E498" t="str">
            <v>Air Sealing</v>
          </cell>
          <cell r="J498">
            <v>6215.1344887216683</v>
          </cell>
          <cell r="L498">
            <v>124302.68977443331</v>
          </cell>
        </row>
        <row r="499">
          <cell r="A499" t="str">
            <v>Residential</v>
          </cell>
          <cell r="E499" t="str">
            <v>Air Sealing</v>
          </cell>
          <cell r="J499">
            <v>5869.8492393482429</v>
          </cell>
          <cell r="L499">
            <v>117396.98478696491</v>
          </cell>
        </row>
        <row r="500">
          <cell r="A500" t="str">
            <v>Residential</v>
          </cell>
          <cell r="E500" t="str">
            <v>Air Sealing</v>
          </cell>
          <cell r="J500">
            <v>10344.927800306463</v>
          </cell>
          <cell r="L500">
            <v>206898.55600612928</v>
          </cell>
        </row>
        <row r="501">
          <cell r="A501" t="str">
            <v>Residential</v>
          </cell>
          <cell r="E501" t="str">
            <v>Air Sealing</v>
          </cell>
          <cell r="J501">
            <v>3579.795600121548</v>
          </cell>
          <cell r="L501">
            <v>71595.912002430967</v>
          </cell>
        </row>
        <row r="502">
          <cell r="A502" t="str">
            <v>Residential</v>
          </cell>
          <cell r="E502" t="str">
            <v>Air Sealing</v>
          </cell>
          <cell r="J502">
            <v>5264.0884277963196</v>
          </cell>
          <cell r="L502">
            <v>5264.0884277963196</v>
          </cell>
        </row>
        <row r="503">
          <cell r="A503" t="str">
            <v>Residential</v>
          </cell>
          <cell r="E503" t="str">
            <v>Air Sealing</v>
          </cell>
          <cell r="J503">
            <v>1905.6585089412158</v>
          </cell>
          <cell r="L503">
            <v>38113.170178824315</v>
          </cell>
        </row>
        <row r="504">
          <cell r="A504" t="str">
            <v>Residential</v>
          </cell>
          <cell r="E504" t="str">
            <v>Air Sealing</v>
          </cell>
          <cell r="J504">
            <v>1518.0644584521315</v>
          </cell>
          <cell r="L504">
            <v>30361.28916904264</v>
          </cell>
        </row>
        <row r="505">
          <cell r="A505" t="str">
            <v>Residential</v>
          </cell>
          <cell r="E505" t="str">
            <v>Air Sealing</v>
          </cell>
          <cell r="J505">
            <v>1433.7275440936799</v>
          </cell>
          <cell r="L505">
            <v>28674.550881873587</v>
          </cell>
        </row>
        <row r="506">
          <cell r="A506" t="str">
            <v>Residential</v>
          </cell>
          <cell r="E506" t="str">
            <v>Air Sealing</v>
          </cell>
          <cell r="J506">
            <v>2526.778342028877</v>
          </cell>
          <cell r="L506">
            <v>50535.566840577529</v>
          </cell>
        </row>
        <row r="507">
          <cell r="A507" t="str">
            <v>Residential</v>
          </cell>
          <cell r="E507" t="str">
            <v>Air Sealing</v>
          </cell>
          <cell r="J507">
            <v>874.37536209865402</v>
          </cell>
          <cell r="L507">
            <v>17487.507241973075</v>
          </cell>
        </row>
        <row r="508">
          <cell r="A508" t="str">
            <v>Residential</v>
          </cell>
          <cell r="E508" t="str">
            <v>Air Sealing</v>
          </cell>
          <cell r="J508">
            <v>1285.7687251801356</v>
          </cell>
          <cell r="L508">
            <v>1285.7687251801356</v>
          </cell>
        </row>
      </sheetData>
      <sheetData sheetId="12"/>
      <sheetData sheetId="13"/>
      <sheetData sheetId="14">
        <row r="30">
          <cell r="K30">
            <v>8307330</v>
          </cell>
        </row>
      </sheetData>
      <sheetData sheetId="15">
        <row r="31">
          <cell r="A31" t="str">
            <v>Other Portfolio Costs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of Content"/>
      <sheetName val="Avoided Cost Data"/>
      <sheetName val="2023 Nicor Ex Ante and IMC"/>
      <sheetName val="Water &amp; Elec"/>
      <sheetName val="Water_Costs 2020-58"/>
      <sheetName val="2025 Program Costs"/>
      <sheetName val="Program Data Lookup"/>
      <sheetName val="2025 Verified Measure &amp; IMC"/>
      <sheetName val="2024 lookup values"/>
      <sheetName val="2025 Lifetime Savings"/>
      <sheetName val="2025 High Impact Measures"/>
      <sheetName val="Cost Effectiveness Inputs"/>
      <sheetName val="BEER NTG"/>
      <sheetName val="Portfolio Inputs"/>
      <sheetName val="2025 Verified Savings"/>
      <sheetName val="2025 TRC"/>
      <sheetName val="2025 TRC wo NEI"/>
      <sheetName val="2025 PACT"/>
      <sheetName val="2025 PACT wo NEI"/>
      <sheetName val="Custom Measures"/>
      <sheetName val="Steam_Trap EOY"/>
      <sheetName val="2022 Measure Cost and Count"/>
      <sheetName val="2022 TRMSummary"/>
      <sheetName val="Nicor Measure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1">
          <cell r="D31">
            <v>8307330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sheet"/>
      <sheetName val="Table"/>
      <sheetName val="Invoice"/>
      <sheetName val="Integration"/>
      <sheetName val="Res Rate Summary"/>
    </sheetNames>
    <sheetDataSet>
      <sheetData sheetId="0">
        <row r="1">
          <cell r="A1" t="str">
            <v>Select Invoice Type</v>
          </cell>
        </row>
      </sheetData>
      <sheetData sheetId="1">
        <row r="6">
          <cell r="A6" t="str">
            <v>41300 Energy Audits &amp; Certifications</v>
          </cell>
          <cell r="F6" t="str">
            <v>0000</v>
          </cell>
        </row>
        <row r="7">
          <cell r="A7" t="str">
            <v>41310 CSG Inspection Fee</v>
          </cell>
          <cell r="F7" t="str">
            <v>0100</v>
          </cell>
        </row>
        <row r="8">
          <cell r="A8" t="str">
            <v>41350 Green Certification</v>
          </cell>
          <cell r="F8" t="str">
            <v>0101</v>
          </cell>
        </row>
        <row r="9">
          <cell r="A9" t="str">
            <v>41500 Consulting</v>
          </cell>
          <cell r="F9" t="str">
            <v>0102</v>
          </cell>
        </row>
        <row r="10">
          <cell r="A10" t="str">
            <v>41600 Training Revenue</v>
          </cell>
          <cell r="F10" t="str">
            <v>0103</v>
          </cell>
        </row>
        <row r="11">
          <cell r="A11" t="str">
            <v>41700 Program Management</v>
          </cell>
          <cell r="F11" t="str">
            <v>0215</v>
          </cell>
        </row>
        <row r="12">
          <cell r="A12" t="str">
            <v>41710 Contractor Mgmt Fee</v>
          </cell>
          <cell r="F12" t="str">
            <v>0216</v>
          </cell>
        </row>
        <row r="13">
          <cell r="A13" t="str">
            <v>41720 Performance Incentive</v>
          </cell>
          <cell r="F13" t="str">
            <v>0217</v>
          </cell>
        </row>
        <row r="14">
          <cell r="A14" t="str">
            <v>42110 Air Sealing Revenue</v>
          </cell>
          <cell r="F14" t="str">
            <v>0218</v>
          </cell>
        </row>
        <row r="15">
          <cell r="A15" t="str">
            <v>42120 Insulation Revenue</v>
          </cell>
          <cell r="F15" t="str">
            <v>0220</v>
          </cell>
        </row>
        <row r="16">
          <cell r="A16" t="str">
            <v>42200 HVAC Revenue</v>
          </cell>
          <cell r="F16" t="str">
            <v>0230</v>
          </cell>
        </row>
        <row r="17">
          <cell r="A17" t="str">
            <v>42230 Thermostats Revenue</v>
          </cell>
          <cell r="F17" t="str">
            <v>0240</v>
          </cell>
        </row>
        <row r="18">
          <cell r="A18" t="str">
            <v>42310 Bulbs Revenue</v>
          </cell>
          <cell r="F18" t="str">
            <v>0250</v>
          </cell>
        </row>
        <row r="19">
          <cell r="A19" t="str">
            <v>42320 Lighting Fixtures Revenue</v>
          </cell>
          <cell r="F19" t="str">
            <v>0400</v>
          </cell>
        </row>
        <row r="20">
          <cell r="A20" t="str">
            <v>42500 Appliances Revenue</v>
          </cell>
          <cell r="F20" t="str">
            <v>0525</v>
          </cell>
        </row>
        <row r="21">
          <cell r="A21" t="str">
            <v>42510 Refrigerators</v>
          </cell>
          <cell r="F21" t="str">
            <v>0610</v>
          </cell>
        </row>
        <row r="22">
          <cell r="A22" t="str">
            <v>42600 Waterflow Device Revenue</v>
          </cell>
          <cell r="F22" t="str">
            <v>2000</v>
          </cell>
        </row>
        <row r="23">
          <cell r="A23" t="str">
            <v>42820 Other Measures</v>
          </cell>
          <cell r="F23" t="str">
            <v>2001</v>
          </cell>
        </row>
        <row r="24">
          <cell r="A24" t="str">
            <v>43000 Marketing</v>
          </cell>
          <cell r="F24" t="str">
            <v>2002</v>
          </cell>
        </row>
        <row r="25">
          <cell r="A25" t="str">
            <v>43100 Customer Programs</v>
          </cell>
          <cell r="F25" t="str">
            <v>2005</v>
          </cell>
        </row>
        <row r="26">
          <cell r="A26" t="str">
            <v>43500 Creative Services Revenue</v>
          </cell>
          <cell r="F26" t="str">
            <v>2100</v>
          </cell>
        </row>
        <row r="27">
          <cell r="A27" t="str">
            <v>43550 Creative Materials</v>
          </cell>
          <cell r="F27" t="str">
            <v>2110</v>
          </cell>
        </row>
        <row r="28">
          <cell r="A28" t="str">
            <v>47100 Reimbursed Expenses</v>
          </cell>
          <cell r="F28" t="str">
            <v>2200</v>
          </cell>
        </row>
        <row r="29">
          <cell r="A29" t="str">
            <v>47310 Electric Generation Revenue</v>
          </cell>
          <cell r="F29" t="str">
            <v>2250</v>
          </cell>
        </row>
        <row r="30">
          <cell r="A30" t="str">
            <v>47315 REC Sales</v>
          </cell>
          <cell r="F30" t="str">
            <v>2255</v>
          </cell>
        </row>
        <row r="31">
          <cell r="A31" t="str">
            <v>47410 Other Revenue</v>
          </cell>
          <cell r="F31" t="str">
            <v>2260</v>
          </cell>
        </row>
        <row r="32">
          <cell r="A32" t="str">
            <v>47420 Software Sales</v>
          </cell>
          <cell r="F32" t="str">
            <v>2270</v>
          </cell>
        </row>
        <row r="33">
          <cell r="A33" t="str">
            <v>47430 Retail REC Sales</v>
          </cell>
          <cell r="F33" t="str">
            <v>2400</v>
          </cell>
        </row>
        <row r="34">
          <cell r="A34" t="str">
            <v>49500 Interprogram Fees</v>
          </cell>
          <cell r="F34" t="str">
            <v>2401</v>
          </cell>
        </row>
        <row r="35">
          <cell r="A35" t="str">
            <v>49900 Bad Debt Allowances</v>
          </cell>
          <cell r="F35" t="str">
            <v>2420</v>
          </cell>
        </row>
        <row r="36">
          <cell r="A36" t="str">
            <v>49910 Refunds</v>
          </cell>
          <cell r="F36" t="str">
            <v>2450</v>
          </cell>
        </row>
        <row r="37">
          <cell r="A37" t="str">
            <v>49920 Rebates</v>
          </cell>
          <cell r="F37" t="str">
            <v>2455</v>
          </cell>
        </row>
        <row r="38">
          <cell r="A38" t="str">
            <v>49930 Discounts</v>
          </cell>
          <cell r="F38" t="str">
            <v>2460</v>
          </cell>
        </row>
        <row r="39">
          <cell r="A39" t="str">
            <v>50500 Gross Wages - Production</v>
          </cell>
          <cell r="F39" t="str">
            <v>2470</v>
          </cell>
        </row>
        <row r="40">
          <cell r="A40" t="str">
            <v>50510 Overtime Production</v>
          </cell>
          <cell r="F40" t="str">
            <v>2471</v>
          </cell>
        </row>
        <row r="41">
          <cell r="A41" t="str">
            <v>50511 Bonus - Production</v>
          </cell>
          <cell r="F41" t="str">
            <v>2475</v>
          </cell>
        </row>
        <row r="42">
          <cell r="A42" t="str">
            <v>50520 Commissions - Production</v>
          </cell>
          <cell r="F42" t="str">
            <v>2480</v>
          </cell>
        </row>
        <row r="43">
          <cell r="A43" t="str">
            <v>50530 Gross Wages- Prod -Crosscharge</v>
          </cell>
          <cell r="F43" t="str">
            <v>2490</v>
          </cell>
        </row>
        <row r="44">
          <cell r="A44" t="str">
            <v>50600 Gross Wages - Support</v>
          </cell>
          <cell r="F44" t="str">
            <v>2495</v>
          </cell>
        </row>
        <row r="45">
          <cell r="A45" t="str">
            <v>50610 Overtime Support</v>
          </cell>
          <cell r="F45" t="str">
            <v>2600</v>
          </cell>
        </row>
        <row r="46">
          <cell r="A46" t="str">
            <v>50611 Bonus - Support</v>
          </cell>
          <cell r="F46" t="str">
            <v>3200</v>
          </cell>
        </row>
        <row r="47">
          <cell r="A47" t="str">
            <v>50620 Commissions - Support</v>
          </cell>
          <cell r="F47" t="str">
            <v>3300</v>
          </cell>
        </row>
        <row r="48">
          <cell r="A48" t="str">
            <v>50630 Gross Wages Supp - Crosscharge</v>
          </cell>
          <cell r="F48" t="str">
            <v>3310</v>
          </cell>
        </row>
        <row r="49">
          <cell r="A49" t="str">
            <v>51500 Fringe Benefits - Production</v>
          </cell>
          <cell r="F49" t="str">
            <v>3320</v>
          </cell>
        </row>
        <row r="50">
          <cell r="A50" t="str">
            <v>51510 Workers Comp - Production</v>
          </cell>
          <cell r="F50" t="str">
            <v>3330</v>
          </cell>
        </row>
        <row r="51">
          <cell r="A51" t="str">
            <v>51530 Fringe-Prod-Crosscharge</v>
          </cell>
          <cell r="F51" t="str">
            <v>3340</v>
          </cell>
        </row>
        <row r="52">
          <cell r="A52" t="str">
            <v>51600 Fringe Benefits - Support</v>
          </cell>
          <cell r="F52" t="str">
            <v>3341</v>
          </cell>
        </row>
        <row r="53">
          <cell r="A53" t="str">
            <v>51610 Workers Comp - Support</v>
          </cell>
          <cell r="F53" t="str">
            <v>3342</v>
          </cell>
        </row>
        <row r="54">
          <cell r="A54" t="str">
            <v>51630 Fringe - Support - Crosscharge</v>
          </cell>
          <cell r="F54" t="str">
            <v>3343</v>
          </cell>
        </row>
        <row r="55">
          <cell r="A55" t="str">
            <v>52200 Lodging - Production</v>
          </cell>
          <cell r="F55" t="str">
            <v>3344</v>
          </cell>
        </row>
        <row r="56">
          <cell r="A56" t="str">
            <v>52300 Meals - Production</v>
          </cell>
          <cell r="F56" t="str">
            <v>4000</v>
          </cell>
        </row>
        <row r="57">
          <cell r="A57" t="str">
            <v>52400 Travel - Production</v>
          </cell>
          <cell r="F57" t="str">
            <v>4200</v>
          </cell>
        </row>
        <row r="58">
          <cell r="A58" t="str">
            <v>52500 Vehicle Allocation Charges - Production</v>
          </cell>
          <cell r="F58" t="str">
            <v>4201</v>
          </cell>
        </row>
        <row r="59">
          <cell r="A59" t="str">
            <v>53110 Sold from Inventory</v>
          </cell>
          <cell r="F59" t="str">
            <v>4202</v>
          </cell>
        </row>
        <row r="60">
          <cell r="A60" t="str">
            <v>53130 Materials Purchases</v>
          </cell>
          <cell r="F60" t="str">
            <v>4203</v>
          </cell>
        </row>
        <row r="61">
          <cell r="A61" t="str">
            <v>53200 Small Equipment</v>
          </cell>
          <cell r="F61" t="str">
            <v>4204</v>
          </cell>
        </row>
        <row r="62">
          <cell r="A62" t="str">
            <v>54100 Contractors</v>
          </cell>
          <cell r="F62" t="str">
            <v>4205</v>
          </cell>
        </row>
        <row r="63">
          <cell r="A63" t="str">
            <v>54110 Contractors Sales Tax</v>
          </cell>
          <cell r="F63" t="str">
            <v>4300</v>
          </cell>
        </row>
        <row r="64">
          <cell r="A64" t="str">
            <v>54150 Training</v>
          </cell>
          <cell r="F64" t="str">
            <v>4350</v>
          </cell>
        </row>
        <row r="65">
          <cell r="A65" t="str">
            <v>54200 Customer Repair</v>
          </cell>
          <cell r="F65" t="str">
            <v>4400</v>
          </cell>
        </row>
        <row r="66">
          <cell r="A66" t="str">
            <v>54300 Media and Suppliers</v>
          </cell>
          <cell r="F66" t="str">
            <v>4401</v>
          </cell>
        </row>
        <row r="67">
          <cell r="A67" t="str">
            <v>54310 Media &amp; Supp. Printing</v>
          </cell>
          <cell r="F67" t="str">
            <v>4450</v>
          </cell>
        </row>
        <row r="68">
          <cell r="A68" t="str">
            <v>54350 Media &amp; Supp. Advertising</v>
          </cell>
          <cell r="F68" t="str">
            <v>4451</v>
          </cell>
        </row>
        <row r="69">
          <cell r="A69" t="str">
            <v>55100 Depreciation - Existing</v>
          </cell>
          <cell r="F69" t="str">
            <v>4452</v>
          </cell>
        </row>
        <row r="70">
          <cell r="A70" t="str">
            <v>55100 Depreciation - New</v>
          </cell>
          <cell r="F70" t="str">
            <v>4500</v>
          </cell>
        </row>
        <row r="71">
          <cell r="A71" t="str">
            <v>56300 Office Supplies</v>
          </cell>
          <cell r="F71" t="str">
            <v>4501</v>
          </cell>
        </row>
        <row r="72">
          <cell r="A72" t="str">
            <v>56400 Postage</v>
          </cell>
          <cell r="F72" t="str">
            <v>4502</v>
          </cell>
        </row>
        <row r="73">
          <cell r="A73" t="str">
            <v>56500 Printing</v>
          </cell>
          <cell r="F73" t="str">
            <v>4503</v>
          </cell>
        </row>
        <row r="74">
          <cell r="A74" t="str">
            <v>56600 Computer Supplies</v>
          </cell>
          <cell r="F74" t="str">
            <v>4504</v>
          </cell>
        </row>
        <row r="75">
          <cell r="A75" t="str">
            <v>56700 Computer Hardware</v>
          </cell>
          <cell r="F75" t="str">
            <v>4505</v>
          </cell>
        </row>
        <row r="76">
          <cell r="A76" t="str">
            <v>56710 Computer Software</v>
          </cell>
          <cell r="F76" t="str">
            <v>4506</v>
          </cell>
        </row>
        <row r="77">
          <cell r="A77" t="str">
            <v>56750 Licenses Maint &amp; Fees</v>
          </cell>
          <cell r="F77" t="str">
            <v>5000</v>
          </cell>
        </row>
        <row r="78">
          <cell r="A78" t="str">
            <v>57100 Outside Services</v>
          </cell>
          <cell r="F78" t="str">
            <v>5100</v>
          </cell>
        </row>
        <row r="79">
          <cell r="A79" t="str">
            <v>57150 Legal</v>
          </cell>
          <cell r="F79" t="str">
            <v>5200</v>
          </cell>
        </row>
        <row r="80">
          <cell r="A80" t="str">
            <v>57175 Outside Services P&amp;A</v>
          </cell>
          <cell r="F80" t="str">
            <v>5201</v>
          </cell>
        </row>
        <row r="81">
          <cell r="A81" t="str">
            <v>57200 Professional Services</v>
          </cell>
          <cell r="F81" t="str">
            <v>5202</v>
          </cell>
        </row>
        <row r="82">
          <cell r="A82" t="str">
            <v>57250 Auditing</v>
          </cell>
          <cell r="F82" t="str">
            <v>5205</v>
          </cell>
        </row>
        <row r="83">
          <cell r="A83" t="str">
            <v>57300 Temporary Help</v>
          </cell>
          <cell r="F83" t="str">
            <v>5211</v>
          </cell>
        </row>
        <row r="84">
          <cell r="A84" t="str">
            <v>58100 Fees</v>
          </cell>
          <cell r="F84" t="str">
            <v>5220</v>
          </cell>
        </row>
        <row r="85">
          <cell r="A85" t="str">
            <v>58300 Memberships/Subscriptions</v>
          </cell>
          <cell r="F85" t="str">
            <v>5404</v>
          </cell>
        </row>
        <row r="86">
          <cell r="A86" t="str">
            <v>58350 Conference/Tradeshow</v>
          </cell>
          <cell r="F86" t="str">
            <v>5405</v>
          </cell>
        </row>
        <row r="87">
          <cell r="A87" t="str">
            <v>58400 Tradeshow Registration - Other</v>
          </cell>
          <cell r="F87" t="str">
            <v>5407</v>
          </cell>
        </row>
        <row r="88">
          <cell r="A88" t="str">
            <v>58500 Training/Education</v>
          </cell>
          <cell r="F88" t="str">
            <v>5408</v>
          </cell>
        </row>
        <row r="89">
          <cell r="A89" t="str">
            <v>58700 Capitalized Costs</v>
          </cell>
          <cell r="F89" t="str">
            <v>6201</v>
          </cell>
        </row>
        <row r="90">
          <cell r="A90" t="str">
            <v>58900 Miscellaneous</v>
          </cell>
          <cell r="F90" t="str">
            <v>6301</v>
          </cell>
        </row>
        <row r="91">
          <cell r="A91" t="str">
            <v>59100 Entertainment - Support</v>
          </cell>
          <cell r="F91" t="str">
            <v>6707</v>
          </cell>
        </row>
        <row r="92">
          <cell r="A92" t="str">
            <v>59200 Lodging - Support</v>
          </cell>
          <cell r="F92" t="str">
            <v>4950</v>
          </cell>
        </row>
        <row r="93">
          <cell r="A93" t="str">
            <v>59300 Meals - Support</v>
          </cell>
          <cell r="F93" t="str">
            <v>6711</v>
          </cell>
        </row>
        <row r="94">
          <cell r="A94" t="str">
            <v>59400 Travel - Support</v>
          </cell>
          <cell r="F94" t="str">
            <v>7000</v>
          </cell>
        </row>
        <row r="95">
          <cell r="A95" t="str">
            <v>59500 Vehicle Allocation Charges</v>
          </cell>
          <cell r="F95" t="str">
            <v>7350</v>
          </cell>
        </row>
        <row r="96">
          <cell r="A96" t="str">
            <v>59600 Tradeshow Travel - Support</v>
          </cell>
          <cell r="F96" t="str">
            <v>7365</v>
          </cell>
        </row>
        <row r="97">
          <cell r="A97" t="str">
            <v>59900 Contact Ctr Allocation</v>
          </cell>
          <cell r="F97" t="str">
            <v>7371</v>
          </cell>
        </row>
        <row r="98">
          <cell r="A98" t="str">
            <v>60100 Operating Lease</v>
          </cell>
          <cell r="F98" t="str">
            <v>7380</v>
          </cell>
        </row>
        <row r="99">
          <cell r="A99" t="str">
            <v>61100 Building Occupancy Expense</v>
          </cell>
          <cell r="F99" t="str">
            <v>7381</v>
          </cell>
        </row>
        <row r="100">
          <cell r="A100" t="str">
            <v>61400 Property Insurance</v>
          </cell>
          <cell r="F100" t="str">
            <v>7390</v>
          </cell>
        </row>
        <row r="101">
          <cell r="A101" t="str">
            <v>61700 Building Services</v>
          </cell>
          <cell r="F101" t="str">
            <v>8000</v>
          </cell>
        </row>
        <row r="102">
          <cell r="A102" t="str">
            <v>61900 Building Occupancy Allocation</v>
          </cell>
          <cell r="F102" t="str">
            <v>8020</v>
          </cell>
        </row>
        <row r="103">
          <cell r="A103" t="str">
            <v>62000 Telephone</v>
          </cell>
          <cell r="F103" t="str">
            <v>8025</v>
          </cell>
        </row>
        <row r="104">
          <cell r="A104" t="str">
            <v>62100 Network &amp; Data</v>
          </cell>
          <cell r="F104" t="str">
            <v>8030</v>
          </cell>
        </row>
        <row r="105">
          <cell r="A105" t="str">
            <v>62200 Telephone Systems</v>
          </cell>
          <cell r="F105" t="str">
            <v>8040</v>
          </cell>
        </row>
        <row r="106">
          <cell r="A106" t="str">
            <v>62300 Telephone - Mobile</v>
          </cell>
          <cell r="F106" t="str">
            <v>8045</v>
          </cell>
        </row>
        <row r="107">
          <cell r="A107" t="str">
            <v>63000 Insurance</v>
          </cell>
          <cell r="F107" t="str">
            <v>9500</v>
          </cell>
        </row>
        <row r="108">
          <cell r="A108" t="str">
            <v>64000 Inter-program recharges</v>
          </cell>
          <cell r="F108" t="str">
            <v>9501</v>
          </cell>
        </row>
        <row r="109">
          <cell r="A109" t="str">
            <v>64600 Credit From Assets in Development</v>
          </cell>
          <cell r="F109" t="str">
            <v>9502</v>
          </cell>
        </row>
        <row r="110">
          <cell r="A110" t="str">
            <v>65000 Interest Expense</v>
          </cell>
          <cell r="F110" t="str">
            <v>9503</v>
          </cell>
        </row>
        <row r="111">
          <cell r="A111" t="str">
            <v>65500 Interest Income</v>
          </cell>
          <cell r="F111" t="str">
            <v>9511</v>
          </cell>
        </row>
        <row r="112">
          <cell r="A112" t="str">
            <v>67000 Gain/Loss on Equipment Sales</v>
          </cell>
          <cell r="F112" t="str">
            <v>9512</v>
          </cell>
        </row>
        <row r="113">
          <cell r="A113" t="str">
            <v>67100 Pass Thru</v>
          </cell>
          <cell r="F113" t="str">
            <v>9513</v>
          </cell>
        </row>
        <row r="114">
          <cell r="A114" t="str">
            <v>69000 Income Tax</v>
          </cell>
          <cell r="F114" t="str">
            <v>9514</v>
          </cell>
        </row>
        <row r="115">
          <cell r="F115" t="str">
            <v>9515</v>
          </cell>
        </row>
        <row r="116">
          <cell r="F116" t="str">
            <v>9516</v>
          </cell>
        </row>
        <row r="117">
          <cell r="F117" t="str">
            <v>9519</v>
          </cell>
        </row>
        <row r="118">
          <cell r="F118" t="str">
            <v>9521</v>
          </cell>
        </row>
        <row r="119">
          <cell r="F119" t="str">
            <v>9522</v>
          </cell>
        </row>
        <row r="120">
          <cell r="F120" t="str">
            <v>9530</v>
          </cell>
        </row>
        <row r="121">
          <cell r="F121" t="str">
            <v>9540</v>
          </cell>
        </row>
        <row r="122">
          <cell r="F122" t="str">
            <v>9550</v>
          </cell>
        </row>
        <row r="123">
          <cell r="F123" t="str">
            <v>9595</v>
          </cell>
        </row>
        <row r="124">
          <cell r="F124">
            <v>1000</v>
          </cell>
        </row>
      </sheetData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sheet"/>
      <sheetName val="Table"/>
      <sheetName val="Invoice"/>
      <sheetName val="Integration"/>
    </sheetNames>
    <sheetDataSet>
      <sheetData sheetId="0" refreshError="1"/>
      <sheetData sheetId="1" refreshError="1">
        <row r="6">
          <cell r="A6" t="str">
            <v>41300 Energy Audits &amp; Certifications</v>
          </cell>
        </row>
        <row r="7">
          <cell r="A7" t="str">
            <v>41310 CSG Inspection Fee</v>
          </cell>
        </row>
        <row r="8">
          <cell r="A8" t="str">
            <v>41350 Green Certification</v>
          </cell>
        </row>
        <row r="9">
          <cell r="A9" t="str">
            <v>41500 Consulting</v>
          </cell>
        </row>
        <row r="10">
          <cell r="A10" t="str">
            <v>41600 Training Revenue</v>
          </cell>
        </row>
        <row r="11">
          <cell r="A11" t="str">
            <v>41700 Program Management</v>
          </cell>
        </row>
        <row r="12">
          <cell r="A12" t="str">
            <v>41710 Contractor Mgmt Fee</v>
          </cell>
        </row>
        <row r="13">
          <cell r="A13" t="str">
            <v>41720 Performance Incentive</v>
          </cell>
        </row>
        <row r="14">
          <cell r="A14" t="str">
            <v>42110 Air Sealing Revenue</v>
          </cell>
        </row>
        <row r="15">
          <cell r="A15" t="str">
            <v>42120 Insulation Revenue</v>
          </cell>
        </row>
        <row r="16">
          <cell r="A16" t="str">
            <v>42200 HVAC Revenue</v>
          </cell>
        </row>
        <row r="17">
          <cell r="A17" t="str">
            <v>42230 Thermostats Revenue</v>
          </cell>
        </row>
        <row r="18">
          <cell r="A18" t="str">
            <v>42310 Bulbs Revenue</v>
          </cell>
        </row>
        <row r="19">
          <cell r="A19" t="str">
            <v>42320 Lighting Fixtures Revenue</v>
          </cell>
        </row>
        <row r="20">
          <cell r="A20" t="str">
            <v>42500 Appliances Revenue</v>
          </cell>
        </row>
        <row r="21">
          <cell r="A21" t="str">
            <v>42510 Refrigerators</v>
          </cell>
        </row>
        <row r="22">
          <cell r="A22" t="str">
            <v>42600 Waterflow Device Revenue</v>
          </cell>
        </row>
        <row r="23">
          <cell r="A23" t="str">
            <v>42820 Other Measures</v>
          </cell>
        </row>
        <row r="24">
          <cell r="A24" t="str">
            <v>43000 Marketing</v>
          </cell>
        </row>
        <row r="25">
          <cell r="A25" t="str">
            <v>43100 Customer Programs</v>
          </cell>
        </row>
        <row r="26">
          <cell r="A26" t="str">
            <v>43500 Creative Services Revenue</v>
          </cell>
        </row>
        <row r="27">
          <cell r="A27" t="str">
            <v>43550 Creative Materials</v>
          </cell>
        </row>
        <row r="28">
          <cell r="A28" t="str">
            <v>47100 Reimbursed Expenses</v>
          </cell>
        </row>
        <row r="29">
          <cell r="A29" t="str">
            <v>47310 Electric Generation Revenue</v>
          </cell>
        </row>
        <row r="30">
          <cell r="A30" t="str">
            <v>47315 REC Sales</v>
          </cell>
        </row>
        <row r="31">
          <cell r="A31" t="str">
            <v>47410 Other Revenue</v>
          </cell>
        </row>
        <row r="32">
          <cell r="A32" t="str">
            <v>47420 Software Sales</v>
          </cell>
        </row>
        <row r="33">
          <cell r="A33" t="str">
            <v>47430 Retail REC Sales</v>
          </cell>
        </row>
        <row r="34">
          <cell r="A34" t="str">
            <v>49500 Interprogram Fees</v>
          </cell>
        </row>
        <row r="35">
          <cell r="A35" t="str">
            <v>49900 Bad Debt Allowances</v>
          </cell>
        </row>
        <row r="36">
          <cell r="A36" t="str">
            <v>49910 Refunds</v>
          </cell>
        </row>
        <row r="37">
          <cell r="A37" t="str">
            <v>49920 Rebates</v>
          </cell>
        </row>
        <row r="38">
          <cell r="A38" t="str">
            <v>49930 Discounts</v>
          </cell>
        </row>
        <row r="39">
          <cell r="A39" t="str">
            <v>50500 Gross Wages - Production</v>
          </cell>
        </row>
        <row r="40">
          <cell r="A40" t="str">
            <v>50510 Overtime Production</v>
          </cell>
        </row>
        <row r="41">
          <cell r="A41" t="str">
            <v>50511 Bonus - Production</v>
          </cell>
        </row>
        <row r="42">
          <cell r="A42" t="str">
            <v>50520 Commissions - Production</v>
          </cell>
        </row>
        <row r="43">
          <cell r="A43" t="str">
            <v>50530 Gross Wages- Prod -Crosscharge</v>
          </cell>
        </row>
        <row r="44">
          <cell r="A44" t="str">
            <v>50600 Gross Wages - Support</v>
          </cell>
        </row>
        <row r="45">
          <cell r="A45" t="str">
            <v>50610 Overtime Support</v>
          </cell>
        </row>
        <row r="46">
          <cell r="A46" t="str">
            <v>50611 Bonus - Support</v>
          </cell>
        </row>
        <row r="47">
          <cell r="A47" t="str">
            <v>50620 Commissions - Support</v>
          </cell>
        </row>
        <row r="48">
          <cell r="A48" t="str">
            <v>50630 Gross Wages Supp - Crosscharge</v>
          </cell>
        </row>
        <row r="49">
          <cell r="A49" t="str">
            <v>51500 Fringe Benefits - Production</v>
          </cell>
        </row>
        <row r="50">
          <cell r="A50" t="str">
            <v>51510 Workers Comp - Production</v>
          </cell>
        </row>
        <row r="51">
          <cell r="A51" t="str">
            <v>51530 Fringe-Prod-Crosscharge</v>
          </cell>
        </row>
        <row r="52">
          <cell r="A52" t="str">
            <v>51600 Fringe Benefits - Support</v>
          </cell>
        </row>
        <row r="53">
          <cell r="A53" t="str">
            <v>51610 Workers Comp - Support</v>
          </cell>
        </row>
        <row r="54">
          <cell r="A54" t="str">
            <v>51630 Fringe - Support - Crosscharge</v>
          </cell>
        </row>
        <row r="55">
          <cell r="A55" t="str">
            <v>52200 Lodging - Production</v>
          </cell>
        </row>
        <row r="56">
          <cell r="A56" t="str">
            <v>52300 Meals - Production</v>
          </cell>
        </row>
        <row r="57">
          <cell r="A57" t="str">
            <v>52400 Travel - Production</v>
          </cell>
        </row>
        <row r="58">
          <cell r="A58" t="str">
            <v>52500 Vehicle Allocation Charges - Production</v>
          </cell>
        </row>
        <row r="59">
          <cell r="A59" t="str">
            <v>53110 Sold from Inventory</v>
          </cell>
        </row>
        <row r="60">
          <cell r="A60" t="str">
            <v>53130 Materials Purchases</v>
          </cell>
        </row>
        <row r="61">
          <cell r="A61" t="str">
            <v>53200 Small Equipment</v>
          </cell>
        </row>
        <row r="62">
          <cell r="A62" t="str">
            <v>54100 Contractors</v>
          </cell>
        </row>
        <row r="63">
          <cell r="A63" t="str">
            <v>54110 Contractors Sales Tax</v>
          </cell>
        </row>
        <row r="64">
          <cell r="A64" t="str">
            <v>54150 Training</v>
          </cell>
        </row>
        <row r="65">
          <cell r="A65" t="str">
            <v>54200 Customer Repair</v>
          </cell>
        </row>
        <row r="66">
          <cell r="A66" t="str">
            <v>54300 Media and Suppliers</v>
          </cell>
        </row>
        <row r="67">
          <cell r="A67" t="str">
            <v>54310 Media &amp; Supp. Printing</v>
          </cell>
        </row>
        <row r="68">
          <cell r="A68" t="str">
            <v>54350 Media &amp; Supp. Advertising</v>
          </cell>
        </row>
        <row r="69">
          <cell r="A69" t="str">
            <v>55100 Depreciation - Existing</v>
          </cell>
        </row>
        <row r="70">
          <cell r="A70" t="str">
            <v>55100 Depreciation - New</v>
          </cell>
        </row>
        <row r="71">
          <cell r="A71" t="str">
            <v>56300 Office Supplies</v>
          </cell>
        </row>
        <row r="72">
          <cell r="A72" t="str">
            <v>56400 Postage</v>
          </cell>
        </row>
        <row r="73">
          <cell r="A73" t="str">
            <v>56500 Printing</v>
          </cell>
        </row>
        <row r="74">
          <cell r="A74" t="str">
            <v>56600 Computer Supplies</v>
          </cell>
        </row>
        <row r="75">
          <cell r="A75" t="str">
            <v>56700 Computer Hardware</v>
          </cell>
        </row>
        <row r="76">
          <cell r="A76" t="str">
            <v>56710 Computer Software</v>
          </cell>
        </row>
        <row r="77">
          <cell r="A77" t="str">
            <v>56750 Licenses Maint &amp; Fees</v>
          </cell>
        </row>
        <row r="78">
          <cell r="A78" t="str">
            <v>57100 Outside Services</v>
          </cell>
        </row>
        <row r="79">
          <cell r="A79" t="str">
            <v>57150 Legal</v>
          </cell>
        </row>
        <row r="80">
          <cell r="A80" t="str">
            <v>57175 Outside Services P&amp;A</v>
          </cell>
        </row>
        <row r="81">
          <cell r="A81" t="str">
            <v>57200 Professional Services</v>
          </cell>
        </row>
        <row r="82">
          <cell r="A82" t="str">
            <v>57250 Auditing</v>
          </cell>
        </row>
        <row r="83">
          <cell r="A83" t="str">
            <v>57300 Temporary Help</v>
          </cell>
        </row>
        <row r="84">
          <cell r="A84" t="str">
            <v>58100 Fees</v>
          </cell>
        </row>
        <row r="85">
          <cell r="A85" t="str">
            <v>58300 Memberships/Subscriptions</v>
          </cell>
        </row>
        <row r="86">
          <cell r="A86" t="str">
            <v>58350 Conference/Tradeshow</v>
          </cell>
        </row>
        <row r="87">
          <cell r="A87" t="str">
            <v>58400 Tradeshow Registration - Other</v>
          </cell>
        </row>
        <row r="88">
          <cell r="A88" t="str">
            <v>58500 Training/Education</v>
          </cell>
        </row>
        <row r="89">
          <cell r="A89" t="str">
            <v>58700 Capitalized Costs</v>
          </cell>
        </row>
        <row r="90">
          <cell r="A90" t="str">
            <v>58900 Miscellaneous</v>
          </cell>
        </row>
        <row r="91">
          <cell r="A91" t="str">
            <v>59100 Entertainment - Support</v>
          </cell>
        </row>
        <row r="92">
          <cell r="A92" t="str">
            <v>59200 Lodging - Support</v>
          </cell>
        </row>
        <row r="93">
          <cell r="A93" t="str">
            <v>59300 Meals - Support</v>
          </cell>
        </row>
        <row r="94">
          <cell r="A94" t="str">
            <v>59400 Travel - Support</v>
          </cell>
        </row>
        <row r="95">
          <cell r="A95" t="str">
            <v>59500 Vehicle Allocation Charges</v>
          </cell>
        </row>
        <row r="96">
          <cell r="A96" t="str">
            <v>59600 Tradeshow Travel - Support</v>
          </cell>
        </row>
        <row r="97">
          <cell r="A97" t="str">
            <v>59900 Contact Ctr Allocation</v>
          </cell>
        </row>
        <row r="98">
          <cell r="A98" t="str">
            <v>60100 Operating Lease</v>
          </cell>
        </row>
        <row r="99">
          <cell r="A99" t="str">
            <v>61100 Building Occupancy Expense</v>
          </cell>
        </row>
        <row r="100">
          <cell r="A100" t="str">
            <v>61400 Property Insurance</v>
          </cell>
        </row>
        <row r="101">
          <cell r="A101" t="str">
            <v>61700 Building Services</v>
          </cell>
        </row>
        <row r="102">
          <cell r="A102" t="str">
            <v>61900 Building Occupancy Allocation</v>
          </cell>
        </row>
        <row r="103">
          <cell r="A103" t="str">
            <v>62000 Telephone</v>
          </cell>
        </row>
        <row r="104">
          <cell r="A104" t="str">
            <v>62100 Network &amp; Data</v>
          </cell>
        </row>
        <row r="105">
          <cell r="A105" t="str">
            <v>62200 Telephone Systems</v>
          </cell>
        </row>
        <row r="106">
          <cell r="A106" t="str">
            <v>62300 Telephone - Mobile</v>
          </cell>
        </row>
        <row r="107">
          <cell r="A107" t="str">
            <v>63000 Insurance</v>
          </cell>
        </row>
        <row r="108">
          <cell r="A108" t="str">
            <v>64000 Inter-program recharges</v>
          </cell>
        </row>
        <row r="109">
          <cell r="A109" t="str">
            <v>64600 Credit From Assets in Development</v>
          </cell>
        </row>
        <row r="110">
          <cell r="A110" t="str">
            <v>65000 Interest Expense</v>
          </cell>
        </row>
        <row r="111">
          <cell r="A111" t="str">
            <v>65500 Interest Income</v>
          </cell>
        </row>
        <row r="112">
          <cell r="A112" t="str">
            <v>67000 Gain/Loss on Equipment Sales</v>
          </cell>
        </row>
        <row r="113">
          <cell r="A113" t="str">
            <v>67100 Pass Thru</v>
          </cell>
        </row>
        <row r="114">
          <cell r="A114" t="str">
            <v>69000 Income Tax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Activity"/>
      <sheetName val="Ofcr Act"/>
      <sheetName val="Ofcr AC"/>
      <sheetName val="Act Cat"/>
      <sheetName val="Det Act"/>
      <sheetName val="Acct Rpt"/>
      <sheetName val="{AR}01"/>
      <sheetName val="{AR}02"/>
      <sheetName val="{AR}11"/>
      <sheetName val="{AR}12"/>
      <sheetName val="{AR}22"/>
      <sheetName val="{AR}21"/>
      <sheetName val="{AR}31"/>
      <sheetName val="{AR}41"/>
      <sheetName val="{AR}32"/>
      <sheetName val="{AR}51"/>
      <sheetName val="{AR}0ARPT1"/>
      <sheetName val="{AR}1ARPT1"/>
      <sheetName val="{AR}61"/>
      <sheetName val="{AR}71"/>
      <sheetName val="{AR}2ARPT1"/>
      <sheetName val="{AR}42"/>
      <sheetName val="{AR}52"/>
      <sheetName val="{AR}3ARPT1"/>
      <sheetName val="{AR}62"/>
      <sheetName val="{AR}81"/>
      <sheetName val="{AR}91"/>
      <sheetName val="{AR}101"/>
    </sheetNames>
    <sheetDataSet>
      <sheetData sheetId="0">
        <row r="21">
          <cell r="C21" t="str">
            <v>nicor_prod</v>
          </cell>
        </row>
        <row r="30">
          <cell r="C30" t="str">
            <v>2012-04</v>
          </cell>
        </row>
        <row r="31">
          <cell r="C31" t="str">
            <v>Actuals</v>
          </cell>
        </row>
        <row r="32">
          <cell r="C32" t="str">
            <v>2012 Bgt</v>
          </cell>
        </row>
        <row r="33">
          <cell r="C33" t="str">
            <v>2011-04</v>
          </cell>
        </row>
        <row r="34">
          <cell r="C34" t="str">
            <v>Actuals</v>
          </cell>
        </row>
        <row r="37">
          <cell r="C37" t="str">
            <v>Kirby</v>
          </cell>
        </row>
      </sheetData>
      <sheetData sheetId="1"/>
      <sheetData sheetId="2">
        <row r="29">
          <cell r="E29" t="str">
            <v>Actuals</v>
          </cell>
          <cell r="F29" t="str">
            <v>2012 Bgt</v>
          </cell>
          <cell r="G29" t="str">
            <v>Variance</v>
          </cell>
          <cell r="I29" t="str">
            <v>2011 Actuals</v>
          </cell>
          <cell r="J29" t="str">
            <v>Variance</v>
          </cell>
          <cell r="P29" t="str">
            <v>Actuals</v>
          </cell>
          <cell r="Q29" t="str">
            <v>2012 Bgt</v>
          </cell>
          <cell r="R29" t="str">
            <v>Variance</v>
          </cell>
          <cell r="T29" t="str">
            <v>2011 Actuals</v>
          </cell>
          <cell r="U29" t="str">
            <v>Variance</v>
          </cell>
          <cell r="AA29" t="str">
            <v>2012 Bgt</v>
          </cell>
        </row>
        <row r="30">
          <cell r="E30" t="str">
            <v>2012-04</v>
          </cell>
          <cell r="F30" t="str">
            <v>2012-04</v>
          </cell>
          <cell r="I30" t="str">
            <v>2011-04</v>
          </cell>
          <cell r="P30" t="str">
            <v>2012-04 YTD</v>
          </cell>
          <cell r="Q30" t="str">
            <v>2012-04 YTD</v>
          </cell>
          <cell r="T30" t="str">
            <v>2011-04 YTD</v>
          </cell>
          <cell r="AA30" t="str">
            <v>2012-12 YTD</v>
          </cell>
        </row>
        <row r="31">
          <cell r="E31" t="str">
            <v>Actuals</v>
          </cell>
          <cell r="F31" t="str">
            <v>2012 Bgt</v>
          </cell>
          <cell r="I31" t="str">
            <v>Actuals</v>
          </cell>
          <cell r="P31" t="str">
            <v>Actuals</v>
          </cell>
          <cell r="Q31" t="str">
            <v>2012 Bgt</v>
          </cell>
          <cell r="T31" t="str">
            <v>Actuals</v>
          </cell>
          <cell r="AA31" t="str">
            <v>2012 Bgt</v>
          </cell>
        </row>
        <row r="33">
          <cell r="A33">
            <v>1</v>
          </cell>
          <cell r="E33">
            <v>647178.11</v>
          </cell>
          <cell r="F33">
            <v>0</v>
          </cell>
          <cell r="G33">
            <v>-647178.11</v>
          </cell>
          <cell r="I33">
            <v>780097.88</v>
          </cell>
          <cell r="J33">
            <v>132919.77000000002</v>
          </cell>
          <cell r="P33">
            <v>2986080.9000000004</v>
          </cell>
          <cell r="Q33">
            <v>0</v>
          </cell>
          <cell r="R33">
            <v>-2986080.9000000004</v>
          </cell>
          <cell r="T33">
            <v>2850198.0100000002</v>
          </cell>
          <cell r="U33">
            <v>-135882.89000000013</v>
          </cell>
          <cell r="AA33">
            <v>0</v>
          </cell>
        </row>
        <row r="34">
          <cell r="A34">
            <v>1</v>
          </cell>
          <cell r="E34">
            <v>297743.03999999998</v>
          </cell>
          <cell r="F34">
            <v>0</v>
          </cell>
          <cell r="G34">
            <v>-297743.03999999998</v>
          </cell>
          <cell r="I34">
            <v>372611.62</v>
          </cell>
          <cell r="J34">
            <v>74868.580000000016</v>
          </cell>
          <cell r="P34">
            <v>1255061.08</v>
          </cell>
          <cell r="Q34">
            <v>0</v>
          </cell>
          <cell r="R34">
            <v>-1255061.08</v>
          </cell>
          <cell r="T34">
            <v>1420020.3900000001</v>
          </cell>
          <cell r="U34">
            <v>164959.31000000006</v>
          </cell>
          <cell r="AA34">
            <v>0</v>
          </cell>
        </row>
        <row r="35">
          <cell r="A35">
            <v>1</v>
          </cell>
          <cell r="E35">
            <v>294819.74</v>
          </cell>
          <cell r="F35">
            <v>0</v>
          </cell>
          <cell r="G35">
            <v>-294819.74</v>
          </cell>
          <cell r="I35">
            <v>522064.3899999999</v>
          </cell>
          <cell r="J35">
            <v>227244.64999999991</v>
          </cell>
          <cell r="P35">
            <v>1480011.89</v>
          </cell>
          <cell r="Q35">
            <v>0</v>
          </cell>
          <cell r="R35">
            <v>-1480011.89</v>
          </cell>
          <cell r="T35">
            <v>1849302.91</v>
          </cell>
          <cell r="U35">
            <v>369291.02</v>
          </cell>
          <cell r="AA35">
            <v>0</v>
          </cell>
        </row>
        <row r="36">
          <cell r="A36">
            <v>1</v>
          </cell>
          <cell r="E36">
            <v>321198.69999999995</v>
          </cell>
          <cell r="F36">
            <v>0</v>
          </cell>
          <cell r="G36">
            <v>-321198.69999999995</v>
          </cell>
          <cell r="I36">
            <v>297528.95999999996</v>
          </cell>
          <cell r="J36">
            <v>-23669.739999999991</v>
          </cell>
          <cell r="P36">
            <v>1354996.4</v>
          </cell>
          <cell r="Q36">
            <v>0</v>
          </cell>
          <cell r="R36">
            <v>-1354996.4</v>
          </cell>
          <cell r="T36">
            <v>1202734.5499999998</v>
          </cell>
          <cell r="U36">
            <v>-152261.85000000009</v>
          </cell>
          <cell r="AA36">
            <v>0</v>
          </cell>
        </row>
        <row r="37">
          <cell r="A37">
            <v>1</v>
          </cell>
          <cell r="E37">
            <v>36569.53</v>
          </cell>
          <cell r="F37">
            <v>0</v>
          </cell>
          <cell r="G37">
            <v>-36569.53</v>
          </cell>
          <cell r="I37">
            <v>38872.510000000017</v>
          </cell>
          <cell r="J37">
            <v>2302.9800000000178</v>
          </cell>
          <cell r="P37">
            <v>189940.05999999997</v>
          </cell>
          <cell r="Q37">
            <v>0</v>
          </cell>
          <cell r="R37">
            <v>-189940.05999999997</v>
          </cell>
          <cell r="T37">
            <v>159866.83000000002</v>
          </cell>
          <cell r="U37">
            <v>-30073.229999999952</v>
          </cell>
          <cell r="AA37">
            <v>0</v>
          </cell>
        </row>
        <row r="38">
          <cell r="A38">
            <v>0</v>
          </cell>
          <cell r="E38">
            <v>1597509.1200000008</v>
          </cell>
          <cell r="F38">
            <v>0</v>
          </cell>
          <cell r="G38">
            <v>-1597509.1200000008</v>
          </cell>
          <cell r="I38">
            <v>2011175.3599999996</v>
          </cell>
          <cell r="J38">
            <v>413666.23999999883</v>
          </cell>
          <cell r="P38">
            <v>7266090.330000001</v>
          </cell>
          <cell r="Q38">
            <v>0</v>
          </cell>
          <cell r="R38">
            <v>-7266090.330000001</v>
          </cell>
          <cell r="T38">
            <v>7482122.6899999995</v>
          </cell>
          <cell r="U38">
            <v>216032.35999999847</v>
          </cell>
          <cell r="AA3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3_Upload"/>
      <sheetName val="Gas_Avoided_Costs"/>
      <sheetName val="Water_Costs"/>
      <sheetName val="Electric_Avoided_Cost"/>
    </sheetNames>
    <sheetDataSet>
      <sheetData sheetId="0"/>
      <sheetData sheetId="1">
        <row r="49">
          <cell r="G49">
            <v>5.1000000000000004E-2</v>
          </cell>
        </row>
      </sheetData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3_Upload"/>
      <sheetName val="Gas_Avoided_Costs"/>
      <sheetName val="Avoided cost Share"/>
      <sheetName val="Water_Costs"/>
      <sheetName val="Electric_Avoided_Cost"/>
    </sheetNames>
    <sheetDataSet>
      <sheetData sheetId="0"/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yan Wall" id="{C67BCA34-B0AB-41FE-B4A9-FE4697BABFF9}" userId="S::rwall@guidehouse.com::2b7828ee-a042-46dc-8a6b-e3f5402673a0" providerId="AD"/>
  <person displayName="Mike Frischmann" id="{042AAF57-3CCF-4149-8C2E-AD275CBA1E4D}" userId="S::mike@ecometricconsulting.com::2472c53d-fed5-49fe-ada6-d9f61e10496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95" dT="2023-09-19T21:10:47.56" personId="{042AAF57-3CCF-4149-8C2E-AD275CBA1E4D}" id="{6484F22F-C4BF-41BB-8C0C-FF9DBAF90FF9}">
    <text>Updated with recent data from Nicor Gas</text>
  </threadedComment>
  <threadedComment ref="N102" dT="2023-09-01T15:03:00.65" personId="{C67BCA34-B0AB-41FE-B4A9-FE4697BABFF9}" id="{424903C6-4A28-47C0-AF60-C81E0956AA62}">
    <text>13,846 real IMC value. Using 75k as a place holder until Charles hears back from Nicor</text>
  </threadedComment>
  <threadedComment ref="E104" dT="2023-09-01T15:00:44.86" personId="{C67BCA34-B0AB-41FE-B4A9-FE4697BABFF9}" id="{E418B7C7-7099-4CFC-8770-7CF61518C8DF}">
    <text>IMC for two projects in tracking data that provided IMC</text>
  </threadedComment>
  <threadedComment ref="E377" dT="2023-09-01T15:01:03.65" personId="{C67BCA34-B0AB-41FE-B4A9-FE4697BABFF9}" id="{EB5C4A27-2EE4-429C-AF6F-93D77B607280}">
    <text>Two additional IMC that we need from Nicor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illageofschaumburg.com/depts/engg_pw/watersew/rates.htm" TargetMode="External"/><Relationship Id="rId2" Type="http://schemas.openxmlformats.org/officeDocument/2006/relationships/hyperlink" Target="https://www.vah.com/common/pages/DisplayFile.aspx?itemId=9611916" TargetMode="External"/><Relationship Id="rId1" Type="http://schemas.openxmlformats.org/officeDocument/2006/relationships/hyperlink" Target="https://dnnh3qht4.blob.core.windows.net/portals/5/Documents/Rates/January%202017%20Rate%20pdfs/IL-pdf-Champaign%202017%20January%201.pdf?sr=b&amp;si=DNNFileManagerPolicy&amp;sig=5VHKNLU4cCMgAhPOLIKPo%2FoNyBjKpWJg6z3%2FM%2FZqHR0%3D" TargetMode="External"/><Relationship Id="rId5" Type="http://schemas.openxmlformats.org/officeDocument/2006/relationships/hyperlink" Target="http://www.oak-park.us/your-government/budget-purchasing/water-sewer-rate-faq" TargetMode="External"/><Relationship Id="rId4" Type="http://schemas.openxmlformats.org/officeDocument/2006/relationships/hyperlink" Target="http://www.skokie.org/FinanceWaterBilling.cf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5D77F-689A-48CA-A99E-B0DE6AC81B5D}">
  <sheetPr>
    <tabColor rgb="FFFF0000"/>
    <pageSetUpPr fitToPage="1"/>
  </sheetPr>
  <dimension ref="B1:P42"/>
  <sheetViews>
    <sheetView workbookViewId="0"/>
  </sheetViews>
  <sheetFormatPr defaultColWidth="8.5703125" defaultRowHeight="15" x14ac:dyDescent="0.25"/>
  <cols>
    <col min="1" max="1" width="8.5703125" style="121"/>
    <col min="2" max="2" width="11.42578125" style="121" customWidth="1"/>
    <col min="3" max="3" width="15.85546875" style="122" customWidth="1"/>
    <col min="4" max="4" width="19" style="121" customWidth="1"/>
    <col min="5" max="5" width="20.140625" style="121" customWidth="1"/>
    <col min="6" max="6" width="8.5703125" style="121"/>
    <col min="7" max="7" width="13.42578125" style="121" customWidth="1"/>
    <col min="8" max="8" width="14.85546875" style="121" customWidth="1"/>
    <col min="9" max="9" width="13.85546875" style="121" customWidth="1"/>
    <col min="10" max="10" width="20.42578125" style="121" customWidth="1"/>
    <col min="11" max="11" width="20.85546875" style="121" customWidth="1"/>
    <col min="12" max="12" width="17.42578125" style="121" customWidth="1"/>
    <col min="13" max="16384" width="8.5703125" style="121"/>
  </cols>
  <sheetData>
    <row r="1" spans="2:16" x14ac:dyDescent="0.25">
      <c r="C1" s="122" t="s">
        <v>0</v>
      </c>
      <c r="E1" s="121" t="s">
        <v>1</v>
      </c>
      <c r="K1" s="123">
        <v>45167</v>
      </c>
    </row>
    <row r="2" spans="2:16" ht="90" x14ac:dyDescent="0.25">
      <c r="B2" s="124" t="s">
        <v>2</v>
      </c>
      <c r="C2" s="122" t="s">
        <v>3</v>
      </c>
      <c r="D2" s="125" t="s">
        <v>4</v>
      </c>
      <c r="E2" s="125" t="s">
        <v>5</v>
      </c>
      <c r="F2" s="125" t="s">
        <v>6</v>
      </c>
      <c r="G2" s="125" t="s">
        <v>7</v>
      </c>
      <c r="H2" s="125" t="s">
        <v>8</v>
      </c>
      <c r="I2" s="125" t="s">
        <v>9</v>
      </c>
      <c r="J2" s="125" t="s">
        <v>10</v>
      </c>
      <c r="K2" s="125" t="s">
        <v>11</v>
      </c>
      <c r="L2" s="126" t="s">
        <v>12</v>
      </c>
    </row>
    <row r="3" spans="2:16" x14ac:dyDescent="0.25">
      <c r="B3" s="121" t="s">
        <v>13</v>
      </c>
      <c r="C3" s="127">
        <v>2020</v>
      </c>
      <c r="D3" s="128">
        <v>0.84558430956354069</v>
      </c>
      <c r="E3" s="128">
        <v>0.86438717731549164</v>
      </c>
      <c r="F3" s="128">
        <v>0.25258989360356277</v>
      </c>
      <c r="G3" s="128">
        <v>0.59299441595997793</v>
      </c>
      <c r="H3" s="128">
        <v>0.61179728371192887</v>
      </c>
      <c r="I3" s="128">
        <v>0.16185601691657056</v>
      </c>
      <c r="J3" s="128">
        <v>0.43113839904340734</v>
      </c>
      <c r="K3" s="128">
        <v>0.44994126679535829</v>
      </c>
      <c r="L3" s="129"/>
      <c r="M3" s="130"/>
      <c r="P3" s="131"/>
    </row>
    <row r="4" spans="2:16" x14ac:dyDescent="0.25">
      <c r="B4" s="121" t="s">
        <v>13</v>
      </c>
      <c r="C4" s="122">
        <v>2021</v>
      </c>
      <c r="D4" s="128">
        <v>0.94882535278527569</v>
      </c>
      <c r="E4" s="128">
        <v>0.9505406719371875</v>
      </c>
      <c r="F4" s="128">
        <v>0.25942406140516394</v>
      </c>
      <c r="G4" s="128">
        <v>0.68940129138011175</v>
      </c>
      <c r="H4" s="128">
        <v>0.69111661053202356</v>
      </c>
      <c r="I4" s="128">
        <v>0.16509313725490196</v>
      </c>
      <c r="J4" s="128">
        <v>0.52430815412520981</v>
      </c>
      <c r="K4" s="128">
        <v>0.52602347327712162</v>
      </c>
      <c r="L4" s="129"/>
      <c r="P4" s="131"/>
    </row>
    <row r="5" spans="2:16" x14ac:dyDescent="0.25">
      <c r="B5" s="132" t="s">
        <v>13</v>
      </c>
      <c r="C5" s="133">
        <v>2022</v>
      </c>
      <c r="D5" s="134">
        <v>0.98300620700383201</v>
      </c>
      <c r="E5" s="134">
        <v>0.86473909321680498</v>
      </c>
      <c r="F5" s="134">
        <v>0.26612730827599157</v>
      </c>
      <c r="G5" s="134">
        <v>0.7168788987278405</v>
      </c>
      <c r="H5" s="134">
        <v>0.59861178494081346</v>
      </c>
      <c r="I5" s="134">
        <v>0.16839500000000002</v>
      </c>
      <c r="J5" s="134">
        <v>0.54848389872784042</v>
      </c>
      <c r="K5" s="134">
        <v>0.43021678494081345</v>
      </c>
      <c r="L5" s="135">
        <v>6.4069785162136341</v>
      </c>
      <c r="M5" s="136"/>
      <c r="P5" s="131"/>
    </row>
    <row r="6" spans="2:16" x14ac:dyDescent="0.25">
      <c r="B6" s="121" t="s">
        <v>14</v>
      </c>
      <c r="C6" s="122">
        <v>2023</v>
      </c>
      <c r="D6" s="128">
        <v>0.97935620091267961</v>
      </c>
      <c r="E6" s="128">
        <v>1.01055946613603</v>
      </c>
      <c r="F6" s="128">
        <v>0.25942406140516394</v>
      </c>
      <c r="G6" s="128">
        <v>0.71993213950751567</v>
      </c>
      <c r="H6" s="128">
        <v>0.75113540473086604</v>
      </c>
      <c r="I6" s="128">
        <v>0.17573069999999999</v>
      </c>
      <c r="J6" s="128">
        <v>0.54420143950751565</v>
      </c>
      <c r="K6" s="128">
        <v>0.57540470473086602</v>
      </c>
      <c r="L6" s="137">
        <v>6.6653900484352544</v>
      </c>
      <c r="M6" s="130"/>
      <c r="N6" s="138"/>
      <c r="O6" s="138"/>
      <c r="P6" s="131"/>
    </row>
    <row r="7" spans="2:16" x14ac:dyDescent="0.25">
      <c r="B7" s="121" t="s">
        <v>14</v>
      </c>
      <c r="C7" s="122">
        <v>2024</v>
      </c>
      <c r="D7" s="128">
        <v>1.0326117013839999</v>
      </c>
      <c r="E7" s="128">
        <v>1.0616644761315595</v>
      </c>
      <c r="F7" s="128">
        <v>0.26612730827599157</v>
      </c>
      <c r="G7" s="128">
        <v>0.76648439310800831</v>
      </c>
      <c r="H7" s="128">
        <v>0.79553716785556783</v>
      </c>
      <c r="I7" s="128">
        <v>0.17922450600000001</v>
      </c>
      <c r="J7" s="128">
        <v>0.58725988710800836</v>
      </c>
      <c r="K7" s="128">
        <v>0.61631266185556788</v>
      </c>
      <c r="L7" s="137">
        <v>6.9342240473182093</v>
      </c>
      <c r="M7" s="130"/>
      <c r="N7" s="138"/>
      <c r="O7" s="138"/>
      <c r="P7" s="131"/>
    </row>
    <row r="8" spans="2:16" x14ac:dyDescent="0.25">
      <c r="B8" s="121" t="s">
        <v>14</v>
      </c>
      <c r="C8" s="122">
        <v>2025</v>
      </c>
      <c r="D8" s="128">
        <v>1.0733247492573383</v>
      </c>
      <c r="E8" s="128">
        <v>1.0822400755560548</v>
      </c>
      <c r="F8" s="128">
        <v>0.27992883554875569</v>
      </c>
      <c r="G8" s="128">
        <v>0.79339591370858265</v>
      </c>
      <c r="H8" s="128">
        <v>0.80231124000729914</v>
      </c>
      <c r="I8" s="128">
        <v>0.18278246592</v>
      </c>
      <c r="J8" s="128">
        <v>0.61061344778858262</v>
      </c>
      <c r="K8" s="128">
        <v>0.61952877408729912</v>
      </c>
      <c r="L8" s="137">
        <v>7.213900880368441</v>
      </c>
      <c r="M8" s="130"/>
      <c r="N8" s="138"/>
      <c r="O8" s="138"/>
      <c r="P8" s="131"/>
    </row>
    <row r="9" spans="2:16" x14ac:dyDescent="0.25">
      <c r="B9" s="121" t="s">
        <v>14</v>
      </c>
      <c r="C9" s="122">
        <v>2026</v>
      </c>
      <c r="D9" s="128">
        <v>1.1233874102374031</v>
      </c>
      <c r="E9" s="128">
        <v>1.1316934703472705</v>
      </c>
      <c r="F9" s="128">
        <v>0.29373036282151976</v>
      </c>
      <c r="G9" s="128">
        <v>0.82965704741588331</v>
      </c>
      <c r="H9" s="128">
        <v>0.83796310752575076</v>
      </c>
      <c r="I9" s="128">
        <v>0.18643811523839998</v>
      </c>
      <c r="J9" s="128">
        <v>0.64321893217748327</v>
      </c>
      <c r="K9" s="128">
        <v>0.65152499228735072</v>
      </c>
      <c r="L9" s="137">
        <v>7.5048578697002188</v>
      </c>
      <c r="M9" s="130"/>
      <c r="N9" s="138"/>
      <c r="O9" s="138"/>
      <c r="P9" s="131"/>
    </row>
    <row r="10" spans="2:16" x14ac:dyDescent="0.25">
      <c r="B10" s="121" t="s">
        <v>14</v>
      </c>
      <c r="C10" s="122">
        <v>2027</v>
      </c>
      <c r="D10" s="128">
        <v>1.1690246433096561</v>
      </c>
      <c r="E10" s="128">
        <v>1.1808371937216469</v>
      </c>
      <c r="F10" s="128">
        <v>0.30753189009428383</v>
      </c>
      <c r="G10" s="128">
        <v>0.86149275321537222</v>
      </c>
      <c r="H10" s="128">
        <v>0.87330530362736303</v>
      </c>
      <c r="I10" s="128">
        <v>0.19000678582670399</v>
      </c>
      <c r="J10" s="128">
        <v>0.67148596738866817</v>
      </c>
      <c r="K10" s="128">
        <v>0.68329851780065898</v>
      </c>
      <c r="L10" s="137">
        <v>7.8075499758633624</v>
      </c>
      <c r="M10" s="130"/>
      <c r="N10" s="138"/>
      <c r="O10" s="138"/>
      <c r="P10" s="131"/>
    </row>
    <row r="11" spans="2:16" x14ac:dyDescent="0.25">
      <c r="B11" s="121" t="s">
        <v>14</v>
      </c>
      <c r="C11" s="122">
        <v>2028</v>
      </c>
      <c r="D11" s="128">
        <v>1.2311292104629077</v>
      </c>
      <c r="E11" s="128">
        <v>1.2403511025913385</v>
      </c>
      <c r="F11" s="128">
        <v>0.3213334173670479</v>
      </c>
      <c r="G11" s="128">
        <v>0.90979579309585978</v>
      </c>
      <c r="H11" s="128">
        <v>0.91901768522429061</v>
      </c>
      <c r="I11" s="128">
        <v>0.20296262201185444</v>
      </c>
      <c r="J11" s="128">
        <v>0.70683317108400534</v>
      </c>
      <c r="K11" s="128">
        <v>0.71605506321243617</v>
      </c>
      <c r="L11" s="137">
        <v>8.1224505092511432</v>
      </c>
      <c r="M11" s="130"/>
      <c r="N11" s="138"/>
      <c r="O11" s="138"/>
      <c r="P11" s="131"/>
    </row>
    <row r="12" spans="2:16" x14ac:dyDescent="0.25">
      <c r="B12" s="121" t="s">
        <v>14</v>
      </c>
      <c r="C12" s="122">
        <v>2029</v>
      </c>
      <c r="D12" s="128">
        <v>1.2736820069600889</v>
      </c>
      <c r="E12" s="128">
        <v>1.2938128535692153</v>
      </c>
      <c r="F12" s="128">
        <v>0.33513494463981203</v>
      </c>
      <c r="G12" s="128">
        <v>0.93854706232027696</v>
      </c>
      <c r="H12" s="128">
        <v>0.9586779089294033</v>
      </c>
      <c r="I12" s="128">
        <v>0.20702187445209147</v>
      </c>
      <c r="J12" s="128">
        <v>0.73152518786818543</v>
      </c>
      <c r="K12" s="128">
        <v>0.75165603447731177</v>
      </c>
      <c r="L12" s="137">
        <v>8.4500518702012783</v>
      </c>
      <c r="M12" s="130"/>
      <c r="N12" s="138"/>
      <c r="O12" s="138"/>
      <c r="P12" s="131"/>
    </row>
    <row r="13" spans="2:16" x14ac:dyDescent="0.25">
      <c r="B13" s="121" t="s">
        <v>14</v>
      </c>
      <c r="C13" s="122">
        <v>2030</v>
      </c>
      <c r="D13" s="128">
        <v>1.3089967255681723</v>
      </c>
      <c r="E13" s="128">
        <v>1.329659963941729</v>
      </c>
      <c r="F13" s="128">
        <v>0.34893647191257604</v>
      </c>
      <c r="G13" s="128">
        <v>0.96006025365559622</v>
      </c>
      <c r="H13" s="128">
        <v>0.98072349202915299</v>
      </c>
      <c r="I13" s="128">
        <v>0.21113302045660826</v>
      </c>
      <c r="J13" s="128">
        <v>0.74892723319898802</v>
      </c>
      <c r="K13" s="128">
        <v>0.76959047157254479</v>
      </c>
      <c r="L13" s="137">
        <v>8.7908663189472875</v>
      </c>
      <c r="M13" s="130"/>
      <c r="N13" s="138"/>
      <c r="O13" s="138"/>
      <c r="P13" s="131"/>
    </row>
    <row r="14" spans="2:16" x14ac:dyDescent="0.25">
      <c r="B14" s="121" t="s">
        <v>14</v>
      </c>
      <c r="C14" s="122">
        <v>2031</v>
      </c>
      <c r="D14" s="128">
        <v>1.3448307077496517</v>
      </c>
      <c r="E14" s="128">
        <v>1.3660386623244978</v>
      </c>
      <c r="F14" s="128">
        <v>0.36273799918534011</v>
      </c>
      <c r="G14" s="128">
        <v>0.98209270856431163</v>
      </c>
      <c r="H14" s="128">
        <v>1.0033006631391577</v>
      </c>
      <c r="I14" s="128">
        <v>0.21537958271711288</v>
      </c>
      <c r="J14" s="128">
        <v>0.76671312584719875</v>
      </c>
      <c r="K14" s="128">
        <v>0.78792108042204478</v>
      </c>
      <c r="L14" s="137">
        <v>9.145426776624161</v>
      </c>
      <c r="M14" s="130"/>
      <c r="N14" s="138"/>
      <c r="O14" s="138"/>
      <c r="P14" s="131"/>
    </row>
    <row r="15" spans="2:16" x14ac:dyDescent="0.25">
      <c r="B15" s="121" t="s">
        <v>14</v>
      </c>
      <c r="C15" s="122">
        <v>2032</v>
      </c>
      <c r="D15" s="128">
        <v>1.3787577512992448</v>
      </c>
      <c r="E15" s="128">
        <v>1.4000662778359318</v>
      </c>
      <c r="F15" s="128">
        <v>0.37653952645810418</v>
      </c>
      <c r="G15" s="128">
        <v>1.0022182248411406</v>
      </c>
      <c r="H15" s="128">
        <v>1.0235267513778277</v>
      </c>
      <c r="I15" s="128">
        <v>0.219711554259855</v>
      </c>
      <c r="J15" s="128">
        <v>0.78250667058128565</v>
      </c>
      <c r="K15" s="128">
        <v>0.80381519711797267</v>
      </c>
      <c r="L15" s="137">
        <v>9.5142876585808445</v>
      </c>
      <c r="M15" s="130"/>
      <c r="N15" s="138"/>
      <c r="O15" s="138"/>
      <c r="P15" s="131"/>
    </row>
    <row r="16" spans="2:16" x14ac:dyDescent="0.25">
      <c r="B16" s="121" t="s">
        <v>14</v>
      </c>
      <c r="C16" s="122">
        <v>2033</v>
      </c>
      <c r="D16" s="128">
        <v>1.4141754002387557</v>
      </c>
      <c r="E16" s="128">
        <v>1.4355189095276089</v>
      </c>
      <c r="F16" s="128">
        <v>0.39034105373086825</v>
      </c>
      <c r="G16" s="128">
        <v>1.0238343465078874</v>
      </c>
      <c r="H16" s="128">
        <v>1.0451778557967406</v>
      </c>
      <c r="I16" s="128">
        <v>0.22418038780355576</v>
      </c>
      <c r="J16" s="128">
        <v>0.79965395870433165</v>
      </c>
      <c r="K16" s="128">
        <v>0.82099746799318485</v>
      </c>
      <c r="L16" s="137">
        <v>9.8980257413025736</v>
      </c>
      <c r="M16" s="130"/>
      <c r="N16" s="138"/>
      <c r="O16" s="138"/>
      <c r="P16" s="131"/>
    </row>
    <row r="17" spans="2:16" x14ac:dyDescent="0.25">
      <c r="B17" s="121" t="s">
        <v>14</v>
      </c>
      <c r="C17" s="122">
        <v>2034</v>
      </c>
      <c r="D17" s="128">
        <v>1.4463662496621059</v>
      </c>
      <c r="E17" s="128">
        <v>1.4729731464379392</v>
      </c>
      <c r="F17" s="128">
        <v>0.40414258100363243</v>
      </c>
      <c r="G17" s="128">
        <v>1.0422236686584734</v>
      </c>
      <c r="H17" s="128">
        <v>1.0688305654343067</v>
      </c>
      <c r="I17" s="128">
        <v>0.22858155984298034</v>
      </c>
      <c r="J17" s="128">
        <v>0.81364210881549304</v>
      </c>
      <c r="K17" s="128">
        <v>0.84024900559132631</v>
      </c>
      <c r="L17" s="137">
        <v>10.297241064298632</v>
      </c>
      <c r="M17" s="130"/>
      <c r="N17" s="138"/>
      <c r="O17" s="138"/>
      <c r="P17" s="131"/>
    </row>
    <row r="18" spans="2:16" x14ac:dyDescent="0.25">
      <c r="B18" s="121" t="s">
        <v>14</v>
      </c>
      <c r="C18" s="122">
        <v>2035</v>
      </c>
      <c r="D18" s="128">
        <v>1.488014438148836</v>
      </c>
      <c r="E18" s="128">
        <v>1.5126200221293056</v>
      </c>
      <c r="F18" s="128">
        <v>0.4179441082763965</v>
      </c>
      <c r="G18" s="128">
        <v>1.0700703298724394</v>
      </c>
      <c r="H18" s="128">
        <v>1.094675913852909</v>
      </c>
      <c r="I18" s="128">
        <v>0.23308851070831726</v>
      </c>
      <c r="J18" s="128">
        <v>0.83698181916412218</v>
      </c>
      <c r="K18" s="128">
        <v>0.8615874031445917</v>
      </c>
      <c r="L18" s="137">
        <v>10.71255786836579</v>
      </c>
      <c r="M18" s="130"/>
      <c r="N18" s="138"/>
      <c r="O18" s="138"/>
      <c r="P18" s="131"/>
    </row>
    <row r="19" spans="2:16" x14ac:dyDescent="0.25">
      <c r="B19" s="121" t="s">
        <v>14</v>
      </c>
      <c r="C19" s="122">
        <v>2036</v>
      </c>
      <c r="D19" s="128">
        <v>1.5357402864897158</v>
      </c>
      <c r="E19" s="128">
        <v>1.5645132403936584</v>
      </c>
      <c r="F19" s="128">
        <v>0.43174563554916068</v>
      </c>
      <c r="G19" s="128">
        <v>1.1039946509405552</v>
      </c>
      <c r="H19" s="128">
        <v>1.1327676048444977</v>
      </c>
      <c r="I19" s="128">
        <v>0.23777007310392959</v>
      </c>
      <c r="J19" s="128">
        <v>0.86622457783662554</v>
      </c>
      <c r="K19" s="128">
        <v>0.89499753174056806</v>
      </c>
      <c r="L19" s="137">
        <v>11.144625571694558</v>
      </c>
      <c r="M19" s="130"/>
      <c r="N19" s="138"/>
      <c r="O19" s="138"/>
      <c r="P19" s="131"/>
    </row>
    <row r="20" spans="2:16" x14ac:dyDescent="0.25">
      <c r="B20" s="121" t="s">
        <v>14</v>
      </c>
      <c r="C20" s="122">
        <v>2037</v>
      </c>
      <c r="D20" s="128">
        <v>1.5787694258142433</v>
      </c>
      <c r="E20" s="128">
        <v>1.6085135072911321</v>
      </c>
      <c r="F20" s="128">
        <v>0.44554716282192491</v>
      </c>
      <c r="G20" s="128">
        <v>1.1332222629923183</v>
      </c>
      <c r="H20" s="128">
        <v>1.1629663444692071</v>
      </c>
      <c r="I20" s="128">
        <v>0.24252547456600809</v>
      </c>
      <c r="J20" s="128">
        <v>0.89069678842631017</v>
      </c>
      <c r="K20" s="128">
        <v>0.92044086990319895</v>
      </c>
      <c r="L20" s="137">
        <v>11.594119785344549</v>
      </c>
      <c r="M20" s="130"/>
      <c r="N20" s="138"/>
      <c r="O20" s="138"/>
      <c r="P20" s="131"/>
    </row>
    <row r="21" spans="2:16" x14ac:dyDescent="0.25">
      <c r="B21" s="121" t="s">
        <v>14</v>
      </c>
      <c r="C21" s="122">
        <v>2038</v>
      </c>
      <c r="D21" s="128">
        <v>1.6220428891991121</v>
      </c>
      <c r="E21" s="128">
        <v>1.652756407405618</v>
      </c>
      <c r="F21" s="128">
        <v>0.45934869009468904</v>
      </c>
      <c r="G21" s="128">
        <v>1.1626941991044231</v>
      </c>
      <c r="H21" s="128">
        <v>1.193407717310929</v>
      </c>
      <c r="I21" s="128">
        <v>0.24741716762848098</v>
      </c>
      <c r="J21" s="128">
        <v>0.91527703147594208</v>
      </c>
      <c r="K21" s="128">
        <v>0.945990549682448</v>
      </c>
      <c r="L21" s="137">
        <v>12.061743369676853</v>
      </c>
      <c r="M21" s="130"/>
      <c r="N21" s="138"/>
      <c r="O21" s="138"/>
      <c r="P21" s="131"/>
    </row>
    <row r="22" spans="2:16" x14ac:dyDescent="0.25">
      <c r="B22" s="121" t="s">
        <v>14</v>
      </c>
      <c r="C22" s="122">
        <v>2039</v>
      </c>
      <c r="D22" s="128">
        <v>1.6659929326735963</v>
      </c>
      <c r="E22" s="128">
        <v>1.6977027674463134</v>
      </c>
      <c r="F22" s="128">
        <v>0.47315021736745316</v>
      </c>
      <c r="G22" s="128">
        <v>1.1928427153061432</v>
      </c>
      <c r="H22" s="128">
        <v>1.2245525500788603</v>
      </c>
      <c r="I22" s="128">
        <v>0.25235850977395469</v>
      </c>
      <c r="J22" s="128">
        <v>0.94048420553218848</v>
      </c>
      <c r="K22" s="128">
        <v>0.97219404030490564</v>
      </c>
      <c r="L22" s="137">
        <v>12.548227533395286</v>
      </c>
      <c r="M22" s="130"/>
      <c r="N22" s="138"/>
      <c r="O22" s="138"/>
      <c r="P22" s="131"/>
    </row>
    <row r="23" spans="2:16" x14ac:dyDescent="0.25">
      <c r="B23" s="121" t="s">
        <v>14</v>
      </c>
      <c r="C23" s="122">
        <v>2040</v>
      </c>
      <c r="D23" s="128">
        <v>1.7317671446732024</v>
      </c>
      <c r="E23" s="128">
        <v>1.7634769794459195</v>
      </c>
      <c r="F23" s="128">
        <v>0.48695174464021729</v>
      </c>
      <c r="G23" s="128">
        <v>1.244815400032985</v>
      </c>
      <c r="H23" s="128">
        <v>1.2765252348057023</v>
      </c>
      <c r="I23" s="128">
        <v>0.25736283258200643</v>
      </c>
      <c r="J23" s="128">
        <v>0.98745256745097854</v>
      </c>
      <c r="K23" s="128">
        <v>1.0191624022236958</v>
      </c>
      <c r="L23" s="137">
        <v>13.054332976915095</v>
      </c>
      <c r="M23" s="130"/>
      <c r="N23" s="138"/>
      <c r="O23" s="138"/>
      <c r="P23" s="131"/>
    </row>
    <row r="24" spans="2:16" x14ac:dyDescent="0.25">
      <c r="B24" s="121" t="s">
        <v>14</v>
      </c>
      <c r="C24" s="122">
        <v>2041</v>
      </c>
      <c r="D24" s="128">
        <v>1.7776818322518282</v>
      </c>
      <c r="E24" s="128">
        <v>1.8093916670245453</v>
      </c>
      <c r="F24" s="128">
        <v>0.50075327191298136</v>
      </c>
      <c r="G24" s="128">
        <v>1.2769285603388467</v>
      </c>
      <c r="H24" s="128">
        <v>1.3086383951115641</v>
      </c>
      <c r="I24" s="128">
        <v>0.26254650951295977</v>
      </c>
      <c r="J24" s="128">
        <v>1.0143820508258869</v>
      </c>
      <c r="K24" s="128">
        <v>1.0460918855986043</v>
      </c>
      <c r="L24" s="137">
        <v>13.580851081846941</v>
      </c>
      <c r="M24" s="130"/>
      <c r="N24" s="138"/>
      <c r="O24" s="138"/>
      <c r="P24" s="131"/>
    </row>
    <row r="25" spans="2:16" x14ac:dyDescent="0.25">
      <c r="B25" s="121" t="s">
        <v>14</v>
      </c>
      <c r="C25" s="122">
        <v>2042</v>
      </c>
      <c r="D25" s="128">
        <v>1.8252301520070393</v>
      </c>
      <c r="E25" s="128">
        <v>1.8569399867797565</v>
      </c>
      <c r="F25" s="128">
        <v>0.51455479918574543</v>
      </c>
      <c r="G25" s="128">
        <v>1.3106753528212938</v>
      </c>
      <c r="H25" s="128">
        <v>1.3423851875940112</v>
      </c>
      <c r="I25" s="128">
        <v>0.26868157840382612</v>
      </c>
      <c r="J25" s="128">
        <v>1.0419937744174677</v>
      </c>
      <c r="K25" s="128">
        <v>1.073703609190185</v>
      </c>
      <c r="L25" s="137">
        <v>14.128605148456128</v>
      </c>
      <c r="M25" s="130"/>
      <c r="N25" s="138"/>
      <c r="O25" s="138"/>
      <c r="P25" s="131"/>
    </row>
    <row r="26" spans="2:16" x14ac:dyDescent="0.25">
      <c r="B26" s="121" t="s">
        <v>14</v>
      </c>
      <c r="C26" s="122">
        <v>2043</v>
      </c>
      <c r="D26" s="128">
        <v>1.90261307863883</v>
      </c>
      <c r="E26" s="128">
        <v>1.9343229134115472</v>
      </c>
      <c r="F26" s="128">
        <v>0.52835632645850961</v>
      </c>
      <c r="G26" s="128">
        <v>1.3742567521803204</v>
      </c>
      <c r="H26" s="128">
        <v>1.4059665869530376</v>
      </c>
      <c r="I26" s="128">
        <v>0.27407036663534162</v>
      </c>
      <c r="J26" s="128">
        <v>1.1001863855449787</v>
      </c>
      <c r="K26" s="128">
        <v>1.1318962203176959</v>
      </c>
      <c r="L26" s="137">
        <v>14.698451683032065</v>
      </c>
      <c r="M26" s="130"/>
      <c r="N26" s="138"/>
      <c r="O26" s="138"/>
      <c r="P26" s="131"/>
    </row>
    <row r="27" spans="2:16" x14ac:dyDescent="0.25">
      <c r="B27" s="121" t="s">
        <v>14</v>
      </c>
      <c r="C27" s="122">
        <v>2044</v>
      </c>
      <c r="D27" s="128">
        <v>1.974039483870246</v>
      </c>
      <c r="E27" s="128">
        <v>2.0057493186429634</v>
      </c>
      <c r="F27" s="128">
        <v>0.54215785373127368</v>
      </c>
      <c r="G27" s="128">
        <v>1.4318816301389723</v>
      </c>
      <c r="H27" s="128">
        <v>1.4635914649116897</v>
      </c>
      <c r="I27" s="128">
        <v>0.27921165844047779</v>
      </c>
      <c r="J27" s="128">
        <v>1.1526699716984945</v>
      </c>
      <c r="K27" s="128">
        <v>1.1843798064712119</v>
      </c>
      <c r="L27" s="137">
        <v>15.291281737180965</v>
      </c>
      <c r="M27" s="130"/>
      <c r="N27" s="138"/>
      <c r="O27" s="138"/>
      <c r="P27" s="131"/>
    </row>
    <row r="28" spans="2:16" x14ac:dyDescent="0.25">
      <c r="B28" s="121" t="s">
        <v>14</v>
      </c>
      <c r="C28" s="122">
        <v>2045</v>
      </c>
      <c r="D28" s="128">
        <v>2.0475680697080563</v>
      </c>
      <c r="E28" s="128">
        <v>2.0792779044807737</v>
      </c>
      <c r="F28" s="128">
        <v>0.55595938100403774</v>
      </c>
      <c r="G28" s="128">
        <v>1.4916086887040185</v>
      </c>
      <c r="H28" s="128">
        <v>1.5233185234767359</v>
      </c>
      <c r="I28" s="128">
        <v>0.28479589160928725</v>
      </c>
      <c r="J28" s="128">
        <v>1.2068127970947313</v>
      </c>
      <c r="K28" s="128">
        <v>1.2385226318674487</v>
      </c>
      <c r="L28" s="137">
        <v>15.908022301136002</v>
      </c>
      <c r="M28" s="130"/>
      <c r="N28" s="138"/>
      <c r="O28" s="138"/>
      <c r="P28" s="131"/>
    </row>
    <row r="29" spans="2:16" x14ac:dyDescent="0.25">
      <c r="B29" s="121" t="s">
        <v>14</v>
      </c>
      <c r="C29" s="122">
        <v>2046</v>
      </c>
      <c r="D29" s="128">
        <v>2.0991296083977371</v>
      </c>
      <c r="E29" s="128">
        <v>2.1308394431704545</v>
      </c>
      <c r="F29" s="128">
        <v>0.56976090827680181</v>
      </c>
      <c r="G29" s="128">
        <v>1.5293687001209353</v>
      </c>
      <c r="H29" s="128">
        <v>1.5610785348936527</v>
      </c>
      <c r="I29" s="128">
        <v>0.29049180944147301</v>
      </c>
      <c r="J29" s="128">
        <v>1.2388768906794623</v>
      </c>
      <c r="K29" s="128">
        <v>1.2705867254521797</v>
      </c>
      <c r="L29" s="137">
        <v>16.549637753263607</v>
      </c>
      <c r="M29" s="130"/>
      <c r="N29" s="138"/>
      <c r="O29" s="138"/>
      <c r="P29" s="131"/>
    </row>
    <row r="30" spans="2:16" x14ac:dyDescent="0.25">
      <c r="B30" s="121" t="s">
        <v>14</v>
      </c>
      <c r="C30" s="122">
        <v>2047</v>
      </c>
      <c r="D30" s="128">
        <v>2.1677775848953984</v>
      </c>
      <c r="E30" s="128">
        <v>2.1994874196681158</v>
      </c>
      <c r="F30" s="128">
        <v>0.58356243554956599</v>
      </c>
      <c r="G30" s="128">
        <v>1.5842151493458325</v>
      </c>
      <c r="H30" s="128">
        <v>1.6159249841185499</v>
      </c>
      <c r="I30" s="128">
        <v>0.29630164563030248</v>
      </c>
      <c r="J30" s="128">
        <v>1.28791350371553</v>
      </c>
      <c r="K30" s="128">
        <v>1.3196233384882474</v>
      </c>
      <c r="L30" s="137">
        <v>17.21713136803243</v>
      </c>
      <c r="M30" s="130"/>
      <c r="N30" s="138"/>
      <c r="O30" s="138"/>
      <c r="P30" s="131"/>
    </row>
    <row r="31" spans="2:16" x14ac:dyDescent="0.25">
      <c r="B31" s="121" t="s">
        <v>14</v>
      </c>
      <c r="C31" s="122">
        <v>2048</v>
      </c>
      <c r="D31" s="128">
        <v>2.2215115059747168</v>
      </c>
      <c r="E31" s="128">
        <v>2.2532213407474342</v>
      </c>
      <c r="F31" s="128">
        <v>0.59736396282233006</v>
      </c>
      <c r="G31" s="128">
        <v>1.6241475431523869</v>
      </c>
      <c r="H31" s="128">
        <v>1.6558573779251042</v>
      </c>
      <c r="I31" s="128">
        <v>0.30222767854290855</v>
      </c>
      <c r="J31" s="128">
        <v>1.3219198646094783</v>
      </c>
      <c r="K31" s="128">
        <v>1.3536296993821957</v>
      </c>
      <c r="L31" s="137">
        <v>17.911546884802959</v>
      </c>
      <c r="M31" s="130"/>
      <c r="N31" s="138"/>
      <c r="O31" s="138"/>
      <c r="P31" s="131"/>
    </row>
    <row r="32" spans="2:16" x14ac:dyDescent="0.25">
      <c r="B32" s="121" t="s">
        <v>14</v>
      </c>
      <c r="C32" s="122">
        <v>2049</v>
      </c>
      <c r="D32" s="128">
        <v>2.2930351420186192</v>
      </c>
      <c r="E32" s="128">
        <v>2.3247449767913366</v>
      </c>
      <c r="F32" s="128">
        <v>0.61116549009509413</v>
      </c>
      <c r="G32" s="128">
        <v>1.6818696519235252</v>
      </c>
      <c r="H32" s="128">
        <v>1.7135794866962426</v>
      </c>
      <c r="I32" s="128">
        <v>0.30827223211376664</v>
      </c>
      <c r="J32" s="128">
        <v>1.3735974198097587</v>
      </c>
      <c r="K32" s="128">
        <v>1.4053072545824761</v>
      </c>
      <c r="L32" s="137">
        <v>18.633970139890863</v>
      </c>
      <c r="M32" s="130"/>
      <c r="N32" s="138"/>
      <c r="O32" s="138"/>
      <c r="P32" s="131"/>
    </row>
    <row r="33" spans="2:16" x14ac:dyDescent="0.25">
      <c r="B33" s="121" t="s">
        <v>14</v>
      </c>
      <c r="C33" s="122">
        <v>2050</v>
      </c>
      <c r="D33" s="128">
        <v>2.3576366897073555</v>
      </c>
      <c r="E33" s="128">
        <v>2.3893465244800729</v>
      </c>
      <c r="F33" s="128">
        <v>0.6249670173678582</v>
      </c>
      <c r="G33" s="128">
        <v>1.7326696723394974</v>
      </c>
      <c r="H33" s="128">
        <v>1.7643795071122148</v>
      </c>
      <c r="I33" s="128">
        <v>0.31443767675604195</v>
      </c>
      <c r="J33" s="128">
        <v>1.4182319955834555</v>
      </c>
      <c r="K33" s="128">
        <v>1.4499418303561729</v>
      </c>
      <c r="L33" s="137">
        <v>19.385530764456028</v>
      </c>
      <c r="M33" s="130"/>
      <c r="N33" s="138"/>
      <c r="O33" s="138"/>
      <c r="P33" s="131"/>
    </row>
    <row r="34" spans="2:16" x14ac:dyDescent="0.25">
      <c r="B34" s="121" t="s">
        <v>14</v>
      </c>
      <c r="C34" s="122">
        <v>2051</v>
      </c>
      <c r="D34" s="128">
        <v>2.4246014562730878</v>
      </c>
      <c r="E34" s="128">
        <v>2.4563112910458051</v>
      </c>
      <c r="F34" s="128">
        <v>0.63876854464062238</v>
      </c>
      <c r="G34" s="128">
        <v>1.7858329116324654</v>
      </c>
      <c r="H34" s="128">
        <v>1.8175427464051828</v>
      </c>
      <c r="I34" s="128">
        <v>0.32072643029116277</v>
      </c>
      <c r="J34" s="128">
        <v>1.4651064813413026</v>
      </c>
      <c r="K34" s="128">
        <v>1.49681631611402</v>
      </c>
      <c r="L34" s="137">
        <v>20.167403950872281</v>
      </c>
      <c r="M34" s="130"/>
      <c r="N34" s="138"/>
      <c r="O34" s="138"/>
      <c r="P34" s="131"/>
    </row>
    <row r="35" spans="2:16" x14ac:dyDescent="0.25">
      <c r="B35" s="121" t="s">
        <v>14</v>
      </c>
      <c r="C35" s="122">
        <v>2052</v>
      </c>
      <c r="D35" s="128">
        <v>2.4933561634204242</v>
      </c>
      <c r="E35" s="128">
        <v>2.5250659981931416</v>
      </c>
      <c r="F35" s="128">
        <v>0.65257007191338634</v>
      </c>
      <c r="G35" s="128">
        <v>1.840786091507038</v>
      </c>
      <c r="H35" s="128">
        <v>1.8724959262797554</v>
      </c>
      <c r="I35" s="128">
        <v>0.32714095889698591</v>
      </c>
      <c r="J35" s="128">
        <v>1.5136451326100522</v>
      </c>
      <c r="K35" s="128">
        <v>1.5453549673827696</v>
      </c>
      <c r="L35" s="137">
        <v>20.980812290339777</v>
      </c>
      <c r="M35" s="130"/>
      <c r="N35" s="138"/>
      <c r="O35" s="138"/>
      <c r="P35" s="131"/>
    </row>
    <row r="36" spans="2:16" x14ac:dyDescent="0.25">
      <c r="B36" s="121" t="s">
        <v>14</v>
      </c>
      <c r="C36" s="122">
        <v>2053</v>
      </c>
      <c r="D36" s="128">
        <v>2.5639651384380313</v>
      </c>
      <c r="E36" s="128">
        <v>2.5956749732107487</v>
      </c>
      <c r="F36" s="128">
        <v>0.66637159918615052</v>
      </c>
      <c r="G36" s="128">
        <v>1.8975935392518808</v>
      </c>
      <c r="H36" s="128">
        <v>1.9293033740245982</v>
      </c>
      <c r="I36" s="128">
        <v>0.33368377807492561</v>
      </c>
      <c r="J36" s="128">
        <v>1.5639097611769552</v>
      </c>
      <c r="K36" s="128">
        <v>1.5956195959496726</v>
      </c>
      <c r="L36" s="137">
        <v>21.827027684613487</v>
      </c>
      <c r="M36" s="130"/>
      <c r="N36" s="138"/>
      <c r="O36" s="138"/>
      <c r="P36" s="131"/>
    </row>
    <row r="37" spans="2:16" x14ac:dyDescent="0.25">
      <c r="B37" s="121" t="s">
        <v>14</v>
      </c>
      <c r="C37" s="122">
        <v>2054</v>
      </c>
      <c r="D37" s="128">
        <v>2.6364951151563716</v>
      </c>
      <c r="E37" s="128">
        <v>2.668204949929089</v>
      </c>
      <c r="F37" s="128">
        <v>0.68017312645891459</v>
      </c>
      <c r="G37" s="128">
        <v>1.956321988697457</v>
      </c>
      <c r="H37" s="128">
        <v>1.9880318234701744</v>
      </c>
      <c r="I37" s="128">
        <v>0.34035745363642406</v>
      </c>
      <c r="J37" s="128">
        <v>1.615964535061033</v>
      </c>
      <c r="K37" s="128">
        <v>1.6476743698337504</v>
      </c>
      <c r="L37" s="137">
        <v>22.707373334837079</v>
      </c>
      <c r="M37" s="130"/>
      <c r="N37" s="138"/>
      <c r="O37" s="138"/>
      <c r="P37" s="131"/>
    </row>
    <row r="38" spans="2:16" x14ac:dyDescent="0.25">
      <c r="C38" s="121"/>
      <c r="I38" s="131"/>
      <c r="J38" s="131"/>
      <c r="K38" s="131"/>
      <c r="L38" s="138"/>
      <c r="N38" s="138"/>
      <c r="O38" s="138"/>
      <c r="P38" s="138"/>
    </row>
    <row r="39" spans="2:16" x14ac:dyDescent="0.25">
      <c r="B39" s="121" t="s">
        <v>15</v>
      </c>
      <c r="C39" s="121"/>
      <c r="I39" s="131"/>
      <c r="J39" s="131"/>
      <c r="K39" s="131"/>
      <c r="L39" s="138"/>
      <c r="N39" s="138"/>
      <c r="O39" s="138"/>
      <c r="P39" s="138"/>
    </row>
    <row r="40" spans="2:16" x14ac:dyDescent="0.25">
      <c r="B40" s="121" t="s">
        <v>16</v>
      </c>
      <c r="C40" s="121"/>
      <c r="I40" s="131"/>
      <c r="J40" s="131"/>
      <c r="K40" s="131"/>
      <c r="L40" s="138"/>
      <c r="N40" s="138"/>
      <c r="O40" s="138"/>
      <c r="P40" s="138"/>
    </row>
    <row r="41" spans="2:16" x14ac:dyDescent="0.25">
      <c r="B41" s="121" t="s">
        <v>17</v>
      </c>
      <c r="C41" s="121"/>
      <c r="I41" s="131"/>
      <c r="J41" s="131"/>
      <c r="K41" s="131"/>
      <c r="L41" s="138"/>
      <c r="N41" s="138"/>
      <c r="O41" s="138"/>
      <c r="P41" s="138"/>
    </row>
    <row r="42" spans="2:16" x14ac:dyDescent="0.25">
      <c r="B42" s="121" t="s">
        <v>18</v>
      </c>
      <c r="C42" s="121"/>
      <c r="I42" s="131"/>
      <c r="J42" s="131"/>
      <c r="K42" s="131"/>
      <c r="L42" s="138"/>
      <c r="N42" s="138"/>
      <c r="O42" s="138"/>
      <c r="P42" s="138"/>
    </row>
  </sheetData>
  <printOptions gridLines="1"/>
  <pageMargins left="0.7" right="0.7" top="0.75" bottom="0.75" header="0.3" footer="0.3"/>
  <pageSetup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3B71-2C27-420E-9BD0-59E197226A59}">
  <dimension ref="A1:K33"/>
  <sheetViews>
    <sheetView topLeftCell="A3" workbookViewId="0">
      <selection activeCell="A6" sqref="A6:A25"/>
    </sheetView>
  </sheetViews>
  <sheetFormatPr defaultColWidth="8.5703125" defaultRowHeight="15" x14ac:dyDescent="0.25"/>
  <cols>
    <col min="1" max="1" width="52.5703125" style="121" bestFit="1" customWidth="1"/>
    <col min="2" max="2" width="16.5703125" style="121" bestFit="1" customWidth="1"/>
    <col min="3" max="3" width="13" style="121" customWidth="1"/>
    <col min="4" max="4" width="13.42578125" style="121" customWidth="1"/>
    <col min="5" max="6" width="13.5703125" style="121" customWidth="1"/>
    <col min="7" max="7" width="16.5703125" style="121" bestFit="1" customWidth="1"/>
    <col min="8" max="8" width="12.85546875" style="121" customWidth="1"/>
    <col min="9" max="9" width="14.5703125" style="121" customWidth="1"/>
    <col min="10" max="10" width="11.5703125" style="121" customWidth="1"/>
    <col min="11" max="16384" width="8.5703125" style="121"/>
  </cols>
  <sheetData>
    <row r="1" spans="1:10" x14ac:dyDescent="0.25">
      <c r="A1" s="378" t="s">
        <v>2490</v>
      </c>
      <c r="B1" s="342"/>
      <c r="C1" s="342"/>
      <c r="D1" s="342"/>
      <c r="E1" s="342"/>
      <c r="F1" s="342"/>
      <c r="G1" s="342"/>
      <c r="H1" s="342"/>
      <c r="I1" s="342"/>
      <c r="J1" s="342"/>
    </row>
    <row r="2" spans="1:10" ht="15" customHeight="1" thickBot="1" x14ac:dyDescent="0.3">
      <c r="A2" s="343" t="s">
        <v>508</v>
      </c>
      <c r="B2" s="345" t="s">
        <v>509</v>
      </c>
      <c r="C2" s="346"/>
      <c r="D2" s="415" t="s">
        <v>510</v>
      </c>
      <c r="E2" s="416"/>
      <c r="F2" s="417"/>
      <c r="G2" s="415" t="s">
        <v>538</v>
      </c>
      <c r="H2" s="416"/>
      <c r="I2" s="416"/>
      <c r="J2" s="417"/>
    </row>
    <row r="3" spans="1:10" ht="45.75" thickBot="1" x14ac:dyDescent="0.3">
      <c r="A3" s="344"/>
      <c r="B3" s="173" t="s">
        <v>512</v>
      </c>
      <c r="C3" s="174" t="s">
        <v>545</v>
      </c>
      <c r="D3" s="173" t="s">
        <v>514</v>
      </c>
      <c r="E3" s="175" t="s">
        <v>515</v>
      </c>
      <c r="F3" s="175" t="s">
        <v>516</v>
      </c>
      <c r="G3" s="173" t="s">
        <v>539</v>
      </c>
      <c r="H3" s="175" t="s">
        <v>540</v>
      </c>
      <c r="I3" s="175" t="s">
        <v>541</v>
      </c>
      <c r="J3" s="174" t="s">
        <v>542</v>
      </c>
    </row>
    <row r="4" spans="1:10" x14ac:dyDescent="0.25">
      <c r="A4" s="348" t="s">
        <v>482</v>
      </c>
      <c r="B4" s="176" t="s">
        <v>483</v>
      </c>
      <c r="C4" s="177" t="s">
        <v>521</v>
      </c>
      <c r="D4" s="176" t="s">
        <v>485</v>
      </c>
      <c r="E4" s="178" t="s">
        <v>486</v>
      </c>
      <c r="F4" s="177" t="s">
        <v>522</v>
      </c>
      <c r="G4" s="176" t="s">
        <v>523</v>
      </c>
      <c r="H4" s="178" t="s">
        <v>524</v>
      </c>
      <c r="I4" s="178" t="s">
        <v>525</v>
      </c>
      <c r="J4" s="177" t="s">
        <v>543</v>
      </c>
    </row>
    <row r="5" spans="1:10" x14ac:dyDescent="0.25">
      <c r="A5" s="349"/>
      <c r="B5" s="350"/>
      <c r="C5" s="351"/>
      <c r="D5" s="350"/>
      <c r="E5" s="352"/>
      <c r="F5" s="351"/>
      <c r="G5" s="179" t="s">
        <v>483</v>
      </c>
      <c r="H5" s="180" t="s">
        <v>544</v>
      </c>
      <c r="I5" s="180" t="s">
        <v>529</v>
      </c>
      <c r="J5" s="181" t="s">
        <v>530</v>
      </c>
    </row>
    <row r="6" spans="1:10" x14ac:dyDescent="0.25">
      <c r="A6" s="195" t="s">
        <v>39</v>
      </c>
      <c r="B6" s="209">
        <v>13756703.180568922</v>
      </c>
      <c r="C6" s="209"/>
      <c r="D6" s="209">
        <v>1807076</v>
      </c>
      <c r="E6" s="209">
        <v>1945199</v>
      </c>
      <c r="F6" s="209">
        <v>7608070.120123419</v>
      </c>
      <c r="G6" s="209">
        <v>13756703.180568922</v>
      </c>
      <c r="H6" s="209">
        <v>3752275</v>
      </c>
      <c r="I6" s="209">
        <v>10004428.180568922</v>
      </c>
      <c r="J6" s="187">
        <v>3.6662300019505292</v>
      </c>
    </row>
    <row r="7" spans="1:10" x14ac:dyDescent="0.25">
      <c r="A7" s="195" t="s">
        <v>51</v>
      </c>
      <c r="B7" s="209">
        <v>12030966.31266026</v>
      </c>
      <c r="C7" s="209"/>
      <c r="D7" s="209">
        <v>2193508</v>
      </c>
      <c r="E7" s="209">
        <v>1155272</v>
      </c>
      <c r="F7" s="209">
        <v>1355843.2222580854</v>
      </c>
      <c r="G7" s="209">
        <v>12030966.31266026</v>
      </c>
      <c r="H7" s="209">
        <v>3348780</v>
      </c>
      <c r="I7" s="209">
        <v>8682186.3126602601</v>
      </c>
      <c r="J7" s="187">
        <v>3.5926415926577024</v>
      </c>
    </row>
    <row r="8" spans="1:10" x14ac:dyDescent="0.25">
      <c r="A8" s="195" t="s">
        <v>100</v>
      </c>
      <c r="B8" s="209">
        <v>753377.74600429717</v>
      </c>
      <c r="C8" s="209"/>
      <c r="D8" s="209">
        <v>203263</v>
      </c>
      <c r="E8" s="209">
        <v>289787</v>
      </c>
      <c r="F8" s="209">
        <v>289787</v>
      </c>
      <c r="G8" s="209">
        <v>753377.74600429717</v>
      </c>
      <c r="H8" s="209">
        <v>493050</v>
      </c>
      <c r="I8" s="209">
        <v>260327.74600429717</v>
      </c>
      <c r="J8" s="187">
        <v>1.5279946171875005</v>
      </c>
    </row>
    <row r="9" spans="1:10" x14ac:dyDescent="0.25">
      <c r="A9" s="195" t="s">
        <v>105</v>
      </c>
      <c r="B9" s="209">
        <v>237163.30528874131</v>
      </c>
      <c r="C9" s="209"/>
      <c r="D9" s="209">
        <v>139976</v>
      </c>
      <c r="E9" s="209">
        <v>99648</v>
      </c>
      <c r="F9" s="209">
        <v>242221.41240112702</v>
      </c>
      <c r="G9" s="209">
        <v>237163.30528874131</v>
      </c>
      <c r="H9" s="209">
        <v>239624</v>
      </c>
      <c r="I9" s="209">
        <v>-2460.6947112586931</v>
      </c>
      <c r="J9" s="187">
        <v>0.98973101729685387</v>
      </c>
    </row>
    <row r="10" spans="1:10" x14ac:dyDescent="0.25">
      <c r="A10" s="195" t="s">
        <v>224</v>
      </c>
      <c r="B10" s="209">
        <v>3929407.7808958436</v>
      </c>
      <c r="C10" s="209"/>
      <c r="D10" s="209">
        <v>937289</v>
      </c>
      <c r="E10" s="209">
        <v>542461</v>
      </c>
      <c r="F10" s="209">
        <v>647836.7183274799</v>
      </c>
      <c r="G10" s="209">
        <v>3929407.7808958436</v>
      </c>
      <c r="H10" s="209">
        <v>1479750</v>
      </c>
      <c r="I10" s="209">
        <v>2449657.7808958436</v>
      </c>
      <c r="J10" s="187">
        <v>2.6554538137495141</v>
      </c>
    </row>
    <row r="11" spans="1:10" x14ac:dyDescent="0.25">
      <c r="A11" s="195" t="s">
        <v>309</v>
      </c>
      <c r="B11" s="209">
        <v>3736069.0567530021</v>
      </c>
      <c r="C11" s="209"/>
      <c r="D11" s="209">
        <v>242197</v>
      </c>
      <c r="E11" s="209">
        <v>568856</v>
      </c>
      <c r="F11" s="209">
        <v>568856</v>
      </c>
      <c r="G11" s="209">
        <v>3736069.0567530021</v>
      </c>
      <c r="H11" s="209">
        <v>811053</v>
      </c>
      <c r="I11" s="209">
        <v>2925016.0567530021</v>
      </c>
      <c r="J11" s="187">
        <v>4.6064425589363482</v>
      </c>
    </row>
    <row r="12" spans="1:10" x14ac:dyDescent="0.25">
      <c r="A12" s="195" t="s">
        <v>310</v>
      </c>
      <c r="B12" s="209">
        <v>210758.1896613923</v>
      </c>
      <c r="C12" s="209"/>
      <c r="D12" s="209">
        <v>279944</v>
      </c>
      <c r="E12" s="209">
        <v>111285</v>
      </c>
      <c r="F12" s="209">
        <v>111285</v>
      </c>
      <c r="G12" s="209">
        <v>210758.1896613923</v>
      </c>
      <c r="H12" s="209">
        <v>391229</v>
      </c>
      <c r="I12" s="209">
        <v>-180470.8103386077</v>
      </c>
      <c r="J12" s="187">
        <v>0.53870799368500877</v>
      </c>
    </row>
    <row r="13" spans="1:10" x14ac:dyDescent="0.25">
      <c r="A13" s="242" t="s">
        <v>2492</v>
      </c>
      <c r="B13" s="209">
        <v>359154.50272427709</v>
      </c>
      <c r="C13" s="209"/>
      <c r="D13" s="209">
        <v>63594.949594079873</v>
      </c>
      <c r="E13" s="209">
        <v>93765.070948742214</v>
      </c>
      <c r="F13" s="209">
        <v>171161.39818600655</v>
      </c>
      <c r="G13" s="209">
        <v>359154.50272427709</v>
      </c>
      <c r="H13" s="209">
        <v>157360.02054282208</v>
      </c>
      <c r="I13" s="209">
        <v>201794.48218145501</v>
      </c>
      <c r="J13" s="187">
        <v>2.2823745287103661</v>
      </c>
    </row>
    <row r="14" spans="1:10" x14ac:dyDescent="0.25">
      <c r="A14" s="242" t="s">
        <v>2494</v>
      </c>
      <c r="B14" s="209">
        <v>4020861.0391883901</v>
      </c>
      <c r="C14" s="209"/>
      <c r="D14" s="209">
        <v>315999</v>
      </c>
      <c r="E14" s="209">
        <v>696302</v>
      </c>
      <c r="F14" s="209">
        <v>857915.37711305183</v>
      </c>
      <c r="G14" s="209">
        <v>4020861.0391883901</v>
      </c>
      <c r="H14" s="209">
        <v>1012301</v>
      </c>
      <c r="I14" s="209">
        <v>3008560.0391883901</v>
      </c>
      <c r="J14" s="187">
        <v>3.9720014493598153</v>
      </c>
    </row>
    <row r="15" spans="1:10" x14ac:dyDescent="0.25">
      <c r="A15" s="195" t="s">
        <v>2493</v>
      </c>
      <c r="B15" s="209">
        <v>6326997.5697194664</v>
      </c>
      <c r="C15" s="209"/>
      <c r="D15" s="209">
        <v>1938345</v>
      </c>
      <c r="E15" s="209">
        <v>3697064</v>
      </c>
      <c r="F15" s="209">
        <v>4955230.2387247756</v>
      </c>
      <c r="G15" s="209">
        <v>6326997.5697194664</v>
      </c>
      <c r="H15" s="209">
        <v>5635409</v>
      </c>
      <c r="I15" s="209">
        <v>691588.56971946638</v>
      </c>
      <c r="J15" s="187">
        <v>1.1227219833945445</v>
      </c>
    </row>
    <row r="16" spans="1:10" x14ac:dyDescent="0.25">
      <c r="A16" s="195" t="s">
        <v>205</v>
      </c>
      <c r="B16" s="209">
        <v>293376.43405774399</v>
      </c>
      <c r="C16" s="209"/>
      <c r="D16" s="209">
        <v>438847</v>
      </c>
      <c r="E16" s="209">
        <v>382484</v>
      </c>
      <c r="F16" s="209">
        <v>442531.19823428174</v>
      </c>
      <c r="G16" s="209">
        <v>293376.43405774399</v>
      </c>
      <c r="H16" s="209">
        <v>821331</v>
      </c>
      <c r="I16" s="209">
        <v>-527954.56594225601</v>
      </c>
      <c r="J16" s="187">
        <v>0.35719634843655479</v>
      </c>
    </row>
    <row r="17" spans="1:11" x14ac:dyDescent="0.25">
      <c r="A17" s="195" t="s">
        <v>2491</v>
      </c>
      <c r="B17" s="209">
        <v>2982102.2250521714</v>
      </c>
      <c r="C17" s="209"/>
      <c r="D17" s="209">
        <v>2424219</v>
      </c>
      <c r="E17" s="209">
        <v>4503681</v>
      </c>
      <c r="F17" s="209">
        <v>3761636.8849966815</v>
      </c>
      <c r="G17" s="209">
        <v>2982102.2250521714</v>
      </c>
      <c r="H17" s="209">
        <v>6927900</v>
      </c>
      <c r="I17" s="209">
        <v>-3945797.7749478286</v>
      </c>
      <c r="J17" s="187">
        <v>0.43044822024743018</v>
      </c>
    </row>
    <row r="18" spans="1:11" x14ac:dyDescent="0.25">
      <c r="A18" s="195" t="s">
        <v>311</v>
      </c>
      <c r="B18" s="209">
        <v>744104.37168035551</v>
      </c>
      <c r="C18" s="209"/>
      <c r="D18" s="209">
        <v>119997.05040592013</v>
      </c>
      <c r="E18" s="209">
        <v>176924.92905125779</v>
      </c>
      <c r="F18" s="209">
        <v>340577.31394400005</v>
      </c>
      <c r="G18" s="209">
        <v>744104.37168035551</v>
      </c>
      <c r="H18" s="209">
        <v>296921.97945717792</v>
      </c>
      <c r="I18" s="209">
        <v>447182.39222317759</v>
      </c>
      <c r="J18" s="187">
        <v>2.506060255427033</v>
      </c>
    </row>
    <row r="19" spans="1:11" x14ac:dyDescent="0.25">
      <c r="A19" s="195" t="s">
        <v>313</v>
      </c>
      <c r="B19" s="209">
        <v>3227325.5754274921</v>
      </c>
      <c r="C19" s="209"/>
      <c r="D19" s="209">
        <v>288656</v>
      </c>
      <c r="E19" s="209">
        <v>464849</v>
      </c>
      <c r="F19" s="209">
        <v>650538.05814624915</v>
      </c>
      <c r="G19" s="209">
        <v>3227325.5754274921</v>
      </c>
      <c r="H19" s="209">
        <v>753505</v>
      </c>
      <c r="I19" s="209">
        <v>2473820.5754274921</v>
      </c>
      <c r="J19" s="187">
        <v>4.2830844857399644</v>
      </c>
      <c r="K19" s="172"/>
    </row>
    <row r="20" spans="1:11" x14ac:dyDescent="0.25">
      <c r="A20" s="195" t="s">
        <v>315</v>
      </c>
      <c r="B20" s="209">
        <v>14491977.43110764</v>
      </c>
      <c r="C20" s="209"/>
      <c r="D20" s="209">
        <v>1194499</v>
      </c>
      <c r="E20" s="209">
        <v>1581296</v>
      </c>
      <c r="F20" s="209">
        <v>11389597.491326364</v>
      </c>
      <c r="G20" s="209">
        <v>14491977.43110764</v>
      </c>
      <c r="H20" s="209">
        <v>2775795</v>
      </c>
      <c r="I20" s="209">
        <v>11716182.43110764</v>
      </c>
      <c r="J20" s="187">
        <v>5.2208385097269936</v>
      </c>
    </row>
    <row r="21" spans="1:11" x14ac:dyDescent="0.25">
      <c r="A21" s="195" t="s">
        <v>129</v>
      </c>
      <c r="B21" s="209">
        <v>1296503.7904196368</v>
      </c>
      <c r="C21" s="209"/>
      <c r="D21" s="209">
        <v>266282</v>
      </c>
      <c r="E21" s="209">
        <v>683632</v>
      </c>
      <c r="F21" s="209">
        <v>683632</v>
      </c>
      <c r="G21" s="209">
        <v>1296503.7904196368</v>
      </c>
      <c r="H21" s="209">
        <v>949914</v>
      </c>
      <c r="I21" s="209">
        <v>346589.79041963676</v>
      </c>
      <c r="J21" s="187">
        <v>1.3648643881652831</v>
      </c>
    </row>
    <row r="22" spans="1:11" x14ac:dyDescent="0.25">
      <c r="A22" s="195" t="s">
        <v>317</v>
      </c>
      <c r="B22" s="209">
        <v>5023448.6667755982</v>
      </c>
      <c r="C22" s="209"/>
      <c r="D22" s="209">
        <v>1238641</v>
      </c>
      <c r="E22" s="209">
        <v>1341921</v>
      </c>
      <c r="F22" s="209">
        <v>4337702.1547196461</v>
      </c>
      <c r="G22" s="209">
        <v>5023448.6667755982</v>
      </c>
      <c r="H22" s="209">
        <v>2580562</v>
      </c>
      <c r="I22" s="209">
        <v>2442886.6667755982</v>
      </c>
      <c r="J22" s="187">
        <v>1.9466490891424419</v>
      </c>
      <c r="K22" s="167"/>
    </row>
    <row r="23" spans="1:11" x14ac:dyDescent="0.25">
      <c r="A23" s="195" t="s">
        <v>318</v>
      </c>
      <c r="B23" s="209">
        <v>3491369.1934549301</v>
      </c>
      <c r="C23" s="209"/>
      <c r="D23" s="209">
        <v>1104059</v>
      </c>
      <c r="E23" s="209">
        <v>1258572</v>
      </c>
      <c r="F23" s="209">
        <v>3532509.6191974166</v>
      </c>
      <c r="G23" s="209">
        <v>3491369.1934549301</v>
      </c>
      <c r="H23" s="209">
        <v>2362631</v>
      </c>
      <c r="I23" s="209">
        <v>1128738.1934549301</v>
      </c>
      <c r="J23" s="187">
        <v>1.4777462893930242</v>
      </c>
      <c r="K23" s="167"/>
    </row>
    <row r="24" spans="1:11" x14ac:dyDescent="0.25">
      <c r="A24" s="195" t="s">
        <v>2495</v>
      </c>
      <c r="B24" s="209">
        <v>4295923.4279099032</v>
      </c>
      <c r="C24" s="209"/>
      <c r="D24" s="209">
        <v>348854</v>
      </c>
      <c r="E24" s="209">
        <v>614875</v>
      </c>
      <c r="F24" s="209">
        <v>2502533.4850039599</v>
      </c>
      <c r="G24" s="209">
        <v>4295923.4279099032</v>
      </c>
      <c r="H24" s="209">
        <v>963729</v>
      </c>
      <c r="I24" s="209">
        <v>3332194.4279099032</v>
      </c>
      <c r="J24" s="187">
        <v>4.4576052271021247</v>
      </c>
      <c r="K24" s="167"/>
    </row>
    <row r="25" spans="1:11" x14ac:dyDescent="0.25">
      <c r="A25" s="195" t="s">
        <v>319</v>
      </c>
      <c r="B25" s="209">
        <v>0</v>
      </c>
      <c r="C25" s="209"/>
      <c r="D25" s="209">
        <v>3173576</v>
      </c>
      <c r="E25" s="209">
        <v>0</v>
      </c>
      <c r="F25" s="209">
        <v>0</v>
      </c>
      <c r="G25" s="209">
        <v>0</v>
      </c>
      <c r="H25" s="209">
        <v>3173576</v>
      </c>
      <c r="I25" s="209">
        <v>-3173576</v>
      </c>
      <c r="J25" s="187">
        <v>0</v>
      </c>
    </row>
    <row r="26" spans="1:11" x14ac:dyDescent="0.25">
      <c r="A26" s="190"/>
      <c r="B26" s="191"/>
      <c r="C26" s="191"/>
      <c r="D26" s="191"/>
      <c r="E26" s="191"/>
      <c r="F26" s="191"/>
      <c r="G26" s="191"/>
      <c r="H26" s="191"/>
      <c r="I26" s="191"/>
      <c r="J26" s="193"/>
    </row>
    <row r="27" spans="1:11" x14ac:dyDescent="0.25">
      <c r="A27" s="246" t="s">
        <v>531</v>
      </c>
      <c r="B27" s="295">
        <f>SUM(B6:B11)</f>
        <v>34443687.382171065</v>
      </c>
      <c r="C27" s="295">
        <f t="shared" ref="C27:I27" si="0">SUM(C6:C11)</f>
        <v>0</v>
      </c>
      <c r="D27" s="295">
        <f t="shared" si="0"/>
        <v>5523309</v>
      </c>
      <c r="E27" s="295">
        <f t="shared" si="0"/>
        <v>4601223</v>
      </c>
      <c r="F27" s="295">
        <f t="shared" si="0"/>
        <v>10712614.47311011</v>
      </c>
      <c r="G27" s="295">
        <f t="shared" si="0"/>
        <v>34443687.382171065</v>
      </c>
      <c r="H27" s="295">
        <f t="shared" si="0"/>
        <v>10124532</v>
      </c>
      <c r="I27" s="295">
        <f t="shared" si="0"/>
        <v>24319155.382171065</v>
      </c>
      <c r="J27" s="189">
        <f>G27/H27</f>
        <v>3.4020029155096814</v>
      </c>
    </row>
    <row r="28" spans="1:11" x14ac:dyDescent="0.25">
      <c r="A28" s="246" t="s">
        <v>532</v>
      </c>
      <c r="B28" s="295">
        <f>SUM(B12:B17)</f>
        <v>14193249.960403442</v>
      </c>
      <c r="C28" s="295">
        <f t="shared" ref="C28:I28" si="1">SUM(C12:C17)</f>
        <v>0</v>
      </c>
      <c r="D28" s="295">
        <f t="shared" si="1"/>
        <v>5460948.9495940804</v>
      </c>
      <c r="E28" s="295">
        <f t="shared" si="1"/>
        <v>9484581.0709487423</v>
      </c>
      <c r="F28" s="295">
        <f t="shared" si="1"/>
        <v>10299760.097254798</v>
      </c>
      <c r="G28" s="295">
        <f t="shared" si="1"/>
        <v>14193249.960403442</v>
      </c>
      <c r="H28" s="295">
        <f t="shared" si="1"/>
        <v>14945530.020542823</v>
      </c>
      <c r="I28" s="295">
        <f t="shared" si="1"/>
        <v>-752280.0601393804</v>
      </c>
      <c r="J28" s="189">
        <f>G28/H28</f>
        <v>0.94966521367222423</v>
      </c>
      <c r="K28" s="172"/>
    </row>
    <row r="29" spans="1:11" x14ac:dyDescent="0.25">
      <c r="A29" s="246" t="s">
        <v>533</v>
      </c>
      <c r="B29" s="295">
        <f>SUM(B18:B24)</f>
        <v>32570652.456775557</v>
      </c>
      <c r="C29" s="295">
        <f t="shared" ref="C29:I29" si="2">SUM(C18:C24)</f>
        <v>0</v>
      </c>
      <c r="D29" s="295">
        <f t="shared" si="2"/>
        <v>4560988.0504059196</v>
      </c>
      <c r="E29" s="295">
        <f t="shared" si="2"/>
        <v>6122069.9290512577</v>
      </c>
      <c r="F29" s="295">
        <f t="shared" si="2"/>
        <v>23437090.122337636</v>
      </c>
      <c r="G29" s="295">
        <f t="shared" si="2"/>
        <v>32570652.456775557</v>
      </c>
      <c r="H29" s="295">
        <f t="shared" si="2"/>
        <v>10683057.979457177</v>
      </c>
      <c r="I29" s="295">
        <f t="shared" si="2"/>
        <v>21887594.477318376</v>
      </c>
      <c r="J29" s="189">
        <f>G29/H29</f>
        <v>3.0488135999455208</v>
      </c>
    </row>
    <row r="30" spans="1:11" x14ac:dyDescent="0.25">
      <c r="A30" s="188" t="s">
        <v>534</v>
      </c>
      <c r="B30" s="304">
        <f>B25</f>
        <v>0</v>
      </c>
      <c r="C30" s="304">
        <f t="shared" ref="C30:I30" si="3">C25</f>
        <v>0</v>
      </c>
      <c r="D30" s="304">
        <f t="shared" si="3"/>
        <v>3173576</v>
      </c>
      <c r="E30" s="304">
        <f t="shared" si="3"/>
        <v>0</v>
      </c>
      <c r="F30" s="304">
        <f t="shared" si="3"/>
        <v>0</v>
      </c>
      <c r="G30" s="304">
        <f t="shared" si="3"/>
        <v>0</v>
      </c>
      <c r="H30" s="304">
        <f t="shared" si="3"/>
        <v>3173576</v>
      </c>
      <c r="I30" s="304">
        <f t="shared" si="3"/>
        <v>-3173576</v>
      </c>
      <c r="J30" s="189">
        <f>G30/H30</f>
        <v>0</v>
      </c>
    </row>
    <row r="31" spans="1:11" x14ac:dyDescent="0.25">
      <c r="A31" s="196" t="s">
        <v>497</v>
      </c>
      <c r="B31" s="209"/>
      <c r="C31" s="209"/>
      <c r="D31" s="305">
        <f>'[35]2025 TRC'!D31</f>
        <v>8307330</v>
      </c>
      <c r="E31" s="209"/>
      <c r="F31" s="209"/>
      <c r="G31" s="209"/>
      <c r="H31" s="209">
        <f>D31+F31</f>
        <v>8307330</v>
      </c>
      <c r="I31" s="209">
        <f>G31-H31</f>
        <v>-8307330</v>
      </c>
      <c r="J31" s="187"/>
    </row>
    <row r="32" spans="1:11" x14ac:dyDescent="0.25">
      <c r="A32" s="182" t="s">
        <v>320</v>
      </c>
      <c r="B32" s="307">
        <f>SUM(B27:B31)</f>
        <v>81207589.799350068</v>
      </c>
      <c r="C32" s="307">
        <f t="shared" ref="C32:I32" si="4">SUM(C27:C31)</f>
        <v>0</v>
      </c>
      <c r="D32" s="307">
        <f t="shared" si="4"/>
        <v>27026152</v>
      </c>
      <c r="E32" s="307">
        <f t="shared" si="4"/>
        <v>20207874</v>
      </c>
      <c r="F32" s="307">
        <f t="shared" si="4"/>
        <v>44449464.692702547</v>
      </c>
      <c r="G32" s="307">
        <f t="shared" si="4"/>
        <v>81207589.799350068</v>
      </c>
      <c r="H32" s="307">
        <f t="shared" si="4"/>
        <v>47234026</v>
      </c>
      <c r="I32" s="307">
        <f t="shared" si="4"/>
        <v>33973563.799350061</v>
      </c>
      <c r="J32" s="189">
        <f t="shared" ref="J32" si="5">G32/H32</f>
        <v>1.7192603865558711</v>
      </c>
    </row>
    <row r="33" spans="1:10" x14ac:dyDescent="0.25">
      <c r="A33" s="182" t="s">
        <v>535</v>
      </c>
      <c r="B33" s="307">
        <f>B32-B28</f>
        <v>67014339.838946626</v>
      </c>
      <c r="C33" s="307">
        <f t="shared" ref="C33:I33" si="6">C32-C28</f>
        <v>0</v>
      </c>
      <c r="D33" s="307">
        <f t="shared" si="6"/>
        <v>21565203.05040592</v>
      </c>
      <c r="E33" s="307">
        <f t="shared" si="6"/>
        <v>10723292.929051258</v>
      </c>
      <c r="F33" s="307">
        <f t="shared" si="6"/>
        <v>34149704.595447749</v>
      </c>
      <c r="G33" s="307">
        <f t="shared" si="6"/>
        <v>67014339.838946626</v>
      </c>
      <c r="H33" s="307">
        <f t="shared" si="6"/>
        <v>32288495.979457177</v>
      </c>
      <c r="I33" s="307">
        <f t="shared" si="6"/>
        <v>34725843.859489441</v>
      </c>
      <c r="J33" s="189">
        <f>G33/H33</f>
        <v>2.0754865721086229</v>
      </c>
    </row>
  </sheetData>
  <mergeCells count="2">
    <mergeCell ref="D2:F2"/>
    <mergeCell ref="G2:J2"/>
  </mergeCells>
  <dataValidations count="1">
    <dataValidation type="list" allowBlank="1" showInputMessage="1" showErrorMessage="1" sqref="A24" xr:uid="{B8C586FA-0414-4CB3-90B2-B8CEBF4AFB59}">
      <formula1>$G$16:$G$34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6037-4356-4CBB-8E00-A36277FB30F2}">
  <dimension ref="A1:I188"/>
  <sheetViews>
    <sheetView workbookViewId="0">
      <selection activeCell="I21" sqref="I21"/>
    </sheetView>
  </sheetViews>
  <sheetFormatPr defaultRowHeight="15" x14ac:dyDescent="0.25"/>
  <cols>
    <col min="1" max="1" width="43.5703125" customWidth="1"/>
    <col min="2" max="4" width="16.7109375" customWidth="1"/>
    <col min="5" max="5" width="18.28515625" customWidth="1"/>
    <col min="6" max="6" width="22.42578125" customWidth="1"/>
    <col min="7" max="7" width="25.85546875" customWidth="1"/>
    <col min="8" max="8" width="30.28515625" customWidth="1"/>
    <col min="9" max="9" width="16.7109375" customWidth="1"/>
  </cols>
  <sheetData>
    <row r="1" spans="1:7" ht="15.75" thickBot="1" x14ac:dyDescent="0.3">
      <c r="A1" s="418" t="s">
        <v>2463</v>
      </c>
      <c r="B1" s="418"/>
      <c r="C1" s="418"/>
      <c r="D1" s="418"/>
      <c r="E1" s="418"/>
      <c r="F1" s="418"/>
      <c r="G1" s="418"/>
    </row>
    <row r="2" spans="1:7" ht="24" x14ac:dyDescent="0.25">
      <c r="A2" s="353" t="s">
        <v>508</v>
      </c>
      <c r="B2" s="353" t="s">
        <v>2464</v>
      </c>
      <c r="C2" s="353" t="s">
        <v>2465</v>
      </c>
      <c r="D2" s="353" t="s">
        <v>2466</v>
      </c>
      <c r="E2" s="353" t="s">
        <v>2467</v>
      </c>
      <c r="F2" s="354" t="s">
        <v>2468</v>
      </c>
      <c r="G2" s="354" t="s">
        <v>2469</v>
      </c>
    </row>
    <row r="3" spans="1:7" x14ac:dyDescent="0.25">
      <c r="A3" s="355" t="s">
        <v>39</v>
      </c>
      <c r="B3" s="356">
        <v>19587024.812039461</v>
      </c>
      <c r="C3" s="356">
        <v>0</v>
      </c>
      <c r="D3" s="356">
        <v>11312454.606821103</v>
      </c>
      <c r="E3" s="356">
        <v>0</v>
      </c>
      <c r="F3" s="356">
        <f>B3+C3+D3+E3</f>
        <v>30899479.418860562</v>
      </c>
      <c r="G3" s="356">
        <f>C3+E3</f>
        <v>0</v>
      </c>
    </row>
    <row r="4" spans="1:7" x14ac:dyDescent="0.25">
      <c r="A4" s="355" t="s">
        <v>51</v>
      </c>
      <c r="B4" s="356">
        <v>14401243.992966963</v>
      </c>
      <c r="C4" s="356">
        <v>1280361.1532039354</v>
      </c>
      <c r="D4" s="356">
        <v>7284553.0616737576</v>
      </c>
      <c r="E4" s="356">
        <v>40135.836713781668</v>
      </c>
      <c r="F4" s="356">
        <f t="shared" ref="F4:F22" si="0">B4+C4+D4+E4</f>
        <v>23006294.044558439</v>
      </c>
      <c r="G4" s="356">
        <f t="shared" ref="G4:G22" si="1">C4+E4</f>
        <v>1320496.9899177169</v>
      </c>
    </row>
    <row r="5" spans="1:7" x14ac:dyDescent="0.25">
      <c r="A5" s="355" t="s">
        <v>100</v>
      </c>
      <c r="B5" s="356">
        <v>1081279.8789392838</v>
      </c>
      <c r="C5" s="356">
        <v>484870.53500017052</v>
      </c>
      <c r="D5" s="356">
        <v>629249.94915103482</v>
      </c>
      <c r="E5" s="356">
        <v>0</v>
      </c>
      <c r="F5" s="356">
        <f t="shared" si="0"/>
        <v>2195400.3630904891</v>
      </c>
      <c r="G5" s="356">
        <f t="shared" si="1"/>
        <v>484870.53500017052</v>
      </c>
    </row>
    <row r="6" spans="1:7" x14ac:dyDescent="0.25">
      <c r="A6" s="355" t="s">
        <v>105</v>
      </c>
      <c r="B6" s="356">
        <v>278023.40068059519</v>
      </c>
      <c r="C6" s="356">
        <v>0</v>
      </c>
      <c r="D6" s="356">
        <v>134972.216043222</v>
      </c>
      <c r="E6" s="356">
        <v>0</v>
      </c>
      <c r="F6" s="356">
        <f t="shared" si="0"/>
        <v>412995.61672381719</v>
      </c>
      <c r="G6" s="356">
        <f t="shared" si="1"/>
        <v>0</v>
      </c>
    </row>
    <row r="7" spans="1:7" x14ac:dyDescent="0.25">
      <c r="A7" s="355" t="s">
        <v>224</v>
      </c>
      <c r="B7" s="356">
        <v>4411262.1755652344</v>
      </c>
      <c r="C7" s="356">
        <v>475975.99839429912</v>
      </c>
      <c r="D7" s="356">
        <v>2088480.936880521</v>
      </c>
      <c r="E7" s="356">
        <v>23815.340471174473</v>
      </c>
      <c r="F7" s="356">
        <f t="shared" si="0"/>
        <v>6999534.4513112288</v>
      </c>
      <c r="G7" s="356">
        <f t="shared" si="1"/>
        <v>499791.33886547358</v>
      </c>
    </row>
    <row r="8" spans="1:7" x14ac:dyDescent="0.25">
      <c r="A8" s="355" t="s">
        <v>309</v>
      </c>
      <c r="B8" s="356">
        <v>4243522.2396603944</v>
      </c>
      <c r="C8" s="356">
        <v>0</v>
      </c>
      <c r="D8" s="356">
        <v>2014512.438084963</v>
      </c>
      <c r="E8" s="356">
        <v>0</v>
      </c>
      <c r="F8" s="356">
        <f t="shared" si="0"/>
        <v>6258034.6777453572</v>
      </c>
      <c r="G8" s="356">
        <f t="shared" si="1"/>
        <v>0</v>
      </c>
    </row>
    <row r="9" spans="1:7" x14ac:dyDescent="0.25">
      <c r="A9" s="355" t="s">
        <v>310</v>
      </c>
      <c r="B9" s="356">
        <v>269689.99880099273</v>
      </c>
      <c r="C9" s="356">
        <v>338701.55994412955</v>
      </c>
      <c r="D9" s="356">
        <v>154841.41290752019</v>
      </c>
      <c r="E9" s="356">
        <v>0</v>
      </c>
      <c r="F9" s="356">
        <f t="shared" si="0"/>
        <v>763232.97165264247</v>
      </c>
      <c r="G9" s="356">
        <f t="shared" si="1"/>
        <v>338701.55994412955</v>
      </c>
    </row>
    <row r="10" spans="1:7" x14ac:dyDescent="0.25">
      <c r="A10" s="355" t="s">
        <v>2492</v>
      </c>
      <c r="B10" s="356">
        <v>433758.36026990402</v>
      </c>
      <c r="C10" s="356">
        <v>33175.815385514958</v>
      </c>
      <c r="D10" s="356">
        <v>239822.37653170672</v>
      </c>
      <c r="E10" s="356">
        <v>1472.6660419940622</v>
      </c>
      <c r="F10" s="356">
        <f t="shared" si="0"/>
        <v>708229.21822911978</v>
      </c>
      <c r="G10" s="356">
        <f t="shared" si="1"/>
        <v>34648.481427509018</v>
      </c>
    </row>
    <row r="11" spans="1:7" x14ac:dyDescent="0.25">
      <c r="A11" s="355" t="s">
        <v>2494</v>
      </c>
      <c r="B11" s="356">
        <v>5225348.0842198245</v>
      </c>
      <c r="C11" s="356">
        <v>2396632.8512773039</v>
      </c>
      <c r="D11" s="356">
        <v>3056189.3257296262</v>
      </c>
      <c r="E11" s="356">
        <v>391350.82932702207</v>
      </c>
      <c r="F11" s="356">
        <f t="shared" si="0"/>
        <v>11069521.090553777</v>
      </c>
      <c r="G11" s="356">
        <f t="shared" si="1"/>
        <v>2787983.6806043261</v>
      </c>
    </row>
    <row r="12" spans="1:7" x14ac:dyDescent="0.25">
      <c r="A12" s="355" t="s">
        <v>2493</v>
      </c>
      <c r="B12" s="356">
        <v>8593622.3239146043</v>
      </c>
      <c r="C12" s="356">
        <v>565406.9077406521</v>
      </c>
      <c r="D12" s="356">
        <v>5253831.2681804709</v>
      </c>
      <c r="E12" s="356">
        <v>20870.347315725699</v>
      </c>
      <c r="F12" s="356">
        <f t="shared" si="0"/>
        <v>14433730.847151453</v>
      </c>
      <c r="G12" s="356">
        <f t="shared" si="1"/>
        <v>586277.25505637785</v>
      </c>
    </row>
    <row r="13" spans="1:7" x14ac:dyDescent="0.25">
      <c r="A13" s="355" t="s">
        <v>205</v>
      </c>
      <c r="B13" s="356">
        <v>403617.44872478762</v>
      </c>
      <c r="C13" s="356">
        <v>0</v>
      </c>
      <c r="D13" s="356">
        <v>249643.12440042675</v>
      </c>
      <c r="E13" s="356">
        <v>798.87552763949316</v>
      </c>
      <c r="F13" s="356">
        <f t="shared" si="0"/>
        <v>654059.44865285384</v>
      </c>
      <c r="G13" s="356">
        <f t="shared" si="1"/>
        <v>798.87552763949316</v>
      </c>
    </row>
    <row r="14" spans="1:7" x14ac:dyDescent="0.25">
      <c r="A14" s="355" t="s">
        <v>2491</v>
      </c>
      <c r="B14" s="356">
        <v>4032260.4454868007</v>
      </c>
      <c r="C14" s="356">
        <v>1488.9313695567557</v>
      </c>
      <c r="D14" s="356">
        <v>2459622.6544932202</v>
      </c>
      <c r="E14" s="356">
        <v>33.917377583358437</v>
      </c>
      <c r="F14" s="356">
        <f t="shared" si="0"/>
        <v>6493405.9487271607</v>
      </c>
      <c r="G14" s="356">
        <f t="shared" si="1"/>
        <v>1522.8487471401143</v>
      </c>
    </row>
    <row r="15" spans="1:7" x14ac:dyDescent="0.25">
      <c r="A15" s="355" t="s">
        <v>311</v>
      </c>
      <c r="B15" s="356">
        <v>919920.17186780239</v>
      </c>
      <c r="C15" s="356">
        <v>174449.36343510618</v>
      </c>
      <c r="D15" s="356">
        <v>517759.12860546092</v>
      </c>
      <c r="E15" s="356">
        <v>7895.0294100262618</v>
      </c>
      <c r="F15" s="356">
        <f t="shared" si="0"/>
        <v>1620023.6933183959</v>
      </c>
      <c r="G15" s="356">
        <f t="shared" si="1"/>
        <v>182344.39284513245</v>
      </c>
    </row>
    <row r="16" spans="1:7" x14ac:dyDescent="0.25">
      <c r="A16" s="355" t="s">
        <v>313</v>
      </c>
      <c r="B16" s="356">
        <v>4166493.4048298695</v>
      </c>
      <c r="C16" s="356">
        <v>2528044.5394239384</v>
      </c>
      <c r="D16" s="356">
        <v>2422106.4826625441</v>
      </c>
      <c r="E16" s="356">
        <v>784482.36634368973</v>
      </c>
      <c r="F16" s="356">
        <f t="shared" si="0"/>
        <v>9901126.7932600416</v>
      </c>
      <c r="G16" s="356">
        <f t="shared" si="1"/>
        <v>3312526.905767628</v>
      </c>
    </row>
    <row r="17" spans="1:7" x14ac:dyDescent="0.25">
      <c r="A17" s="355" t="s">
        <v>315</v>
      </c>
      <c r="B17" s="356">
        <v>19416315.436162811</v>
      </c>
      <c r="C17" s="356">
        <v>1632.090678373793</v>
      </c>
      <c r="D17" s="356">
        <v>11615687.342540612</v>
      </c>
      <c r="E17" s="356">
        <v>4893451.7893746281</v>
      </c>
      <c r="F17" s="356">
        <f t="shared" si="0"/>
        <v>35927086.658756427</v>
      </c>
      <c r="G17" s="356">
        <f t="shared" si="1"/>
        <v>4895083.8800530015</v>
      </c>
    </row>
    <row r="18" spans="1:7" x14ac:dyDescent="0.25">
      <c r="A18" s="355" t="s">
        <v>129</v>
      </c>
      <c r="B18" s="356">
        <v>1405013.8791802698</v>
      </c>
      <c r="C18" s="356">
        <v>0</v>
      </c>
      <c r="D18" s="356">
        <v>699083.173289784</v>
      </c>
      <c r="E18" s="356">
        <v>0</v>
      </c>
      <c r="F18" s="356">
        <f t="shared" si="0"/>
        <v>2104097.0524700535</v>
      </c>
      <c r="G18" s="356">
        <f t="shared" si="1"/>
        <v>0</v>
      </c>
    </row>
    <row r="19" spans="1:7" x14ac:dyDescent="0.25">
      <c r="A19" s="355" t="s">
        <v>317</v>
      </c>
      <c r="B19" s="356">
        <v>6932529.5804272704</v>
      </c>
      <c r="C19" s="356">
        <v>543826.66300931922</v>
      </c>
      <c r="D19" s="356">
        <v>4283083.736238718</v>
      </c>
      <c r="E19" s="356">
        <v>2301433.6225830838</v>
      </c>
      <c r="F19" s="356">
        <f t="shared" si="0"/>
        <v>14060873.602258392</v>
      </c>
      <c r="G19" s="356">
        <f t="shared" si="1"/>
        <v>2845260.2855924033</v>
      </c>
    </row>
    <row r="20" spans="1:7" x14ac:dyDescent="0.25">
      <c r="A20" s="355" t="s">
        <v>318</v>
      </c>
      <c r="B20" s="356">
        <v>4589887.5358723942</v>
      </c>
      <c r="C20" s="356">
        <v>12010.441465630885</v>
      </c>
      <c r="D20" s="356">
        <v>2712110.2733589355</v>
      </c>
      <c r="E20" s="356">
        <v>302.10780398888005</v>
      </c>
      <c r="F20" s="356">
        <f t="shared" si="0"/>
        <v>7314310.35850095</v>
      </c>
      <c r="G20" s="356">
        <f t="shared" si="1"/>
        <v>12312.549269619765</v>
      </c>
    </row>
    <row r="21" spans="1:7" x14ac:dyDescent="0.25">
      <c r="A21" s="379" t="s">
        <v>2495</v>
      </c>
      <c r="B21" s="356">
        <v>5640200.103970984</v>
      </c>
      <c r="C21" s="356">
        <v>0</v>
      </c>
      <c r="D21" s="356">
        <v>3315710.6896920651</v>
      </c>
      <c r="E21" s="356">
        <v>1725422.5861688841</v>
      </c>
      <c r="F21" s="356">
        <f t="shared" si="0"/>
        <v>10681333.379831932</v>
      </c>
      <c r="G21" s="356">
        <f t="shared" si="1"/>
        <v>1725422.5861688841</v>
      </c>
    </row>
    <row r="22" spans="1:7" x14ac:dyDescent="0.25">
      <c r="A22" s="355" t="s">
        <v>319</v>
      </c>
      <c r="B22" s="356">
        <v>0</v>
      </c>
      <c r="C22" s="356">
        <v>0</v>
      </c>
      <c r="D22" s="356">
        <v>0</v>
      </c>
      <c r="E22" s="356">
        <v>0</v>
      </c>
      <c r="F22" s="356">
        <f t="shared" si="0"/>
        <v>0</v>
      </c>
      <c r="G22" s="356">
        <f t="shared" si="1"/>
        <v>0</v>
      </c>
    </row>
    <row r="23" spans="1:7" x14ac:dyDescent="0.25">
      <c r="A23" s="357"/>
      <c r="B23" s="358"/>
      <c r="C23" s="358"/>
      <c r="D23" s="358"/>
      <c r="E23" s="358"/>
      <c r="F23" s="358"/>
      <c r="G23" s="358"/>
    </row>
    <row r="24" spans="1:7" x14ac:dyDescent="0.25">
      <c r="A24" s="359" t="s">
        <v>531</v>
      </c>
      <c r="B24" s="360">
        <f>SUM(B3:B8)</f>
        <v>44002356.499851935</v>
      </c>
      <c r="C24" s="360">
        <f>SUM(C3:C8)</f>
        <v>2241207.6865984052</v>
      </c>
      <c r="D24" s="360">
        <f>SUM(D3:D8)</f>
        <v>23464223.208654605</v>
      </c>
      <c r="E24" s="360">
        <f>SUM(E3:E8)</f>
        <v>63951.177184956141</v>
      </c>
      <c r="F24" s="360">
        <f>SUM(F3:F8)</f>
        <v>69771738.572289899</v>
      </c>
      <c r="G24" s="360">
        <f>SUM(G3:G8)</f>
        <v>2305158.8637833609</v>
      </c>
    </row>
    <row r="25" spans="1:7" x14ac:dyDescent="0.25">
      <c r="A25" s="359" t="s">
        <v>532</v>
      </c>
      <c r="B25" s="360">
        <f>SUM(B9:B14)</f>
        <v>18958296.661416914</v>
      </c>
      <c r="C25" s="360">
        <f>SUM(C9:C14)</f>
        <v>3335406.065717157</v>
      </c>
      <c r="D25" s="360">
        <f>SUM(D9:D14)</f>
        <v>11413950.162242971</v>
      </c>
      <c r="E25" s="360">
        <f>SUM(E9:E14)</f>
        <v>414526.63558996463</v>
      </c>
      <c r="F25" s="360">
        <f>SUM(F9:F14)</f>
        <v>34122179.524967</v>
      </c>
      <c r="G25" s="360">
        <f>SUM(G9:G14)</f>
        <v>3749932.7013071221</v>
      </c>
    </row>
    <row r="26" spans="1:7" x14ac:dyDescent="0.25">
      <c r="A26" s="359" t="s">
        <v>533</v>
      </c>
      <c r="B26" s="360">
        <f>SUM(B15:B21)</f>
        <v>43070360.1123114</v>
      </c>
      <c r="C26" s="360">
        <f>SUM(C15:C21)</f>
        <v>3259963.0980123687</v>
      </c>
      <c r="D26" s="360">
        <f>SUM(D15:D21)</f>
        <v>25565540.826388121</v>
      </c>
      <c r="E26" s="360">
        <f>SUM(E15:E21)</f>
        <v>9712987.5016843006</v>
      </c>
      <c r="F26" s="360">
        <f>SUM(F15:F21)</f>
        <v>81608851.538396209</v>
      </c>
      <c r="G26" s="360">
        <f>SUM(G15:G21)</f>
        <v>12972950.599696668</v>
      </c>
    </row>
    <row r="27" spans="1:7" x14ac:dyDescent="0.25">
      <c r="A27" s="359" t="s">
        <v>534</v>
      </c>
      <c r="B27" s="360">
        <f>B22</f>
        <v>0</v>
      </c>
      <c r="C27" s="360">
        <f>C22</f>
        <v>0</v>
      </c>
      <c r="D27" s="360">
        <f>D22</f>
        <v>0</v>
      </c>
      <c r="E27" s="360">
        <f>E22</f>
        <v>0</v>
      </c>
      <c r="F27" s="360">
        <f>F22</f>
        <v>0</v>
      </c>
      <c r="G27" s="360">
        <f>G22</f>
        <v>0</v>
      </c>
    </row>
    <row r="28" spans="1:7" x14ac:dyDescent="0.25">
      <c r="A28" s="359" t="s">
        <v>320</v>
      </c>
      <c r="B28" s="360">
        <f>SUM(B23:B27)</f>
        <v>106031013.27358025</v>
      </c>
      <c r="C28" s="360">
        <f t="shared" ref="C28:G28" si="2">SUM(C23:C27)</f>
        <v>8836576.8503279313</v>
      </c>
      <c r="D28" s="360">
        <f t="shared" si="2"/>
        <v>60443714.197285697</v>
      </c>
      <c r="E28" s="360">
        <f t="shared" si="2"/>
        <v>10191465.314459221</v>
      </c>
      <c r="F28" s="360">
        <f t="shared" si="2"/>
        <v>185502769.63565311</v>
      </c>
      <c r="G28" s="360">
        <f t="shared" si="2"/>
        <v>19028042.164787151</v>
      </c>
    </row>
    <row r="29" spans="1:7" x14ac:dyDescent="0.25">
      <c r="A29" s="359" t="s">
        <v>535</v>
      </c>
      <c r="B29" s="360">
        <f>B28-B25</f>
        <v>87072716.612163335</v>
      </c>
      <c r="C29" s="360">
        <f t="shared" ref="C29:G29" si="3">C28-C25</f>
        <v>5501170.7846107744</v>
      </c>
      <c r="D29" s="360">
        <f t="shared" si="3"/>
        <v>49029764.035042726</v>
      </c>
      <c r="E29" s="360">
        <f t="shared" si="3"/>
        <v>9776938.6788692567</v>
      </c>
      <c r="F29" s="360">
        <f>F28-F25</f>
        <v>151380590.11068612</v>
      </c>
      <c r="G29" s="360">
        <f t="shared" si="3"/>
        <v>15278109.463480029</v>
      </c>
    </row>
    <row r="33" spans="1:9" x14ac:dyDescent="0.25">
      <c r="I33" s="55"/>
    </row>
    <row r="37" spans="1:9" ht="26.25" thickBot="1" x14ac:dyDescent="0.3">
      <c r="A37" s="310" t="s">
        <v>508</v>
      </c>
      <c r="B37" s="312" t="s">
        <v>2470</v>
      </c>
      <c r="C37" s="312" t="s">
        <v>2471</v>
      </c>
      <c r="D37" s="312" t="s">
        <v>2472</v>
      </c>
      <c r="E37" s="312" t="s">
        <v>2473</v>
      </c>
      <c r="F37" s="312" t="s">
        <v>2474</v>
      </c>
    </row>
    <row r="38" spans="1:9" ht="16.5" thickTop="1" thickBot="1" x14ac:dyDescent="0.3">
      <c r="A38" s="318" t="s">
        <v>39</v>
      </c>
      <c r="B38" s="361">
        <v>1635776.311728823</v>
      </c>
      <c r="C38" s="362">
        <v>5.3622645455276476</v>
      </c>
      <c r="D38" s="362">
        <v>2.080373959377563</v>
      </c>
      <c r="E38" s="362">
        <v>3.6662300019505292</v>
      </c>
      <c r="F38" s="362">
        <v>3.6662300019505292</v>
      </c>
    </row>
    <row r="39" spans="1:9" ht="15.75" thickBot="1" x14ac:dyDescent="0.3">
      <c r="A39" s="318" t="s">
        <v>51</v>
      </c>
      <c r="B39" s="361">
        <v>3321274.4703384279</v>
      </c>
      <c r="C39" s="362">
        <v>10.539260753610868</v>
      </c>
      <c r="D39" s="362">
        <v>4.4294689362645157</v>
      </c>
      <c r="E39" s="362">
        <v>3.9391660724886632</v>
      </c>
      <c r="F39" s="362">
        <v>3.5926415926577024</v>
      </c>
      <c r="I39" s="18"/>
    </row>
    <row r="40" spans="1:9" ht="15.75" thickBot="1" x14ac:dyDescent="0.3">
      <c r="A40" s="318" t="s">
        <v>100</v>
      </c>
      <c r="B40" s="361">
        <v>88477.175224811101</v>
      </c>
      <c r="C40" s="362">
        <v>6.6457362174825541</v>
      </c>
      <c r="D40" s="362">
        <v>3.1764535319733382</v>
      </c>
      <c r="E40" s="362">
        <v>2.1655619248094311</v>
      </c>
      <c r="F40" s="362">
        <v>1.5279946171875005</v>
      </c>
    </row>
    <row r="41" spans="1:9" ht="15.75" thickBot="1" x14ac:dyDescent="0.3">
      <c r="A41" s="318" t="s">
        <v>105</v>
      </c>
      <c r="B41" s="361">
        <v>47886.656074609746</v>
      </c>
      <c r="C41" s="362">
        <v>1.8080159493051939</v>
      </c>
      <c r="D41" s="362">
        <v>0.72743402142346725</v>
      </c>
      <c r="E41" s="362">
        <v>0.98973101729685387</v>
      </c>
      <c r="F41" s="362">
        <v>0.98973101729685387</v>
      </c>
    </row>
    <row r="42" spans="1:9" ht="15.75" thickBot="1" x14ac:dyDescent="0.3">
      <c r="A42" s="318" t="s">
        <v>224</v>
      </c>
      <c r="B42" s="361">
        <v>1090719.3228571026</v>
      </c>
      <c r="C42" s="362">
        <v>7.1986697931545658</v>
      </c>
      <c r="D42" s="362">
        <v>3.0982107334757827</v>
      </c>
      <c r="E42" s="362">
        <v>2.95632238987743</v>
      </c>
      <c r="F42" s="362">
        <v>2.6554538137495141</v>
      </c>
    </row>
    <row r="43" spans="1:9" ht="15.75" thickBot="1" x14ac:dyDescent="0.3">
      <c r="A43" s="318" t="s">
        <v>309</v>
      </c>
      <c r="B43" s="361">
        <v>887909.80963289994</v>
      </c>
      <c r="C43" s="362">
        <v>12.948052614817714</v>
      </c>
      <c r="D43" s="362">
        <v>5.2321145962845765</v>
      </c>
      <c r="E43" s="362">
        <v>4.6064425589363482</v>
      </c>
      <c r="F43" s="362">
        <v>4.6064425589363482</v>
      </c>
    </row>
    <row r="44" spans="1:9" ht="15.75" thickBot="1" x14ac:dyDescent="0.3">
      <c r="A44" s="318" t="s">
        <v>310</v>
      </c>
      <c r="B44" s="361">
        <v>28898.067706213129</v>
      </c>
      <c r="C44" s="362">
        <v>2.6731094946606637</v>
      </c>
      <c r="D44" s="362">
        <v>1.5879869405848845</v>
      </c>
      <c r="E44" s="362">
        <v>1.2440132882832855</v>
      </c>
      <c r="F44" s="362">
        <v>0.53870799368500877</v>
      </c>
    </row>
    <row r="45" spans="1:9" ht="15.75" thickBot="1" x14ac:dyDescent="0.3">
      <c r="A45" s="318" t="s">
        <v>2480</v>
      </c>
      <c r="B45" s="361">
        <v>89057.182732731831</v>
      </c>
      <c r="C45" s="362">
        <v>4.953147304211643</v>
      </c>
      <c r="D45" s="362">
        <v>2.0838713797429098</v>
      </c>
      <c r="E45" s="362">
        <v>2.4636042080800462</v>
      </c>
      <c r="F45" s="362">
        <v>2.2823745287103661</v>
      </c>
    </row>
    <row r="46" spans="1:9" ht="15.75" thickBot="1" x14ac:dyDescent="0.3">
      <c r="A46" s="318" t="s">
        <v>312</v>
      </c>
      <c r="B46" s="361">
        <v>639965.59520980564</v>
      </c>
      <c r="C46" s="362">
        <v>14.093440844343148</v>
      </c>
      <c r="D46" s="362">
        <v>7.038805879980738</v>
      </c>
      <c r="E46" s="362">
        <v>6.2247028604573194</v>
      </c>
      <c r="F46" s="362">
        <v>3.9720014493598153</v>
      </c>
    </row>
    <row r="47" spans="1:9" ht="15.75" thickBot="1" x14ac:dyDescent="0.3">
      <c r="A47" s="318" t="s">
        <v>190</v>
      </c>
      <c r="B47" s="361">
        <v>842858.26257440331</v>
      </c>
      <c r="C47" s="362">
        <v>3.3995669207810031</v>
      </c>
      <c r="D47" s="362">
        <v>1.3908191937225143</v>
      </c>
      <c r="E47" s="362">
        <v>1.2095763809278488</v>
      </c>
      <c r="F47" s="362">
        <v>1.1227219833945445</v>
      </c>
    </row>
    <row r="48" spans="1:9" ht="15.75" thickBot="1" x14ac:dyDescent="0.3">
      <c r="A48" s="318" t="s">
        <v>205</v>
      </c>
      <c r="B48" s="361">
        <v>41027.142824613351</v>
      </c>
      <c r="C48" s="362">
        <v>1.2218002801506627</v>
      </c>
      <c r="D48" s="362">
        <v>0.48061950845250795</v>
      </c>
      <c r="E48" s="362">
        <v>0.35809089905823555</v>
      </c>
      <c r="F48" s="362">
        <v>0.35719634843655479</v>
      </c>
    </row>
    <row r="49" spans="1:6" ht="15.75" thickBot="1" x14ac:dyDescent="0.3">
      <c r="A49" s="318" t="s">
        <v>213</v>
      </c>
      <c r="B49" s="361">
        <v>406885</v>
      </c>
      <c r="C49" s="362">
        <v>1.7936507570001385</v>
      </c>
      <c r="D49" s="362">
        <v>0.70714144288219549</v>
      </c>
      <c r="E49" s="362">
        <v>0.43062907244147031</v>
      </c>
      <c r="F49" s="362">
        <v>0.43044822024743018</v>
      </c>
    </row>
    <row r="50" spans="1:6" ht="15.75" thickBot="1" x14ac:dyDescent="0.3">
      <c r="A50" s="318" t="s">
        <v>311</v>
      </c>
      <c r="B50" s="361">
        <v>168041.63402283267</v>
      </c>
      <c r="C50" s="362">
        <v>5.6103542250586536</v>
      </c>
      <c r="D50" s="362">
        <v>2.4888619932830474</v>
      </c>
      <c r="E50" s="362">
        <v>3.0141362689511113</v>
      </c>
      <c r="F50" s="362">
        <v>2.506060255427033</v>
      </c>
    </row>
    <row r="51" spans="1:6" ht="15.75" thickBot="1" x14ac:dyDescent="0.3">
      <c r="A51" s="318" t="s">
        <v>313</v>
      </c>
      <c r="B51" s="361">
        <v>501826.69598713383</v>
      </c>
      <c r="C51" s="362">
        <v>15.1903261045052</v>
      </c>
      <c r="D51" s="362">
        <v>8.1751625924012377</v>
      </c>
      <c r="E51" s="362">
        <v>7.813960764598856</v>
      </c>
      <c r="F51" s="362">
        <v>4.2830844857399644</v>
      </c>
    </row>
    <row r="52" spans="1:6" ht="15.75" thickBot="1" x14ac:dyDescent="0.3">
      <c r="A52" s="318" t="s">
        <v>315</v>
      </c>
      <c r="B52" s="361">
        <v>1797423.6580340031</v>
      </c>
      <c r="C52" s="362">
        <v>4.6576497938909771</v>
      </c>
      <c r="D52" s="362">
        <v>2.0890161759632919</v>
      </c>
      <c r="E52" s="362">
        <v>6.4915537027359491</v>
      </c>
      <c r="F52" s="362">
        <v>5.2208385097269936</v>
      </c>
    </row>
    <row r="53" spans="1:6" ht="15.75" thickBot="1" x14ac:dyDescent="0.3">
      <c r="A53" s="318" t="s">
        <v>129</v>
      </c>
      <c r="B53" s="361">
        <v>308125.57697750803</v>
      </c>
      <c r="C53" s="362">
        <v>3.7652872013647301</v>
      </c>
      <c r="D53" s="362">
        <v>1.550247679397422</v>
      </c>
      <c r="E53" s="362">
        <v>1.3648643881652831</v>
      </c>
      <c r="F53" s="362">
        <v>1.3648643881652831</v>
      </c>
    </row>
    <row r="54" spans="1:6" ht="15.75" thickBot="1" x14ac:dyDescent="0.3">
      <c r="A54" s="318" t="s">
        <v>317</v>
      </c>
      <c r="B54" s="361">
        <v>613317.64017179399</v>
      </c>
      <c r="C54" s="362">
        <v>3.8237460448128067</v>
      </c>
      <c r="D54" s="362">
        <v>1.81246140800321</v>
      </c>
      <c r="E54" s="362">
        <v>2.7335298891975564</v>
      </c>
      <c r="F54" s="362">
        <v>1.9466490891424419</v>
      </c>
    </row>
    <row r="55" spans="1:6" ht="15.75" thickBot="1" x14ac:dyDescent="0.3">
      <c r="A55" s="318" t="s">
        <v>318</v>
      </c>
      <c r="B55" s="361">
        <v>486404.69569443562</v>
      </c>
      <c r="C55" s="362">
        <v>2.6146422927742972</v>
      </c>
      <c r="D55" s="362">
        <v>1.0397712169968623</v>
      </c>
      <c r="E55" s="362">
        <v>1.4823184266024421</v>
      </c>
      <c r="F55" s="362">
        <v>1.4777462893930242</v>
      </c>
    </row>
    <row r="56" spans="1:6" ht="15.75" thickBot="1" x14ac:dyDescent="0.3">
      <c r="A56" s="318" t="s">
        <v>207</v>
      </c>
      <c r="B56" s="361">
        <v>559278</v>
      </c>
      <c r="C56" s="362">
        <v>5.8184673267837672</v>
      </c>
      <c r="D56" s="362">
        <v>2.6775715906679118</v>
      </c>
      <c r="E56" s="362">
        <v>5.7781225006538239</v>
      </c>
      <c r="F56" s="362">
        <v>4.4576052271021247</v>
      </c>
    </row>
    <row r="57" spans="1:6" ht="15.75" thickBot="1" x14ac:dyDescent="0.3">
      <c r="A57" s="318" t="s">
        <v>319</v>
      </c>
      <c r="B57" s="362">
        <v>0</v>
      </c>
      <c r="C57" s="362">
        <v>0</v>
      </c>
      <c r="D57" s="362">
        <v>0</v>
      </c>
      <c r="E57" s="362"/>
      <c r="F57" s="362">
        <v>0</v>
      </c>
    </row>
    <row r="58" spans="1:6" ht="10.5" customHeight="1" thickBot="1" x14ac:dyDescent="0.3">
      <c r="A58" s="363"/>
      <c r="B58" s="364"/>
      <c r="C58" s="365"/>
      <c r="D58" s="365"/>
      <c r="E58" s="365"/>
      <c r="F58" s="365"/>
    </row>
    <row r="59" spans="1:6" ht="15.75" thickBot="1" x14ac:dyDescent="0.3">
      <c r="A59" s="366" t="s">
        <v>531</v>
      </c>
      <c r="B59" s="367">
        <v>7072043.7458566735</v>
      </c>
      <c r="C59" s="368">
        <v>7.0075530511445265</v>
      </c>
      <c r="D59" s="368">
        <v>2.8521639339043241</v>
      </c>
      <c r="E59" s="368">
        <v>3.5916410226455575</v>
      </c>
      <c r="F59" s="368">
        <v>3.4020029155096814</v>
      </c>
    </row>
    <row r="60" spans="1:6" ht="15.75" thickBot="1" x14ac:dyDescent="0.3">
      <c r="A60" s="366" t="s">
        <v>532</v>
      </c>
      <c r="B60" s="367">
        <v>2048691.2510477672</v>
      </c>
      <c r="C60" s="368">
        <v>3.4715563077801495</v>
      </c>
      <c r="D60" s="368">
        <v>1.518337548876693</v>
      </c>
      <c r="E60" s="368">
        <v>1.1555002546320603</v>
      </c>
      <c r="F60" s="368">
        <v>0.94966521367222423</v>
      </c>
    </row>
    <row r="61" spans="1:6" ht="15.75" thickBot="1" x14ac:dyDescent="0.3">
      <c r="A61" s="366" t="s">
        <v>2475</v>
      </c>
      <c r="B61" s="367">
        <v>4434417.9008877072</v>
      </c>
      <c r="C61" s="368">
        <v>4.6092998646192518</v>
      </c>
      <c r="D61" s="368">
        <v>2.1130054036936272</v>
      </c>
      <c r="E61" s="368">
        <v>3.9523614904159574</v>
      </c>
      <c r="F61" s="368">
        <v>3.0488135999455208</v>
      </c>
    </row>
    <row r="62" spans="1:6" ht="15.75" thickBot="1" x14ac:dyDescent="0.3">
      <c r="A62" s="366" t="s">
        <v>534</v>
      </c>
      <c r="B62" s="368">
        <v>0</v>
      </c>
      <c r="C62" s="368" t="s">
        <v>496</v>
      </c>
      <c r="D62" s="368">
        <v>0</v>
      </c>
      <c r="E62" s="368">
        <v>0</v>
      </c>
      <c r="F62" s="368">
        <v>0</v>
      </c>
    </row>
    <row r="63" spans="1:6" ht="15.75" thickBot="1" x14ac:dyDescent="0.3">
      <c r="A63" s="366" t="s">
        <v>320</v>
      </c>
      <c r="B63" s="367">
        <v>13555152.897792147</v>
      </c>
      <c r="C63" s="368">
        <v>4.1617020985423236</v>
      </c>
      <c r="D63" s="368">
        <v>1.8090943779386157</v>
      </c>
      <c r="E63" s="368">
        <v>2.0293962485544523</v>
      </c>
      <c r="F63" s="368">
        <v>1.7192603865558711</v>
      </c>
    </row>
    <row r="64" spans="1:6" ht="15.75" thickBot="1" x14ac:dyDescent="0.3">
      <c r="A64" s="369" t="s">
        <v>535</v>
      </c>
      <c r="B64" s="370">
        <f>B63-B60</f>
        <v>11506461.64674438</v>
      </c>
      <c r="C64" s="371">
        <v>4.3560741607147513</v>
      </c>
      <c r="D64" s="371">
        <v>1.8909828791972676</v>
      </c>
      <c r="E64" s="371">
        <v>2.4339006522376985</v>
      </c>
      <c r="F64" s="371">
        <v>2.0754865721086229</v>
      </c>
    </row>
    <row r="139" spans="5:6" x14ac:dyDescent="0.25">
      <c r="E139" s="373" t="s">
        <v>313</v>
      </c>
      <c r="F139" s="372">
        <v>1751.68</v>
      </c>
    </row>
    <row r="140" spans="5:6" x14ac:dyDescent="0.25">
      <c r="E140" s="373" t="s">
        <v>313</v>
      </c>
      <c r="F140" s="372">
        <v>286.95999999999998</v>
      </c>
    </row>
    <row r="141" spans="5:6" x14ac:dyDescent="0.25">
      <c r="E141" s="373" t="s">
        <v>313</v>
      </c>
      <c r="F141" s="372">
        <v>3864</v>
      </c>
    </row>
    <row r="142" spans="5:6" x14ac:dyDescent="0.25">
      <c r="E142" s="373" t="s">
        <v>313</v>
      </c>
      <c r="F142" s="372">
        <v>12364.8</v>
      </c>
    </row>
    <row r="143" spans="5:6" x14ac:dyDescent="0.25">
      <c r="E143" s="373" t="s">
        <v>315</v>
      </c>
      <c r="F143" s="372">
        <v>1110152.845</v>
      </c>
    </row>
    <row r="144" spans="5:6" x14ac:dyDescent="0.25">
      <c r="E144" s="373" t="s">
        <v>315</v>
      </c>
      <c r="F144" s="372">
        <v>999521.51859999995</v>
      </c>
    </row>
    <row r="145" spans="5:6" x14ac:dyDescent="0.25">
      <c r="E145" s="373" t="s">
        <v>315</v>
      </c>
      <c r="F145" s="372">
        <v>855812.2574</v>
      </c>
    </row>
    <row r="146" spans="5:6" x14ac:dyDescent="0.25">
      <c r="E146" s="373" t="s">
        <v>317</v>
      </c>
      <c r="F146" s="372">
        <v>123143.4243</v>
      </c>
    </row>
    <row r="147" spans="5:6" x14ac:dyDescent="0.25">
      <c r="E147" s="373" t="s">
        <v>317</v>
      </c>
      <c r="F147" s="372">
        <v>83348.42181</v>
      </c>
    </row>
    <row r="148" spans="5:6" x14ac:dyDescent="0.25">
      <c r="E148" s="373" t="s">
        <v>317</v>
      </c>
      <c r="F148" s="372">
        <v>172377.74359999999</v>
      </c>
    </row>
    <row r="149" spans="5:6" x14ac:dyDescent="0.25">
      <c r="E149" s="373" t="s">
        <v>317</v>
      </c>
      <c r="F149" s="372">
        <v>2169.8808180000001</v>
      </c>
    </row>
    <row r="150" spans="5:6" x14ac:dyDescent="0.25">
      <c r="E150" s="373" t="s">
        <v>317</v>
      </c>
      <c r="F150" s="372">
        <v>340142.99589999998</v>
      </c>
    </row>
    <row r="151" spans="5:6" x14ac:dyDescent="0.25">
      <c r="E151" s="373" t="s">
        <v>317</v>
      </c>
      <c r="F151" s="372">
        <v>2425.92814</v>
      </c>
    </row>
    <row r="152" spans="5:6" x14ac:dyDescent="0.25">
      <c r="E152" s="373" t="s">
        <v>317</v>
      </c>
      <c r="F152" s="372">
        <v>62274.741959999999</v>
      </c>
    </row>
    <row r="153" spans="5:6" x14ac:dyDescent="0.25">
      <c r="E153" s="373" t="s">
        <v>317</v>
      </c>
      <c r="F153" s="372">
        <v>7446</v>
      </c>
    </row>
    <row r="154" spans="5:6" x14ac:dyDescent="0.25">
      <c r="E154" s="373" t="s">
        <v>317</v>
      </c>
      <c r="F154" s="372">
        <v>3993.4247420000002</v>
      </c>
    </row>
    <row r="155" spans="5:6" x14ac:dyDescent="0.25">
      <c r="E155" s="373" t="s">
        <v>317</v>
      </c>
      <c r="F155" s="372">
        <v>2414.1146170000002</v>
      </c>
    </row>
    <row r="156" spans="5:6" x14ac:dyDescent="0.25">
      <c r="E156" s="373" t="s">
        <v>317</v>
      </c>
      <c r="F156" s="372">
        <v>10902.601259999999</v>
      </c>
    </row>
    <row r="157" spans="5:6" x14ac:dyDescent="0.25">
      <c r="E157" s="373" t="s">
        <v>317</v>
      </c>
      <c r="F157" s="372">
        <v>14166.08936</v>
      </c>
    </row>
    <row r="158" spans="5:6" x14ac:dyDescent="0.25">
      <c r="E158" s="373" t="s">
        <v>317</v>
      </c>
      <c r="F158" s="372">
        <v>3866.3773200000001</v>
      </c>
    </row>
    <row r="159" spans="5:6" x14ac:dyDescent="0.25">
      <c r="E159" s="373" t="s">
        <v>317</v>
      </c>
      <c r="F159" s="372">
        <v>5143.0418460000001</v>
      </c>
    </row>
    <row r="160" spans="5:6" x14ac:dyDescent="0.25">
      <c r="E160" s="373" t="s">
        <v>317</v>
      </c>
      <c r="F160" s="372">
        <v>1077.4176809999999</v>
      </c>
    </row>
    <row r="161" spans="5:6" x14ac:dyDescent="0.25">
      <c r="E161" s="373" t="s">
        <v>317</v>
      </c>
      <c r="F161" s="372">
        <v>4980.84843</v>
      </c>
    </row>
    <row r="162" spans="5:6" x14ac:dyDescent="0.25">
      <c r="E162" s="373" t="s">
        <v>317</v>
      </c>
      <c r="F162" s="372">
        <v>21935.062600000001</v>
      </c>
    </row>
    <row r="163" spans="5:6" x14ac:dyDescent="0.25">
      <c r="E163" s="373" t="s">
        <v>317</v>
      </c>
      <c r="F163" s="372">
        <v>4201.6000000000004</v>
      </c>
    </row>
    <row r="164" spans="5:6" x14ac:dyDescent="0.25">
      <c r="E164" s="373" t="s">
        <v>317</v>
      </c>
      <c r="F164" s="372">
        <v>204</v>
      </c>
    </row>
    <row r="165" spans="5:6" x14ac:dyDescent="0.25">
      <c r="E165" s="373" t="s">
        <v>317</v>
      </c>
      <c r="F165" s="372">
        <v>66.802019770000001</v>
      </c>
    </row>
    <row r="166" spans="5:6" x14ac:dyDescent="0.25">
      <c r="E166" s="373" t="s">
        <v>317</v>
      </c>
      <c r="F166" s="372">
        <v>12.759591</v>
      </c>
    </row>
    <row r="167" spans="5:6" x14ac:dyDescent="0.25">
      <c r="E167" s="373" t="s">
        <v>317</v>
      </c>
      <c r="F167" s="372">
        <v>72.54582585</v>
      </c>
    </row>
    <row r="168" spans="5:6" x14ac:dyDescent="0.25">
      <c r="E168" s="373" t="s">
        <v>317</v>
      </c>
      <c r="F168" s="372">
        <v>3.0661200000000002</v>
      </c>
    </row>
    <row r="169" spans="5:6" x14ac:dyDescent="0.25">
      <c r="E169" s="373" t="s">
        <v>317</v>
      </c>
      <c r="F169" s="372">
        <v>378.03555449999999</v>
      </c>
    </row>
    <row r="170" spans="5:6" x14ac:dyDescent="0.25">
      <c r="E170" s="373" t="s">
        <v>190</v>
      </c>
      <c r="F170" s="372">
        <v>633.29328850000002</v>
      </c>
    </row>
    <row r="171" spans="5:6" x14ac:dyDescent="0.25">
      <c r="E171" s="373" t="s">
        <v>190</v>
      </c>
      <c r="F171" s="372">
        <v>16.8</v>
      </c>
    </row>
    <row r="172" spans="5:6" x14ac:dyDescent="0.25">
      <c r="E172" s="373" t="s">
        <v>190</v>
      </c>
      <c r="F172" s="372">
        <v>790.4</v>
      </c>
    </row>
    <row r="173" spans="5:6" x14ac:dyDescent="0.25">
      <c r="E173" s="373" t="s">
        <v>190</v>
      </c>
      <c r="F173" s="372">
        <v>2.4</v>
      </c>
    </row>
    <row r="174" spans="5:6" x14ac:dyDescent="0.25">
      <c r="E174" s="373" t="s">
        <v>190</v>
      </c>
      <c r="F174" s="372">
        <v>148.83293230000001</v>
      </c>
    </row>
    <row r="175" spans="5:6" x14ac:dyDescent="0.25">
      <c r="E175" s="373" t="s">
        <v>190</v>
      </c>
      <c r="F175" s="372">
        <v>861.93414470000005</v>
      </c>
    </row>
    <row r="176" spans="5:6" x14ac:dyDescent="0.25">
      <c r="E176" s="373" t="s">
        <v>190</v>
      </c>
      <c r="F176" s="372">
        <v>83.2</v>
      </c>
    </row>
    <row r="177" spans="5:6" x14ac:dyDescent="0.25">
      <c r="E177" s="373" t="s">
        <v>318</v>
      </c>
      <c r="F177" s="372">
        <v>266.88788590000001</v>
      </c>
    </row>
    <row r="178" spans="5:6" x14ac:dyDescent="0.25">
      <c r="E178" s="373" t="s">
        <v>207</v>
      </c>
      <c r="F178" s="372">
        <v>458117.99790000002</v>
      </c>
    </row>
    <row r="179" spans="5:6" x14ac:dyDescent="0.25">
      <c r="E179" s="373" t="s">
        <v>207</v>
      </c>
      <c r="F179" s="372">
        <v>152215.88440000001</v>
      </c>
    </row>
    <row r="180" spans="5:6" x14ac:dyDescent="0.25">
      <c r="E180" s="373" t="s">
        <v>207</v>
      </c>
      <c r="F180" s="372">
        <v>612257.39260000002</v>
      </c>
    </row>
    <row r="181" spans="5:6" x14ac:dyDescent="0.25">
      <c r="E181" s="373" t="s">
        <v>224</v>
      </c>
      <c r="F181" s="372">
        <v>1248</v>
      </c>
    </row>
    <row r="182" spans="5:6" x14ac:dyDescent="0.25">
      <c r="E182" s="373" t="s">
        <v>224</v>
      </c>
      <c r="F182" s="372">
        <v>7904</v>
      </c>
    </row>
    <row r="183" spans="5:6" x14ac:dyDescent="0.25">
      <c r="E183" s="373" t="s">
        <v>224</v>
      </c>
      <c r="F183" s="372">
        <v>13.57057047</v>
      </c>
    </row>
    <row r="184" spans="5:6" x14ac:dyDescent="0.25">
      <c r="E184" s="373" t="s">
        <v>224</v>
      </c>
      <c r="F184" s="372">
        <v>3462.757231</v>
      </c>
    </row>
    <row r="185" spans="5:6" x14ac:dyDescent="0.25">
      <c r="E185" s="373" t="s">
        <v>224</v>
      </c>
      <c r="F185" s="372">
        <v>29.40290268</v>
      </c>
    </row>
    <row r="186" spans="5:6" x14ac:dyDescent="0.25">
      <c r="E186" s="373" t="s">
        <v>224</v>
      </c>
      <c r="F186" s="372">
        <v>832</v>
      </c>
    </row>
    <row r="187" spans="5:6" x14ac:dyDescent="0.25">
      <c r="E187" s="373" t="s">
        <v>224</v>
      </c>
      <c r="F187" s="372">
        <v>3744</v>
      </c>
    </row>
    <row r="188" spans="5:6" x14ac:dyDescent="0.25">
      <c r="E188" s="373" t="s">
        <v>224</v>
      </c>
      <c r="F188" s="372">
        <v>398.07006699999999</v>
      </c>
    </row>
  </sheetData>
  <mergeCells count="1">
    <mergeCell ref="A1:G1"/>
  </mergeCells>
  <dataValidations count="1">
    <dataValidation type="list" allowBlank="1" showInputMessage="1" showErrorMessage="1" sqref="A56" xr:uid="{CE473271-B9FB-409F-97D1-C52BF7A00C42}">
      <formula1>$G$48:$G$67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F6EC-BE90-426B-A7FE-21C3F65A6534}">
  <dimension ref="A1:AH165"/>
  <sheetViews>
    <sheetView workbookViewId="0"/>
  </sheetViews>
  <sheetFormatPr defaultColWidth="9.140625" defaultRowHeight="15" x14ac:dyDescent="0.25"/>
  <cols>
    <col min="1" max="2" width="13.5703125" style="70" customWidth="1"/>
    <col min="3" max="3" width="17" style="70" bestFit="1" customWidth="1"/>
    <col min="4" max="15" width="13.5703125" style="70" customWidth="1"/>
    <col min="16" max="16" width="15.140625" style="70" bestFit="1" customWidth="1"/>
    <col min="17" max="34" width="13.5703125" style="70" customWidth="1"/>
    <col min="35" max="35" width="0" style="70" hidden="1" customWidth="1"/>
    <col min="36" max="16384" width="9.140625" style="70"/>
  </cols>
  <sheetData>
    <row r="1" spans="1:34" x14ac:dyDescent="0.25">
      <c r="C1" s="70" t="s">
        <v>546</v>
      </c>
      <c r="D1" s="70" t="s">
        <v>475</v>
      </c>
      <c r="E1" s="70" t="s">
        <v>476</v>
      </c>
    </row>
    <row r="2" spans="1:34" x14ac:dyDescent="0.25">
      <c r="B2" s="70" t="s">
        <v>547</v>
      </c>
      <c r="C2" s="70" t="s">
        <v>548</v>
      </c>
      <c r="D2" s="78">
        <f>SUMIF(F9:F165,B2,P9:P165)</f>
        <v>8749747.443</v>
      </c>
      <c r="E2" s="79">
        <f>D2*0.84</f>
        <v>7349787.8521199999</v>
      </c>
    </row>
    <row r="7" spans="1:34" ht="38.25" x14ac:dyDescent="0.25">
      <c r="A7" s="68" t="s">
        <v>549</v>
      </c>
      <c r="B7" s="69" t="s">
        <v>550</v>
      </c>
      <c r="C7" s="69" t="s">
        <v>412</v>
      </c>
      <c r="D7" s="69" t="s">
        <v>551</v>
      </c>
      <c r="E7" s="69" t="s">
        <v>552</v>
      </c>
      <c r="F7" s="69" t="s">
        <v>553</v>
      </c>
      <c r="G7" s="69" t="s">
        <v>325</v>
      </c>
      <c r="H7" s="69" t="s">
        <v>554</v>
      </c>
      <c r="I7" s="69" t="s">
        <v>555</v>
      </c>
      <c r="J7" s="69" t="s">
        <v>556</v>
      </c>
      <c r="K7" s="69" t="s">
        <v>557</v>
      </c>
      <c r="L7" s="69" t="s">
        <v>558</v>
      </c>
      <c r="M7" s="69" t="s">
        <v>559</v>
      </c>
      <c r="N7" s="69" t="s">
        <v>560</v>
      </c>
      <c r="O7" s="69" t="s">
        <v>561</v>
      </c>
      <c r="P7" s="69" t="s">
        <v>562</v>
      </c>
      <c r="Q7" s="69" t="s">
        <v>563</v>
      </c>
      <c r="R7" s="69" t="s">
        <v>564</v>
      </c>
      <c r="S7" s="69" t="s">
        <v>565</v>
      </c>
      <c r="T7" s="69" t="s">
        <v>566</v>
      </c>
      <c r="U7" s="69" t="s">
        <v>567</v>
      </c>
      <c r="V7" s="69" t="s">
        <v>568</v>
      </c>
      <c r="W7" s="69" t="s">
        <v>569</v>
      </c>
      <c r="X7" s="69" t="s">
        <v>570</v>
      </c>
      <c r="Y7" s="69" t="s">
        <v>571</v>
      </c>
      <c r="Z7" s="69" t="s">
        <v>572</v>
      </c>
      <c r="AA7" s="69" t="s">
        <v>573</v>
      </c>
      <c r="AB7" s="69" t="s">
        <v>574</v>
      </c>
      <c r="AC7" s="69" t="s">
        <v>575</v>
      </c>
      <c r="AD7" s="69" t="s">
        <v>576</v>
      </c>
      <c r="AE7" s="69" t="s">
        <v>577</v>
      </c>
      <c r="AF7" s="69" t="s">
        <v>578</v>
      </c>
      <c r="AG7" s="69" t="s">
        <v>579</v>
      </c>
      <c r="AH7" s="69" t="s">
        <v>580</v>
      </c>
    </row>
    <row r="8" spans="1:34" x14ac:dyDescent="0.25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71">
        <f>SUM(P9:P165)</f>
        <v>8749747.443</v>
      </c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1:34" ht="38.25" x14ac:dyDescent="0.25">
      <c r="A9" s="69" t="s">
        <v>581</v>
      </c>
      <c r="B9" s="69" t="s">
        <v>582</v>
      </c>
      <c r="C9" s="69" t="s">
        <v>583</v>
      </c>
      <c r="D9" s="69" t="s">
        <v>584</v>
      </c>
      <c r="E9" s="72">
        <v>44764</v>
      </c>
      <c r="F9" s="69" t="s">
        <v>108</v>
      </c>
      <c r="G9" s="73">
        <v>1</v>
      </c>
      <c r="H9" s="69" t="s">
        <v>585</v>
      </c>
      <c r="I9" s="74">
        <v>7.5</v>
      </c>
      <c r="J9" s="69"/>
      <c r="K9" s="69"/>
      <c r="L9" s="72">
        <v>44140</v>
      </c>
      <c r="M9" s="72">
        <v>44140</v>
      </c>
      <c r="N9" s="69"/>
      <c r="O9" s="75">
        <v>5246</v>
      </c>
      <c r="P9" s="75"/>
      <c r="Q9" s="69" t="s">
        <v>242</v>
      </c>
      <c r="R9" s="69" t="s">
        <v>242</v>
      </c>
      <c r="S9" s="75">
        <v>44871.75</v>
      </c>
      <c r="T9" s="69"/>
      <c r="U9" s="69" t="s">
        <v>208</v>
      </c>
      <c r="V9" s="69" t="s">
        <v>208</v>
      </c>
      <c r="W9" s="69"/>
      <c r="X9" s="76">
        <v>128205</v>
      </c>
      <c r="Y9" s="76">
        <v>0.98</v>
      </c>
      <c r="Z9" s="76">
        <v>125640.9</v>
      </c>
      <c r="AA9" s="69"/>
      <c r="AB9" s="69"/>
      <c r="AC9" s="69"/>
      <c r="AD9" s="69"/>
      <c r="AE9" s="69"/>
      <c r="AF9" s="69"/>
      <c r="AG9" s="69"/>
      <c r="AH9" s="69"/>
    </row>
    <row r="10" spans="1:34" ht="38.25" x14ac:dyDescent="0.25">
      <c r="A10" s="69" t="s">
        <v>581</v>
      </c>
      <c r="B10" s="69" t="s">
        <v>582</v>
      </c>
      <c r="C10" s="69" t="s">
        <v>583</v>
      </c>
      <c r="D10" s="69" t="s">
        <v>586</v>
      </c>
      <c r="E10" s="72">
        <v>44904</v>
      </c>
      <c r="F10" s="69" t="s">
        <v>108</v>
      </c>
      <c r="G10" s="73">
        <v>1</v>
      </c>
      <c r="H10" s="69" t="s">
        <v>587</v>
      </c>
      <c r="I10" s="74">
        <v>7.5</v>
      </c>
      <c r="J10" s="69"/>
      <c r="K10" s="69"/>
      <c r="L10" s="72">
        <v>44845</v>
      </c>
      <c r="M10" s="72">
        <v>44845</v>
      </c>
      <c r="N10" s="69"/>
      <c r="O10" s="75">
        <v>0</v>
      </c>
      <c r="P10" s="75"/>
      <c r="Q10" s="69" t="s">
        <v>242</v>
      </c>
      <c r="R10" s="69" t="s">
        <v>242</v>
      </c>
      <c r="S10" s="75">
        <v>7998.2</v>
      </c>
      <c r="T10" s="69"/>
      <c r="U10" s="69" t="s">
        <v>208</v>
      </c>
      <c r="V10" s="69" t="s">
        <v>208</v>
      </c>
      <c r="W10" s="69"/>
      <c r="X10" s="76">
        <v>22852</v>
      </c>
      <c r="Y10" s="76">
        <v>0.98</v>
      </c>
      <c r="Z10" s="76">
        <v>22394.959999999999</v>
      </c>
      <c r="AA10" s="69"/>
      <c r="AB10" s="69"/>
      <c r="AC10" s="69"/>
      <c r="AD10" s="69"/>
      <c r="AE10" s="69"/>
      <c r="AF10" s="69"/>
      <c r="AG10" s="69"/>
      <c r="AH10" s="69"/>
    </row>
    <row r="11" spans="1:34" ht="38.25" x14ac:dyDescent="0.25">
      <c r="A11" s="69" t="s">
        <v>581</v>
      </c>
      <c r="B11" s="69" t="s">
        <v>582</v>
      </c>
      <c r="C11" s="69" t="s">
        <v>583</v>
      </c>
      <c r="D11" s="69" t="s">
        <v>588</v>
      </c>
      <c r="E11" s="72">
        <v>44926</v>
      </c>
      <c r="F11" s="69" t="s">
        <v>108</v>
      </c>
      <c r="G11" s="73">
        <v>1</v>
      </c>
      <c r="H11" s="69" t="s">
        <v>589</v>
      </c>
      <c r="I11" s="74">
        <v>7.5</v>
      </c>
      <c r="J11" s="69"/>
      <c r="K11" s="69"/>
      <c r="L11" s="72">
        <v>44894</v>
      </c>
      <c r="M11" s="72">
        <v>44894</v>
      </c>
      <c r="N11" s="69"/>
      <c r="O11" s="75">
        <v>8600</v>
      </c>
      <c r="P11" s="75"/>
      <c r="Q11" s="69" t="s">
        <v>242</v>
      </c>
      <c r="R11" s="69" t="s">
        <v>242</v>
      </c>
      <c r="S11" s="75">
        <v>8750.35</v>
      </c>
      <c r="T11" s="69"/>
      <c r="U11" s="69" t="s">
        <v>208</v>
      </c>
      <c r="V11" s="69" t="s">
        <v>208</v>
      </c>
      <c r="W11" s="69"/>
      <c r="X11" s="76">
        <v>25001</v>
      </c>
      <c r="Y11" s="76">
        <v>0.98</v>
      </c>
      <c r="Z11" s="76">
        <v>24500.98</v>
      </c>
      <c r="AA11" s="69"/>
      <c r="AB11" s="69"/>
      <c r="AC11" s="69"/>
      <c r="AD11" s="69"/>
      <c r="AE11" s="69"/>
      <c r="AF11" s="69"/>
      <c r="AG11" s="69"/>
      <c r="AH11" s="69"/>
    </row>
    <row r="12" spans="1:34" ht="38.25" x14ac:dyDescent="0.25">
      <c r="A12" s="69" t="s">
        <v>581</v>
      </c>
      <c r="B12" s="69" t="s">
        <v>582</v>
      </c>
      <c r="C12" s="69" t="s">
        <v>583</v>
      </c>
      <c r="D12" s="69" t="s">
        <v>588</v>
      </c>
      <c r="E12" s="72">
        <v>44926</v>
      </c>
      <c r="F12" s="69" t="s">
        <v>107</v>
      </c>
      <c r="G12" s="73">
        <v>1</v>
      </c>
      <c r="H12" s="69" t="s">
        <v>588</v>
      </c>
      <c r="I12" s="74">
        <v>1</v>
      </c>
      <c r="J12" s="69"/>
      <c r="K12" s="69"/>
      <c r="L12" s="72">
        <v>44165</v>
      </c>
      <c r="M12" s="69"/>
      <c r="N12" s="69"/>
      <c r="O12" s="69"/>
      <c r="P12" s="69"/>
      <c r="Q12" s="69" t="s">
        <v>242</v>
      </c>
      <c r="R12" s="69" t="s">
        <v>242</v>
      </c>
      <c r="S12" s="75">
        <v>8800</v>
      </c>
      <c r="T12" s="69"/>
      <c r="U12" s="69" t="s">
        <v>208</v>
      </c>
      <c r="V12" s="69" t="s">
        <v>208</v>
      </c>
      <c r="W12" s="69"/>
      <c r="X12" s="69"/>
      <c r="Y12" s="76">
        <v>0.98</v>
      </c>
      <c r="Z12" s="69"/>
      <c r="AA12" s="69"/>
      <c r="AB12" s="69"/>
      <c r="AC12" s="69"/>
      <c r="AD12" s="69"/>
      <c r="AE12" s="69"/>
      <c r="AF12" s="69"/>
      <c r="AG12" s="69"/>
      <c r="AH12" s="69"/>
    </row>
    <row r="13" spans="1:34" ht="38.25" x14ac:dyDescent="0.25">
      <c r="A13" s="69" t="s">
        <v>581</v>
      </c>
      <c r="B13" s="69" t="s">
        <v>582</v>
      </c>
      <c r="C13" s="69" t="s">
        <v>583</v>
      </c>
      <c r="D13" s="69" t="s">
        <v>590</v>
      </c>
      <c r="E13" s="72">
        <v>44736</v>
      </c>
      <c r="F13" s="69" t="s">
        <v>107</v>
      </c>
      <c r="G13" s="73">
        <v>1</v>
      </c>
      <c r="H13" s="69" t="s">
        <v>590</v>
      </c>
      <c r="I13" s="74">
        <v>1</v>
      </c>
      <c r="J13" s="69"/>
      <c r="K13" s="69"/>
      <c r="L13" s="72">
        <v>44376</v>
      </c>
      <c r="M13" s="69"/>
      <c r="N13" s="69"/>
      <c r="O13" s="69"/>
      <c r="P13" s="69"/>
      <c r="Q13" s="69" t="s">
        <v>242</v>
      </c>
      <c r="R13" s="69" t="s">
        <v>242</v>
      </c>
      <c r="S13" s="75">
        <v>8800</v>
      </c>
      <c r="T13" s="69"/>
      <c r="U13" s="69" t="s">
        <v>208</v>
      </c>
      <c r="V13" s="69" t="s">
        <v>208</v>
      </c>
      <c r="W13" s="69"/>
      <c r="X13" s="69"/>
      <c r="Y13" s="76">
        <v>0.98</v>
      </c>
      <c r="Z13" s="69"/>
      <c r="AA13" s="69"/>
      <c r="AB13" s="69"/>
      <c r="AC13" s="69"/>
      <c r="AD13" s="69"/>
      <c r="AE13" s="69"/>
      <c r="AF13" s="69"/>
      <c r="AG13" s="69"/>
      <c r="AH13" s="69"/>
    </row>
    <row r="14" spans="1:34" ht="38.25" x14ac:dyDescent="0.25">
      <c r="A14" s="69" t="s">
        <v>581</v>
      </c>
      <c r="B14" s="69" t="s">
        <v>582</v>
      </c>
      <c r="C14" s="69" t="s">
        <v>583</v>
      </c>
      <c r="D14" s="69" t="s">
        <v>590</v>
      </c>
      <c r="E14" s="72">
        <v>44736</v>
      </c>
      <c r="F14" s="69" t="s">
        <v>108</v>
      </c>
      <c r="G14" s="73">
        <v>1</v>
      </c>
      <c r="H14" s="69" t="s">
        <v>591</v>
      </c>
      <c r="I14" s="74">
        <v>7.5</v>
      </c>
      <c r="J14" s="69"/>
      <c r="K14" s="69"/>
      <c r="L14" s="72">
        <v>44706</v>
      </c>
      <c r="M14" s="72">
        <v>44706</v>
      </c>
      <c r="N14" s="69"/>
      <c r="O14" s="75">
        <v>0</v>
      </c>
      <c r="P14" s="75"/>
      <c r="Q14" s="69" t="s">
        <v>242</v>
      </c>
      <c r="R14" s="69" t="s">
        <v>242</v>
      </c>
      <c r="S14" s="75">
        <v>11234.3</v>
      </c>
      <c r="T14" s="69"/>
      <c r="U14" s="69" t="s">
        <v>208</v>
      </c>
      <c r="V14" s="69" t="s">
        <v>208</v>
      </c>
      <c r="W14" s="69"/>
      <c r="X14" s="76">
        <v>32098</v>
      </c>
      <c r="Y14" s="76">
        <v>0.98</v>
      </c>
      <c r="Z14" s="76">
        <v>31456.04</v>
      </c>
      <c r="AA14" s="69"/>
      <c r="AB14" s="69"/>
      <c r="AC14" s="69"/>
      <c r="AD14" s="69"/>
      <c r="AE14" s="69"/>
      <c r="AF14" s="69"/>
      <c r="AG14" s="69"/>
      <c r="AH14" s="69"/>
    </row>
    <row r="15" spans="1:34" ht="38.25" x14ac:dyDescent="0.25">
      <c r="A15" s="69" t="s">
        <v>581</v>
      </c>
      <c r="B15" s="69" t="s">
        <v>582</v>
      </c>
      <c r="C15" s="69" t="s">
        <v>583</v>
      </c>
      <c r="D15" s="69" t="s">
        <v>592</v>
      </c>
      <c r="E15" s="72">
        <v>44834</v>
      </c>
      <c r="F15" s="69" t="s">
        <v>47</v>
      </c>
      <c r="G15" s="73">
        <v>1</v>
      </c>
      <c r="H15" s="69" t="s">
        <v>592</v>
      </c>
      <c r="I15" s="74">
        <v>0</v>
      </c>
      <c r="J15" s="69"/>
      <c r="K15" s="69"/>
      <c r="L15" s="69"/>
      <c r="M15" s="69"/>
      <c r="N15" s="69"/>
      <c r="O15" s="69"/>
      <c r="P15" s="69"/>
      <c r="Q15" s="69" t="s">
        <v>242</v>
      </c>
      <c r="R15" s="69" t="s">
        <v>242</v>
      </c>
      <c r="S15" s="75">
        <v>8400</v>
      </c>
      <c r="T15" s="69"/>
      <c r="U15" s="69" t="s">
        <v>208</v>
      </c>
      <c r="V15" s="69" t="s">
        <v>208</v>
      </c>
      <c r="W15" s="76">
        <v>43397</v>
      </c>
      <c r="X15" s="69"/>
      <c r="Y15" s="76">
        <v>0.98</v>
      </c>
      <c r="Z15" s="69"/>
      <c r="AA15" s="77">
        <v>4</v>
      </c>
      <c r="AB15" s="69"/>
      <c r="AC15" s="69"/>
      <c r="AD15" s="69"/>
      <c r="AE15" s="69"/>
      <c r="AF15" s="69"/>
      <c r="AG15" s="69"/>
      <c r="AH15" s="69"/>
    </row>
    <row r="16" spans="1:34" ht="38.25" x14ac:dyDescent="0.25">
      <c r="A16" s="69" t="s">
        <v>581</v>
      </c>
      <c r="B16" s="69" t="s">
        <v>582</v>
      </c>
      <c r="C16" s="69" t="s">
        <v>583</v>
      </c>
      <c r="D16" s="69" t="s">
        <v>593</v>
      </c>
      <c r="E16" s="72">
        <v>44652</v>
      </c>
      <c r="F16" s="69" t="s">
        <v>43</v>
      </c>
      <c r="G16" s="73">
        <v>1</v>
      </c>
      <c r="H16" s="69" t="s">
        <v>593</v>
      </c>
      <c r="I16" s="74">
        <v>1</v>
      </c>
      <c r="J16" s="69"/>
      <c r="K16" s="69"/>
      <c r="L16" s="69"/>
      <c r="M16" s="69"/>
      <c r="N16" s="69"/>
      <c r="O16" s="69"/>
      <c r="P16" s="69"/>
      <c r="Q16" s="69" t="s">
        <v>242</v>
      </c>
      <c r="R16" s="69" t="s">
        <v>242</v>
      </c>
      <c r="S16" s="75">
        <v>18000</v>
      </c>
      <c r="T16" s="69"/>
      <c r="U16" s="69" t="s">
        <v>208</v>
      </c>
      <c r="V16" s="69" t="s">
        <v>208</v>
      </c>
      <c r="W16" s="76">
        <v>3943</v>
      </c>
      <c r="X16" s="69"/>
      <c r="Y16" s="76">
        <v>0.84</v>
      </c>
      <c r="Z16" s="69"/>
      <c r="AA16" s="77">
        <v>4</v>
      </c>
      <c r="AB16" s="69"/>
      <c r="AC16" s="69"/>
      <c r="AD16" s="69"/>
      <c r="AE16" s="69"/>
      <c r="AF16" s="69"/>
      <c r="AG16" s="69"/>
      <c r="AH16" s="69"/>
    </row>
    <row r="17" spans="1:34" ht="38.25" x14ac:dyDescent="0.25">
      <c r="A17" s="69" t="s">
        <v>581</v>
      </c>
      <c r="B17" s="69" t="s">
        <v>582</v>
      </c>
      <c r="C17" s="69" t="s">
        <v>583</v>
      </c>
      <c r="D17" s="69" t="s">
        <v>594</v>
      </c>
      <c r="E17" s="72">
        <v>44722</v>
      </c>
      <c r="F17" s="69" t="s">
        <v>43</v>
      </c>
      <c r="G17" s="73">
        <v>1</v>
      </c>
      <c r="H17" s="69" t="s">
        <v>594</v>
      </c>
      <c r="I17" s="74">
        <v>1</v>
      </c>
      <c r="J17" s="69"/>
      <c r="K17" s="69"/>
      <c r="L17" s="69"/>
      <c r="M17" s="69"/>
      <c r="N17" s="69"/>
      <c r="O17" s="69"/>
      <c r="P17" s="69"/>
      <c r="Q17" s="69" t="s">
        <v>242</v>
      </c>
      <c r="R17" s="69" t="s">
        <v>242</v>
      </c>
      <c r="S17" s="75">
        <v>18000</v>
      </c>
      <c r="T17" s="69"/>
      <c r="U17" s="69" t="s">
        <v>208</v>
      </c>
      <c r="V17" s="69" t="s">
        <v>208</v>
      </c>
      <c r="W17" s="76">
        <v>128046</v>
      </c>
      <c r="X17" s="69"/>
      <c r="Y17" s="76">
        <v>0.84</v>
      </c>
      <c r="Z17" s="69"/>
      <c r="AA17" s="77">
        <v>12</v>
      </c>
      <c r="AB17" s="69"/>
      <c r="AC17" s="69"/>
      <c r="AD17" s="69"/>
      <c r="AE17" s="69"/>
      <c r="AF17" s="69"/>
      <c r="AG17" s="69"/>
      <c r="AH17" s="69"/>
    </row>
    <row r="18" spans="1:34" ht="38.25" x14ac:dyDescent="0.25">
      <c r="A18" s="69" t="s">
        <v>581</v>
      </c>
      <c r="B18" s="69" t="s">
        <v>582</v>
      </c>
      <c r="C18" s="69" t="s">
        <v>583</v>
      </c>
      <c r="D18" s="69" t="s">
        <v>595</v>
      </c>
      <c r="E18" s="72">
        <v>44764</v>
      </c>
      <c r="F18" s="69" t="s">
        <v>43</v>
      </c>
      <c r="G18" s="73">
        <v>1</v>
      </c>
      <c r="H18" s="69" t="s">
        <v>595</v>
      </c>
      <c r="I18" s="74">
        <v>1</v>
      </c>
      <c r="J18" s="69"/>
      <c r="K18" s="69"/>
      <c r="L18" s="69"/>
      <c r="M18" s="69"/>
      <c r="N18" s="69"/>
      <c r="O18" s="69"/>
      <c r="P18" s="69"/>
      <c r="Q18" s="69" t="s">
        <v>242</v>
      </c>
      <c r="R18" s="69" t="s">
        <v>242</v>
      </c>
      <c r="S18" s="75">
        <v>18000</v>
      </c>
      <c r="T18" s="69"/>
      <c r="U18" s="69" t="s">
        <v>208</v>
      </c>
      <c r="V18" s="69" t="s">
        <v>208</v>
      </c>
      <c r="W18" s="76">
        <v>12607</v>
      </c>
      <c r="X18" s="69"/>
      <c r="Y18" s="76">
        <v>0.84</v>
      </c>
      <c r="Z18" s="69"/>
      <c r="AA18" s="77">
        <v>9</v>
      </c>
      <c r="AB18" s="69"/>
      <c r="AC18" s="69"/>
      <c r="AD18" s="69"/>
      <c r="AE18" s="69"/>
      <c r="AF18" s="69"/>
      <c r="AG18" s="69"/>
      <c r="AH18" s="69"/>
    </row>
    <row r="19" spans="1:34" ht="38.25" x14ac:dyDescent="0.25">
      <c r="A19" s="69" t="s">
        <v>581</v>
      </c>
      <c r="B19" s="69" t="s">
        <v>582</v>
      </c>
      <c r="C19" s="69" t="s">
        <v>583</v>
      </c>
      <c r="D19" s="69" t="s">
        <v>596</v>
      </c>
      <c r="E19" s="72">
        <v>44750</v>
      </c>
      <c r="F19" s="69" t="s">
        <v>43</v>
      </c>
      <c r="G19" s="73">
        <v>1</v>
      </c>
      <c r="H19" s="69" t="s">
        <v>596</v>
      </c>
      <c r="I19" s="74">
        <v>1</v>
      </c>
      <c r="J19" s="69"/>
      <c r="K19" s="69"/>
      <c r="L19" s="69"/>
      <c r="M19" s="69"/>
      <c r="N19" s="69"/>
      <c r="O19" s="69"/>
      <c r="P19" s="69"/>
      <c r="Q19" s="69" t="s">
        <v>242</v>
      </c>
      <c r="R19" s="69" t="s">
        <v>242</v>
      </c>
      <c r="S19" s="75">
        <v>18000</v>
      </c>
      <c r="T19" s="69"/>
      <c r="U19" s="69" t="s">
        <v>208</v>
      </c>
      <c r="V19" s="69" t="s">
        <v>208</v>
      </c>
      <c r="W19" s="76">
        <v>1019223</v>
      </c>
      <c r="X19" s="69"/>
      <c r="Y19" s="76">
        <v>0.84</v>
      </c>
      <c r="Z19" s="69"/>
      <c r="AA19" s="77">
        <v>9</v>
      </c>
      <c r="AB19" s="69"/>
      <c r="AC19" s="69"/>
      <c r="AD19" s="69"/>
      <c r="AE19" s="69"/>
      <c r="AF19" s="69"/>
      <c r="AG19" s="69"/>
      <c r="AH19" s="69"/>
    </row>
    <row r="20" spans="1:34" ht="38.25" x14ac:dyDescent="0.25">
      <c r="A20" s="69" t="s">
        <v>581</v>
      </c>
      <c r="B20" s="69" t="s">
        <v>582</v>
      </c>
      <c r="C20" s="69" t="s">
        <v>583</v>
      </c>
      <c r="D20" s="69" t="s">
        <v>597</v>
      </c>
      <c r="E20" s="72">
        <v>44876</v>
      </c>
      <c r="F20" s="69" t="s">
        <v>43</v>
      </c>
      <c r="G20" s="73">
        <v>1</v>
      </c>
      <c r="H20" s="69" t="s">
        <v>597</v>
      </c>
      <c r="I20" s="74">
        <v>1</v>
      </c>
      <c r="J20" s="69"/>
      <c r="K20" s="69"/>
      <c r="L20" s="69"/>
      <c r="M20" s="69"/>
      <c r="N20" s="69"/>
      <c r="O20" s="69"/>
      <c r="P20" s="69"/>
      <c r="Q20" s="69" t="s">
        <v>242</v>
      </c>
      <c r="R20" s="69" t="s">
        <v>242</v>
      </c>
      <c r="S20" s="75">
        <v>18000</v>
      </c>
      <c r="T20" s="69"/>
      <c r="U20" s="69" t="s">
        <v>208</v>
      </c>
      <c r="V20" s="69" t="s">
        <v>208</v>
      </c>
      <c r="W20" s="76">
        <v>205741</v>
      </c>
      <c r="X20" s="69"/>
      <c r="Y20" s="76">
        <v>0.84</v>
      </c>
      <c r="Z20" s="69"/>
      <c r="AA20" s="77">
        <v>6</v>
      </c>
      <c r="AB20" s="69"/>
      <c r="AC20" s="69"/>
      <c r="AD20" s="69"/>
      <c r="AE20" s="69"/>
      <c r="AF20" s="69"/>
      <c r="AG20" s="69"/>
      <c r="AH20" s="69"/>
    </row>
    <row r="21" spans="1:34" ht="38.25" x14ac:dyDescent="0.25">
      <c r="A21" s="69" t="s">
        <v>581</v>
      </c>
      <c r="B21" s="69" t="s">
        <v>582</v>
      </c>
      <c r="C21" s="69" t="s">
        <v>583</v>
      </c>
      <c r="D21" s="69" t="s">
        <v>598</v>
      </c>
      <c r="E21" s="72">
        <v>44925</v>
      </c>
      <c r="F21" s="69" t="s">
        <v>43</v>
      </c>
      <c r="G21" s="73">
        <v>1</v>
      </c>
      <c r="H21" s="69" t="s">
        <v>598</v>
      </c>
      <c r="I21" s="74">
        <v>1</v>
      </c>
      <c r="J21" s="69"/>
      <c r="K21" s="69"/>
      <c r="L21" s="69"/>
      <c r="M21" s="69"/>
      <c r="N21" s="69"/>
      <c r="O21" s="69"/>
      <c r="P21" s="69"/>
      <c r="Q21" s="69" t="s">
        <v>242</v>
      </c>
      <c r="R21" s="69" t="s">
        <v>242</v>
      </c>
      <c r="S21" s="75">
        <v>18000</v>
      </c>
      <c r="T21" s="69"/>
      <c r="U21" s="69" t="s">
        <v>208</v>
      </c>
      <c r="V21" s="69" t="s">
        <v>208</v>
      </c>
      <c r="W21" s="76">
        <v>139696</v>
      </c>
      <c r="X21" s="69"/>
      <c r="Y21" s="76">
        <v>0.84</v>
      </c>
      <c r="Z21" s="69"/>
      <c r="AA21" s="77">
        <v>9</v>
      </c>
      <c r="AB21" s="69"/>
      <c r="AC21" s="69"/>
      <c r="AD21" s="69"/>
      <c r="AE21" s="69"/>
      <c r="AF21" s="69"/>
      <c r="AG21" s="69"/>
      <c r="AH21" s="69"/>
    </row>
    <row r="22" spans="1:34" ht="38.25" x14ac:dyDescent="0.25">
      <c r="A22" s="69" t="s">
        <v>581</v>
      </c>
      <c r="B22" s="69" t="s">
        <v>582</v>
      </c>
      <c r="C22" s="69" t="s">
        <v>583</v>
      </c>
      <c r="D22" s="69" t="s">
        <v>599</v>
      </c>
      <c r="E22" s="72">
        <v>44778</v>
      </c>
      <c r="F22" s="69" t="s">
        <v>43</v>
      </c>
      <c r="G22" s="73">
        <v>1</v>
      </c>
      <c r="H22" s="69" t="s">
        <v>599</v>
      </c>
      <c r="I22" s="74">
        <v>1</v>
      </c>
      <c r="J22" s="69"/>
      <c r="K22" s="69"/>
      <c r="L22" s="69"/>
      <c r="M22" s="69"/>
      <c r="N22" s="69"/>
      <c r="O22" s="69"/>
      <c r="P22" s="69"/>
      <c r="Q22" s="69" t="s">
        <v>242</v>
      </c>
      <c r="R22" s="69" t="s">
        <v>242</v>
      </c>
      <c r="S22" s="75">
        <v>18000</v>
      </c>
      <c r="T22" s="69"/>
      <c r="U22" s="69" t="s">
        <v>208</v>
      </c>
      <c r="V22" s="69" t="s">
        <v>208</v>
      </c>
      <c r="W22" s="76">
        <v>20789</v>
      </c>
      <c r="X22" s="69"/>
      <c r="Y22" s="76">
        <v>0.84</v>
      </c>
      <c r="Z22" s="69"/>
      <c r="AA22" s="77">
        <v>4</v>
      </c>
      <c r="AB22" s="69"/>
      <c r="AC22" s="69"/>
      <c r="AD22" s="69"/>
      <c r="AE22" s="69"/>
      <c r="AF22" s="69"/>
      <c r="AG22" s="69"/>
      <c r="AH22" s="69"/>
    </row>
    <row r="23" spans="1:34" ht="38.25" x14ac:dyDescent="0.25">
      <c r="A23" s="69" t="s">
        <v>581</v>
      </c>
      <c r="B23" s="69" t="s">
        <v>582</v>
      </c>
      <c r="C23" s="69" t="s">
        <v>583</v>
      </c>
      <c r="D23" s="69" t="s">
        <v>600</v>
      </c>
      <c r="E23" s="72">
        <v>44792</v>
      </c>
      <c r="F23" s="69" t="s">
        <v>43</v>
      </c>
      <c r="G23" s="73">
        <v>1</v>
      </c>
      <c r="H23" s="69" t="s">
        <v>600</v>
      </c>
      <c r="I23" s="74">
        <v>1</v>
      </c>
      <c r="J23" s="69"/>
      <c r="K23" s="69"/>
      <c r="L23" s="69"/>
      <c r="M23" s="69"/>
      <c r="N23" s="69"/>
      <c r="O23" s="69"/>
      <c r="P23" s="69"/>
      <c r="Q23" s="69" t="s">
        <v>242</v>
      </c>
      <c r="R23" s="69" t="s">
        <v>242</v>
      </c>
      <c r="S23" s="75">
        <v>18000</v>
      </c>
      <c r="T23" s="69"/>
      <c r="U23" s="69" t="s">
        <v>208</v>
      </c>
      <c r="V23" s="69" t="s">
        <v>208</v>
      </c>
      <c r="W23" s="76">
        <v>1182865</v>
      </c>
      <c r="X23" s="69"/>
      <c r="Y23" s="76">
        <v>0.84</v>
      </c>
      <c r="Z23" s="69"/>
      <c r="AA23" s="77">
        <v>6</v>
      </c>
      <c r="AB23" s="69"/>
      <c r="AC23" s="69"/>
      <c r="AD23" s="69"/>
      <c r="AE23" s="69"/>
      <c r="AF23" s="69"/>
      <c r="AG23" s="69"/>
      <c r="AH23" s="69"/>
    </row>
    <row r="24" spans="1:34" ht="38.25" x14ac:dyDescent="0.25">
      <c r="A24" s="69" t="s">
        <v>581</v>
      </c>
      <c r="B24" s="69" t="s">
        <v>582</v>
      </c>
      <c r="C24" s="69" t="s">
        <v>583</v>
      </c>
      <c r="D24" s="69" t="s">
        <v>601</v>
      </c>
      <c r="E24" s="72">
        <v>44848</v>
      </c>
      <c r="F24" s="69" t="s">
        <v>43</v>
      </c>
      <c r="G24" s="73">
        <v>1</v>
      </c>
      <c r="H24" s="69" t="s">
        <v>601</v>
      </c>
      <c r="I24" s="74">
        <v>1</v>
      </c>
      <c r="J24" s="69"/>
      <c r="K24" s="69"/>
      <c r="L24" s="69"/>
      <c r="M24" s="69"/>
      <c r="N24" s="69"/>
      <c r="O24" s="69"/>
      <c r="P24" s="69"/>
      <c r="Q24" s="69" t="s">
        <v>242</v>
      </c>
      <c r="R24" s="69" t="s">
        <v>242</v>
      </c>
      <c r="S24" s="75">
        <v>18000</v>
      </c>
      <c r="T24" s="69"/>
      <c r="U24" s="69" t="s">
        <v>208</v>
      </c>
      <c r="V24" s="69" t="s">
        <v>208</v>
      </c>
      <c r="W24" s="76">
        <v>37302</v>
      </c>
      <c r="X24" s="69"/>
      <c r="Y24" s="76">
        <v>0.84</v>
      </c>
      <c r="Z24" s="69"/>
      <c r="AA24" s="77">
        <v>6</v>
      </c>
      <c r="AB24" s="69"/>
      <c r="AC24" s="69"/>
      <c r="AD24" s="69"/>
      <c r="AE24" s="69"/>
      <c r="AF24" s="69"/>
      <c r="AG24" s="69"/>
      <c r="AH24" s="69"/>
    </row>
    <row r="25" spans="1:34" ht="38.25" x14ac:dyDescent="0.25">
      <c r="A25" s="69" t="s">
        <v>581</v>
      </c>
      <c r="B25" s="69" t="s">
        <v>582</v>
      </c>
      <c r="C25" s="69" t="s">
        <v>583</v>
      </c>
      <c r="D25" s="69" t="s">
        <v>602</v>
      </c>
      <c r="E25" s="72">
        <v>44834</v>
      </c>
      <c r="F25" s="69" t="s">
        <v>43</v>
      </c>
      <c r="G25" s="73">
        <v>1</v>
      </c>
      <c r="H25" s="69" t="s">
        <v>602</v>
      </c>
      <c r="I25" s="74">
        <v>1</v>
      </c>
      <c r="J25" s="69"/>
      <c r="K25" s="69"/>
      <c r="L25" s="69"/>
      <c r="M25" s="69"/>
      <c r="N25" s="69"/>
      <c r="O25" s="69"/>
      <c r="P25" s="69"/>
      <c r="Q25" s="69" t="s">
        <v>242</v>
      </c>
      <c r="R25" s="69" t="s">
        <v>242</v>
      </c>
      <c r="S25" s="75">
        <v>18000</v>
      </c>
      <c r="T25" s="69"/>
      <c r="U25" s="69" t="s">
        <v>208</v>
      </c>
      <c r="V25" s="69" t="s">
        <v>208</v>
      </c>
      <c r="W25" s="76">
        <v>29088</v>
      </c>
      <c r="X25" s="69"/>
      <c r="Y25" s="76">
        <v>0.84</v>
      </c>
      <c r="Z25" s="69"/>
      <c r="AA25" s="77">
        <v>4</v>
      </c>
      <c r="AB25" s="69"/>
      <c r="AC25" s="69"/>
      <c r="AD25" s="69"/>
      <c r="AE25" s="69"/>
      <c r="AF25" s="69"/>
      <c r="AG25" s="69"/>
      <c r="AH25" s="69"/>
    </row>
    <row r="26" spans="1:34" ht="38.25" x14ac:dyDescent="0.25">
      <c r="A26" s="69" t="s">
        <v>581</v>
      </c>
      <c r="B26" s="69" t="s">
        <v>582</v>
      </c>
      <c r="C26" s="69" t="s">
        <v>583</v>
      </c>
      <c r="D26" s="69" t="s">
        <v>603</v>
      </c>
      <c r="E26" s="72">
        <v>44806</v>
      </c>
      <c r="F26" s="69" t="s">
        <v>43</v>
      </c>
      <c r="G26" s="73">
        <v>1</v>
      </c>
      <c r="H26" s="69" t="s">
        <v>603</v>
      </c>
      <c r="I26" s="74">
        <v>1</v>
      </c>
      <c r="J26" s="69"/>
      <c r="K26" s="69"/>
      <c r="L26" s="69"/>
      <c r="M26" s="69"/>
      <c r="N26" s="69"/>
      <c r="O26" s="69"/>
      <c r="P26" s="69"/>
      <c r="Q26" s="69" t="s">
        <v>242</v>
      </c>
      <c r="R26" s="69" t="s">
        <v>242</v>
      </c>
      <c r="S26" s="75">
        <v>18000</v>
      </c>
      <c r="T26" s="69"/>
      <c r="U26" s="69" t="s">
        <v>208</v>
      </c>
      <c r="V26" s="69" t="s">
        <v>208</v>
      </c>
      <c r="W26" s="76">
        <v>85485</v>
      </c>
      <c r="X26" s="69"/>
      <c r="Y26" s="76">
        <v>0.84</v>
      </c>
      <c r="Z26" s="69"/>
      <c r="AA26" s="77">
        <v>5</v>
      </c>
      <c r="AB26" s="69"/>
      <c r="AC26" s="69"/>
      <c r="AD26" s="69"/>
      <c r="AE26" s="69"/>
      <c r="AF26" s="69"/>
      <c r="AG26" s="69"/>
      <c r="AH26" s="69"/>
    </row>
    <row r="27" spans="1:34" ht="38.25" x14ac:dyDescent="0.25">
      <c r="A27" s="69" t="s">
        <v>581</v>
      </c>
      <c r="B27" s="69" t="s">
        <v>582</v>
      </c>
      <c r="C27" s="69" t="s">
        <v>583</v>
      </c>
      <c r="D27" s="69" t="s">
        <v>604</v>
      </c>
      <c r="E27" s="72">
        <v>44862</v>
      </c>
      <c r="F27" s="69" t="s">
        <v>43</v>
      </c>
      <c r="G27" s="73">
        <v>1</v>
      </c>
      <c r="H27" s="69" t="s">
        <v>604</v>
      </c>
      <c r="I27" s="74">
        <v>1</v>
      </c>
      <c r="J27" s="69"/>
      <c r="K27" s="69"/>
      <c r="L27" s="69"/>
      <c r="M27" s="69"/>
      <c r="N27" s="69"/>
      <c r="O27" s="69"/>
      <c r="P27" s="69"/>
      <c r="Q27" s="69" t="s">
        <v>242</v>
      </c>
      <c r="R27" s="69" t="s">
        <v>242</v>
      </c>
      <c r="S27" s="75">
        <v>18000</v>
      </c>
      <c r="T27" s="69"/>
      <c r="U27" s="69" t="s">
        <v>208</v>
      </c>
      <c r="V27" s="69" t="s">
        <v>208</v>
      </c>
      <c r="W27" s="76">
        <v>45839</v>
      </c>
      <c r="X27" s="69"/>
      <c r="Y27" s="76">
        <v>0.84</v>
      </c>
      <c r="Z27" s="69"/>
      <c r="AA27" s="77">
        <v>9</v>
      </c>
      <c r="AB27" s="69"/>
      <c r="AC27" s="69"/>
      <c r="AD27" s="69"/>
      <c r="AE27" s="69"/>
      <c r="AF27" s="69"/>
      <c r="AG27" s="69"/>
      <c r="AH27" s="69"/>
    </row>
    <row r="28" spans="1:34" ht="38.25" x14ac:dyDescent="0.25">
      <c r="A28" s="69" t="s">
        <v>581</v>
      </c>
      <c r="B28" s="69" t="s">
        <v>582</v>
      </c>
      <c r="C28" s="69" t="s">
        <v>583</v>
      </c>
      <c r="D28" s="69" t="s">
        <v>605</v>
      </c>
      <c r="E28" s="72">
        <v>44876</v>
      </c>
      <c r="F28" s="69" t="s">
        <v>43</v>
      </c>
      <c r="G28" s="73">
        <v>1</v>
      </c>
      <c r="H28" s="69" t="s">
        <v>605</v>
      </c>
      <c r="I28" s="74">
        <v>1</v>
      </c>
      <c r="J28" s="69"/>
      <c r="K28" s="69"/>
      <c r="L28" s="69"/>
      <c r="M28" s="69"/>
      <c r="N28" s="69"/>
      <c r="O28" s="69"/>
      <c r="P28" s="69"/>
      <c r="Q28" s="69" t="s">
        <v>242</v>
      </c>
      <c r="R28" s="69" t="s">
        <v>242</v>
      </c>
      <c r="S28" s="75">
        <v>18000</v>
      </c>
      <c r="T28" s="69"/>
      <c r="U28" s="69" t="s">
        <v>208</v>
      </c>
      <c r="V28" s="69" t="s">
        <v>208</v>
      </c>
      <c r="W28" s="76">
        <v>56062</v>
      </c>
      <c r="X28" s="69"/>
      <c r="Y28" s="76">
        <v>0.84</v>
      </c>
      <c r="Z28" s="69"/>
      <c r="AA28" s="77">
        <v>6</v>
      </c>
      <c r="AB28" s="69"/>
      <c r="AC28" s="69"/>
      <c r="AD28" s="69"/>
      <c r="AE28" s="69"/>
      <c r="AF28" s="69"/>
      <c r="AG28" s="69"/>
      <c r="AH28" s="69"/>
    </row>
    <row r="29" spans="1:34" ht="38.25" x14ac:dyDescent="0.25">
      <c r="A29" s="69" t="s">
        <v>581</v>
      </c>
      <c r="B29" s="69" t="s">
        <v>582</v>
      </c>
      <c r="C29" s="69" t="s">
        <v>583</v>
      </c>
      <c r="D29" s="69" t="s">
        <v>606</v>
      </c>
      <c r="E29" s="72">
        <v>44876</v>
      </c>
      <c r="F29" s="69" t="s">
        <v>43</v>
      </c>
      <c r="G29" s="73">
        <v>1</v>
      </c>
      <c r="H29" s="69" t="s">
        <v>606</v>
      </c>
      <c r="I29" s="74">
        <v>1</v>
      </c>
      <c r="J29" s="69"/>
      <c r="K29" s="69"/>
      <c r="L29" s="69"/>
      <c r="M29" s="69"/>
      <c r="N29" s="69"/>
      <c r="O29" s="69"/>
      <c r="P29" s="69"/>
      <c r="Q29" s="69" t="s">
        <v>242</v>
      </c>
      <c r="R29" s="69" t="s">
        <v>242</v>
      </c>
      <c r="S29" s="75">
        <v>18000</v>
      </c>
      <c r="T29" s="69"/>
      <c r="U29" s="69" t="s">
        <v>208</v>
      </c>
      <c r="V29" s="69" t="s">
        <v>208</v>
      </c>
      <c r="W29" s="76">
        <v>115236</v>
      </c>
      <c r="X29" s="69"/>
      <c r="Y29" s="76">
        <v>0.84</v>
      </c>
      <c r="Z29" s="69"/>
      <c r="AA29" s="77">
        <v>10</v>
      </c>
      <c r="AB29" s="69"/>
      <c r="AC29" s="69"/>
      <c r="AD29" s="69"/>
      <c r="AE29" s="69"/>
      <c r="AF29" s="69"/>
      <c r="AG29" s="69"/>
      <c r="AH29" s="69"/>
    </row>
    <row r="30" spans="1:34" ht="38.25" x14ac:dyDescent="0.25">
      <c r="A30" s="69" t="s">
        <v>581</v>
      </c>
      <c r="B30" s="69" t="s">
        <v>582</v>
      </c>
      <c r="C30" s="69" t="s">
        <v>583</v>
      </c>
      <c r="D30" s="69" t="s">
        <v>607</v>
      </c>
      <c r="E30" s="72">
        <v>44918</v>
      </c>
      <c r="F30" s="69" t="s">
        <v>43</v>
      </c>
      <c r="G30" s="73">
        <v>1</v>
      </c>
      <c r="H30" s="69" t="s">
        <v>607</v>
      </c>
      <c r="I30" s="74">
        <v>1</v>
      </c>
      <c r="J30" s="69"/>
      <c r="K30" s="69"/>
      <c r="L30" s="69"/>
      <c r="M30" s="69"/>
      <c r="N30" s="69"/>
      <c r="O30" s="69"/>
      <c r="P30" s="69"/>
      <c r="Q30" s="69" t="s">
        <v>242</v>
      </c>
      <c r="R30" s="69" t="s">
        <v>242</v>
      </c>
      <c r="S30" s="75">
        <v>18000</v>
      </c>
      <c r="T30" s="69"/>
      <c r="U30" s="69" t="s">
        <v>208</v>
      </c>
      <c r="V30" s="69" t="s">
        <v>208</v>
      </c>
      <c r="W30" s="76">
        <v>260698</v>
      </c>
      <c r="X30" s="69"/>
      <c r="Y30" s="76">
        <v>0.84</v>
      </c>
      <c r="Z30" s="69"/>
      <c r="AA30" s="77">
        <v>8</v>
      </c>
      <c r="AB30" s="69"/>
      <c r="AC30" s="69"/>
      <c r="AD30" s="69"/>
      <c r="AE30" s="69"/>
      <c r="AF30" s="69"/>
      <c r="AG30" s="69"/>
      <c r="AH30" s="69"/>
    </row>
    <row r="31" spans="1:34" ht="38.25" x14ac:dyDescent="0.25">
      <c r="A31" s="69" t="s">
        <v>581</v>
      </c>
      <c r="B31" s="69" t="s">
        <v>582</v>
      </c>
      <c r="C31" s="69" t="s">
        <v>583</v>
      </c>
      <c r="D31" s="69" t="s">
        <v>608</v>
      </c>
      <c r="E31" s="72">
        <v>44848</v>
      </c>
      <c r="F31" s="69" t="s">
        <v>43</v>
      </c>
      <c r="G31" s="73">
        <v>1</v>
      </c>
      <c r="H31" s="69" t="s">
        <v>608</v>
      </c>
      <c r="I31" s="74">
        <v>1</v>
      </c>
      <c r="J31" s="69"/>
      <c r="K31" s="69"/>
      <c r="L31" s="69"/>
      <c r="M31" s="69"/>
      <c r="N31" s="69"/>
      <c r="O31" s="69"/>
      <c r="P31" s="69"/>
      <c r="Q31" s="69" t="s">
        <v>242</v>
      </c>
      <c r="R31" s="69" t="s">
        <v>242</v>
      </c>
      <c r="S31" s="75">
        <v>18000</v>
      </c>
      <c r="T31" s="69"/>
      <c r="U31" s="69" t="s">
        <v>208</v>
      </c>
      <c r="V31" s="69" t="s">
        <v>208</v>
      </c>
      <c r="W31" s="76">
        <v>18176</v>
      </c>
      <c r="X31" s="69"/>
      <c r="Y31" s="76">
        <v>0.84</v>
      </c>
      <c r="Z31" s="69"/>
      <c r="AA31" s="77">
        <v>7</v>
      </c>
      <c r="AB31" s="69"/>
      <c r="AC31" s="69"/>
      <c r="AD31" s="69"/>
      <c r="AE31" s="69"/>
      <c r="AF31" s="69"/>
      <c r="AG31" s="69"/>
      <c r="AH31" s="69"/>
    </row>
    <row r="32" spans="1:34" ht="38.25" x14ac:dyDescent="0.25">
      <c r="A32" s="69" t="s">
        <v>581</v>
      </c>
      <c r="B32" s="69" t="s">
        <v>582</v>
      </c>
      <c r="C32" s="69" t="s">
        <v>583</v>
      </c>
      <c r="D32" s="69" t="s">
        <v>609</v>
      </c>
      <c r="E32" s="72">
        <v>44918</v>
      </c>
      <c r="F32" s="69" t="s">
        <v>43</v>
      </c>
      <c r="G32" s="73">
        <v>1</v>
      </c>
      <c r="H32" s="69" t="s">
        <v>609</v>
      </c>
      <c r="I32" s="74">
        <v>1</v>
      </c>
      <c r="J32" s="69"/>
      <c r="K32" s="69"/>
      <c r="L32" s="69"/>
      <c r="M32" s="69"/>
      <c r="N32" s="69"/>
      <c r="O32" s="69"/>
      <c r="P32" s="69"/>
      <c r="Q32" s="69" t="s">
        <v>242</v>
      </c>
      <c r="R32" s="69" t="s">
        <v>242</v>
      </c>
      <c r="S32" s="75">
        <v>18000</v>
      </c>
      <c r="T32" s="69"/>
      <c r="U32" s="69" t="s">
        <v>208</v>
      </c>
      <c r="V32" s="69" t="s">
        <v>208</v>
      </c>
      <c r="W32" s="76">
        <v>128991</v>
      </c>
      <c r="X32" s="69"/>
      <c r="Y32" s="76">
        <v>0.84</v>
      </c>
      <c r="Z32" s="69"/>
      <c r="AA32" s="77">
        <v>6</v>
      </c>
      <c r="AB32" s="69"/>
      <c r="AC32" s="69"/>
      <c r="AD32" s="69"/>
      <c r="AE32" s="69"/>
      <c r="AF32" s="69"/>
      <c r="AG32" s="69"/>
      <c r="AH32" s="69"/>
    </row>
    <row r="33" spans="1:34" ht="38.25" x14ac:dyDescent="0.25">
      <c r="A33" s="69" t="s">
        <v>581</v>
      </c>
      <c r="B33" s="69" t="s">
        <v>582</v>
      </c>
      <c r="C33" s="69" t="s">
        <v>583</v>
      </c>
      <c r="D33" s="69" t="s">
        <v>610</v>
      </c>
      <c r="E33" s="72">
        <v>44904</v>
      </c>
      <c r="F33" s="69" t="s">
        <v>43</v>
      </c>
      <c r="G33" s="73">
        <v>1</v>
      </c>
      <c r="H33" s="69" t="s">
        <v>610</v>
      </c>
      <c r="I33" s="74">
        <v>1</v>
      </c>
      <c r="J33" s="69"/>
      <c r="K33" s="69"/>
      <c r="L33" s="69"/>
      <c r="M33" s="69"/>
      <c r="N33" s="69"/>
      <c r="O33" s="69"/>
      <c r="P33" s="69"/>
      <c r="Q33" s="69" t="s">
        <v>242</v>
      </c>
      <c r="R33" s="69" t="s">
        <v>242</v>
      </c>
      <c r="S33" s="75">
        <v>18000</v>
      </c>
      <c r="T33" s="69"/>
      <c r="U33" s="69" t="s">
        <v>208</v>
      </c>
      <c r="V33" s="69" t="s">
        <v>208</v>
      </c>
      <c r="W33" s="76">
        <v>93706</v>
      </c>
      <c r="X33" s="69"/>
      <c r="Y33" s="76">
        <v>0.84</v>
      </c>
      <c r="Z33" s="69"/>
      <c r="AA33" s="77">
        <v>7</v>
      </c>
      <c r="AB33" s="69"/>
      <c r="AC33" s="69"/>
      <c r="AD33" s="69"/>
      <c r="AE33" s="69"/>
      <c r="AF33" s="69"/>
      <c r="AG33" s="69"/>
      <c r="AH33" s="69"/>
    </row>
    <row r="34" spans="1:34" ht="38.25" x14ac:dyDescent="0.25">
      <c r="A34" s="69" t="s">
        <v>581</v>
      </c>
      <c r="B34" s="69" t="s">
        <v>582</v>
      </c>
      <c r="C34" s="69" t="s">
        <v>583</v>
      </c>
      <c r="D34" s="69" t="s">
        <v>611</v>
      </c>
      <c r="E34" s="72">
        <v>44890</v>
      </c>
      <c r="F34" s="69" t="s">
        <v>43</v>
      </c>
      <c r="G34" s="73">
        <v>1</v>
      </c>
      <c r="H34" s="69" t="s">
        <v>611</v>
      </c>
      <c r="I34" s="74">
        <v>1</v>
      </c>
      <c r="J34" s="69"/>
      <c r="K34" s="69"/>
      <c r="L34" s="69"/>
      <c r="M34" s="69"/>
      <c r="N34" s="69"/>
      <c r="O34" s="69"/>
      <c r="P34" s="69"/>
      <c r="Q34" s="69" t="s">
        <v>242</v>
      </c>
      <c r="R34" s="69" t="s">
        <v>242</v>
      </c>
      <c r="S34" s="75">
        <v>18000</v>
      </c>
      <c r="T34" s="69"/>
      <c r="U34" s="69" t="s">
        <v>208</v>
      </c>
      <c r="V34" s="69" t="s">
        <v>208</v>
      </c>
      <c r="W34" s="76">
        <v>59695</v>
      </c>
      <c r="X34" s="69"/>
      <c r="Y34" s="76">
        <v>0.84</v>
      </c>
      <c r="Z34" s="69"/>
      <c r="AA34" s="77">
        <v>8</v>
      </c>
      <c r="AB34" s="69"/>
      <c r="AC34" s="69"/>
      <c r="AD34" s="69"/>
      <c r="AE34" s="69"/>
      <c r="AF34" s="69"/>
      <c r="AG34" s="69"/>
      <c r="AH34" s="69"/>
    </row>
    <row r="35" spans="1:34" ht="38.25" x14ac:dyDescent="0.25">
      <c r="A35" s="69" t="s">
        <v>581</v>
      </c>
      <c r="B35" s="69" t="s">
        <v>582</v>
      </c>
      <c r="C35" s="69" t="s">
        <v>583</v>
      </c>
      <c r="D35" s="69" t="s">
        <v>612</v>
      </c>
      <c r="E35" s="72">
        <v>44904</v>
      </c>
      <c r="F35" s="69" t="s">
        <v>43</v>
      </c>
      <c r="G35" s="73">
        <v>1</v>
      </c>
      <c r="H35" s="69" t="s">
        <v>612</v>
      </c>
      <c r="I35" s="74">
        <v>1</v>
      </c>
      <c r="J35" s="69"/>
      <c r="K35" s="69"/>
      <c r="L35" s="69"/>
      <c r="M35" s="69"/>
      <c r="N35" s="69"/>
      <c r="O35" s="69"/>
      <c r="P35" s="69"/>
      <c r="Q35" s="69" t="s">
        <v>242</v>
      </c>
      <c r="R35" s="69" t="s">
        <v>242</v>
      </c>
      <c r="S35" s="75">
        <v>18000</v>
      </c>
      <c r="T35" s="69"/>
      <c r="U35" s="69" t="s">
        <v>208</v>
      </c>
      <c r="V35" s="69" t="s">
        <v>208</v>
      </c>
      <c r="W35" s="76">
        <v>253196</v>
      </c>
      <c r="X35" s="69"/>
      <c r="Y35" s="76">
        <v>0.84</v>
      </c>
      <c r="Z35" s="69"/>
      <c r="AA35" s="77">
        <v>7</v>
      </c>
      <c r="AB35" s="69"/>
      <c r="AC35" s="69"/>
      <c r="AD35" s="69"/>
      <c r="AE35" s="69"/>
      <c r="AF35" s="69"/>
      <c r="AG35" s="69"/>
      <c r="AH35" s="69"/>
    </row>
    <row r="36" spans="1:34" ht="38.25" x14ac:dyDescent="0.25">
      <c r="A36" s="69" t="s">
        <v>581</v>
      </c>
      <c r="B36" s="69" t="s">
        <v>582</v>
      </c>
      <c r="C36" s="69" t="s">
        <v>583</v>
      </c>
      <c r="D36" s="69" t="s">
        <v>613</v>
      </c>
      <c r="E36" s="72">
        <v>44904</v>
      </c>
      <c r="F36" s="69" t="s">
        <v>43</v>
      </c>
      <c r="G36" s="73">
        <v>1</v>
      </c>
      <c r="H36" s="69" t="s">
        <v>613</v>
      </c>
      <c r="I36" s="74">
        <v>1</v>
      </c>
      <c r="J36" s="69"/>
      <c r="K36" s="69"/>
      <c r="L36" s="69"/>
      <c r="M36" s="69"/>
      <c r="N36" s="69"/>
      <c r="O36" s="69"/>
      <c r="P36" s="69"/>
      <c r="Q36" s="69" t="s">
        <v>242</v>
      </c>
      <c r="R36" s="69" t="s">
        <v>242</v>
      </c>
      <c r="S36" s="75">
        <v>18000</v>
      </c>
      <c r="T36" s="69"/>
      <c r="U36" s="69" t="s">
        <v>208</v>
      </c>
      <c r="V36" s="69" t="s">
        <v>208</v>
      </c>
      <c r="W36" s="76">
        <v>47742</v>
      </c>
      <c r="X36" s="69"/>
      <c r="Y36" s="76">
        <v>0.84</v>
      </c>
      <c r="Z36" s="69"/>
      <c r="AA36" s="77">
        <v>6</v>
      </c>
      <c r="AB36" s="69"/>
      <c r="AC36" s="69"/>
      <c r="AD36" s="69"/>
      <c r="AE36" s="69"/>
      <c r="AF36" s="69"/>
      <c r="AG36" s="69"/>
      <c r="AH36" s="69"/>
    </row>
    <row r="37" spans="1:34" ht="38.25" x14ac:dyDescent="0.25">
      <c r="A37" s="69" t="s">
        <v>581</v>
      </c>
      <c r="B37" s="69" t="s">
        <v>582</v>
      </c>
      <c r="C37" s="69" t="s">
        <v>583</v>
      </c>
      <c r="D37" s="69" t="s">
        <v>614</v>
      </c>
      <c r="E37" s="72">
        <v>44918</v>
      </c>
      <c r="F37" s="69" t="s">
        <v>43</v>
      </c>
      <c r="G37" s="73">
        <v>1</v>
      </c>
      <c r="H37" s="69" t="s">
        <v>614</v>
      </c>
      <c r="I37" s="74">
        <v>1</v>
      </c>
      <c r="J37" s="69"/>
      <c r="K37" s="69"/>
      <c r="L37" s="69"/>
      <c r="M37" s="69"/>
      <c r="N37" s="69"/>
      <c r="O37" s="69"/>
      <c r="P37" s="69"/>
      <c r="Q37" s="69" t="s">
        <v>242</v>
      </c>
      <c r="R37" s="69" t="s">
        <v>242</v>
      </c>
      <c r="S37" s="75">
        <v>18000</v>
      </c>
      <c r="T37" s="69"/>
      <c r="U37" s="69" t="s">
        <v>208</v>
      </c>
      <c r="V37" s="69" t="s">
        <v>208</v>
      </c>
      <c r="W37" s="76">
        <v>1005656</v>
      </c>
      <c r="X37" s="69"/>
      <c r="Y37" s="76">
        <v>0.84</v>
      </c>
      <c r="Z37" s="69"/>
      <c r="AA37" s="77">
        <v>4</v>
      </c>
      <c r="AB37" s="69"/>
      <c r="AC37" s="69"/>
      <c r="AD37" s="69"/>
      <c r="AE37" s="69"/>
      <c r="AF37" s="69"/>
      <c r="AG37" s="69"/>
      <c r="AH37" s="69"/>
    </row>
    <row r="38" spans="1:34" ht="38.25" x14ac:dyDescent="0.25">
      <c r="A38" s="69" t="s">
        <v>581</v>
      </c>
      <c r="B38" s="69" t="s">
        <v>582</v>
      </c>
      <c r="C38" s="69" t="s">
        <v>583</v>
      </c>
      <c r="D38" s="69" t="s">
        <v>615</v>
      </c>
      <c r="E38" s="72">
        <v>44904</v>
      </c>
      <c r="F38" s="69" t="s">
        <v>43</v>
      </c>
      <c r="G38" s="73">
        <v>1</v>
      </c>
      <c r="H38" s="69" t="s">
        <v>615</v>
      </c>
      <c r="I38" s="74">
        <v>1</v>
      </c>
      <c r="J38" s="69"/>
      <c r="K38" s="69"/>
      <c r="L38" s="69"/>
      <c r="M38" s="69"/>
      <c r="N38" s="69"/>
      <c r="O38" s="69"/>
      <c r="P38" s="69"/>
      <c r="Q38" s="69" t="s">
        <v>242</v>
      </c>
      <c r="R38" s="69" t="s">
        <v>242</v>
      </c>
      <c r="S38" s="75">
        <v>18000</v>
      </c>
      <c r="T38" s="69"/>
      <c r="U38" s="69" t="s">
        <v>208</v>
      </c>
      <c r="V38" s="69" t="s">
        <v>208</v>
      </c>
      <c r="W38" s="76">
        <v>102117</v>
      </c>
      <c r="X38" s="69"/>
      <c r="Y38" s="76">
        <v>0.84</v>
      </c>
      <c r="Z38" s="69"/>
      <c r="AA38" s="77">
        <v>5</v>
      </c>
      <c r="AB38" s="69"/>
      <c r="AC38" s="69"/>
      <c r="AD38" s="69"/>
      <c r="AE38" s="69"/>
      <c r="AF38" s="69"/>
      <c r="AG38" s="69"/>
      <c r="AH38" s="69"/>
    </row>
    <row r="39" spans="1:34" ht="38.25" x14ac:dyDescent="0.25">
      <c r="A39" s="69" t="s">
        <v>581</v>
      </c>
      <c r="B39" s="69" t="s">
        <v>582</v>
      </c>
      <c r="C39" s="69" t="s">
        <v>583</v>
      </c>
      <c r="D39" s="69" t="s">
        <v>616</v>
      </c>
      <c r="E39" s="72">
        <v>44904</v>
      </c>
      <c r="F39" s="69" t="s">
        <v>43</v>
      </c>
      <c r="G39" s="73">
        <v>1</v>
      </c>
      <c r="H39" s="69" t="s">
        <v>616</v>
      </c>
      <c r="I39" s="74">
        <v>1</v>
      </c>
      <c r="J39" s="69"/>
      <c r="K39" s="69"/>
      <c r="L39" s="69"/>
      <c r="M39" s="69"/>
      <c r="N39" s="69"/>
      <c r="O39" s="69"/>
      <c r="P39" s="69"/>
      <c r="Q39" s="69" t="s">
        <v>242</v>
      </c>
      <c r="R39" s="69" t="s">
        <v>242</v>
      </c>
      <c r="S39" s="75">
        <v>18000</v>
      </c>
      <c r="T39" s="69"/>
      <c r="U39" s="69" t="s">
        <v>208</v>
      </c>
      <c r="V39" s="69" t="s">
        <v>208</v>
      </c>
      <c r="W39" s="76">
        <v>80658</v>
      </c>
      <c r="X39" s="69"/>
      <c r="Y39" s="76">
        <v>0.84</v>
      </c>
      <c r="Z39" s="69"/>
      <c r="AA39" s="77">
        <v>5</v>
      </c>
      <c r="AB39" s="69"/>
      <c r="AC39" s="69"/>
      <c r="AD39" s="69"/>
      <c r="AE39" s="69"/>
      <c r="AF39" s="69"/>
      <c r="AG39" s="69"/>
      <c r="AH39" s="69"/>
    </row>
    <row r="40" spans="1:34" ht="38.25" x14ac:dyDescent="0.25">
      <c r="A40" s="69" t="s">
        <v>581</v>
      </c>
      <c r="B40" s="69" t="s">
        <v>582</v>
      </c>
      <c r="C40" s="69" t="s">
        <v>583</v>
      </c>
      <c r="D40" s="69" t="s">
        <v>617</v>
      </c>
      <c r="E40" s="72">
        <v>44925</v>
      </c>
      <c r="F40" s="69" t="s">
        <v>43</v>
      </c>
      <c r="G40" s="73">
        <v>1</v>
      </c>
      <c r="H40" s="69" t="s">
        <v>617</v>
      </c>
      <c r="I40" s="74">
        <v>1</v>
      </c>
      <c r="J40" s="69"/>
      <c r="K40" s="69"/>
      <c r="L40" s="69"/>
      <c r="M40" s="69"/>
      <c r="N40" s="69"/>
      <c r="O40" s="69"/>
      <c r="P40" s="69"/>
      <c r="Q40" s="69" t="s">
        <v>242</v>
      </c>
      <c r="R40" s="69" t="s">
        <v>242</v>
      </c>
      <c r="S40" s="75">
        <v>18000</v>
      </c>
      <c r="T40" s="69"/>
      <c r="U40" s="69" t="s">
        <v>208</v>
      </c>
      <c r="V40" s="69" t="s">
        <v>208</v>
      </c>
      <c r="W40" s="76">
        <v>139696</v>
      </c>
      <c r="X40" s="69"/>
      <c r="Y40" s="76">
        <v>0.84</v>
      </c>
      <c r="Z40" s="69"/>
      <c r="AA40" s="77">
        <v>9</v>
      </c>
      <c r="AB40" s="69"/>
      <c r="AC40" s="69"/>
      <c r="AD40" s="69"/>
      <c r="AE40" s="69"/>
      <c r="AF40" s="69"/>
      <c r="AG40" s="69"/>
      <c r="AH40" s="69"/>
    </row>
    <row r="41" spans="1:34" ht="38.25" x14ac:dyDescent="0.25">
      <c r="A41" s="69" t="s">
        <v>581</v>
      </c>
      <c r="B41" s="69" t="s">
        <v>582</v>
      </c>
      <c r="C41" s="69" t="s">
        <v>583</v>
      </c>
      <c r="D41" s="69" t="s">
        <v>618</v>
      </c>
      <c r="E41" s="72">
        <v>44694</v>
      </c>
      <c r="F41" s="69" t="s">
        <v>547</v>
      </c>
      <c r="G41" s="73">
        <v>1</v>
      </c>
      <c r="H41" s="69" t="s">
        <v>618</v>
      </c>
      <c r="I41" s="74">
        <v>15</v>
      </c>
      <c r="J41" s="69"/>
      <c r="K41" s="69"/>
      <c r="L41" s="72">
        <v>44488</v>
      </c>
      <c r="M41" s="72">
        <v>44680</v>
      </c>
      <c r="N41" s="69"/>
      <c r="O41" s="75">
        <v>100000</v>
      </c>
      <c r="P41" s="75">
        <v>13020.409999999916</v>
      </c>
      <c r="Q41" s="69" t="s">
        <v>242</v>
      </c>
      <c r="R41" s="69" t="s">
        <v>242</v>
      </c>
      <c r="S41" s="75">
        <v>313</v>
      </c>
      <c r="T41" s="75">
        <v>5440</v>
      </c>
      <c r="U41" s="69" t="s">
        <v>619</v>
      </c>
      <c r="V41" s="69" t="s">
        <v>620</v>
      </c>
      <c r="W41" s="69"/>
      <c r="X41" s="76">
        <v>522</v>
      </c>
      <c r="Y41" s="76">
        <v>0.84</v>
      </c>
      <c r="Z41" s="76">
        <v>438.48</v>
      </c>
      <c r="AA41" s="69"/>
      <c r="AB41" s="69"/>
      <c r="AC41" s="69"/>
      <c r="AD41" s="69"/>
      <c r="AE41" s="69"/>
      <c r="AF41" s="69"/>
      <c r="AG41" s="69"/>
      <c r="AH41" s="69"/>
    </row>
    <row r="42" spans="1:34" ht="38.25" x14ac:dyDescent="0.25">
      <c r="A42" s="69" t="s">
        <v>581</v>
      </c>
      <c r="B42" s="69" t="s">
        <v>582</v>
      </c>
      <c r="C42" s="69" t="s">
        <v>583</v>
      </c>
      <c r="D42" s="69" t="s">
        <v>621</v>
      </c>
      <c r="E42" s="72">
        <v>44624</v>
      </c>
      <c r="F42" s="69" t="s">
        <v>547</v>
      </c>
      <c r="G42" s="73">
        <v>1</v>
      </c>
      <c r="H42" s="69" t="s">
        <v>621</v>
      </c>
      <c r="I42" s="74">
        <v>15</v>
      </c>
      <c r="J42" s="69"/>
      <c r="K42" s="69"/>
      <c r="L42" s="72">
        <v>44439</v>
      </c>
      <c r="M42" s="72">
        <v>44624</v>
      </c>
      <c r="N42" s="69"/>
      <c r="O42" s="75">
        <v>74450</v>
      </c>
      <c r="P42" s="75">
        <v>0</v>
      </c>
      <c r="Q42" s="69" t="s">
        <v>242</v>
      </c>
      <c r="R42" s="69" t="s">
        <v>242</v>
      </c>
      <c r="S42" s="75">
        <v>378</v>
      </c>
      <c r="T42" s="75">
        <v>378</v>
      </c>
      <c r="U42" s="69" t="s">
        <v>619</v>
      </c>
      <c r="V42" s="69" t="s">
        <v>622</v>
      </c>
      <c r="W42" s="69"/>
      <c r="X42" s="76">
        <v>630</v>
      </c>
      <c r="Y42" s="76">
        <v>0.84</v>
      </c>
      <c r="Z42" s="76">
        <v>529.20000000000005</v>
      </c>
      <c r="AA42" s="69"/>
      <c r="AB42" s="69"/>
      <c r="AC42" s="69"/>
      <c r="AD42" s="69"/>
      <c r="AE42" s="69"/>
      <c r="AF42" s="69"/>
      <c r="AG42" s="69"/>
      <c r="AH42" s="69"/>
    </row>
    <row r="43" spans="1:34" ht="38.25" x14ac:dyDescent="0.25">
      <c r="A43" s="69" t="s">
        <v>581</v>
      </c>
      <c r="B43" s="69" t="s">
        <v>582</v>
      </c>
      <c r="C43" s="69" t="s">
        <v>583</v>
      </c>
      <c r="D43" s="69" t="s">
        <v>623</v>
      </c>
      <c r="E43" s="72">
        <v>44736</v>
      </c>
      <c r="F43" s="69" t="s">
        <v>547</v>
      </c>
      <c r="G43" s="73">
        <v>1</v>
      </c>
      <c r="H43" s="69" t="s">
        <v>623</v>
      </c>
      <c r="I43" s="74">
        <v>15</v>
      </c>
      <c r="J43" s="69"/>
      <c r="K43" s="69"/>
      <c r="L43" s="72">
        <v>44414</v>
      </c>
      <c r="M43" s="72">
        <v>44736</v>
      </c>
      <c r="N43" s="69"/>
      <c r="O43" s="75">
        <v>91804.95</v>
      </c>
      <c r="P43" s="75">
        <v>6596.6675000000105</v>
      </c>
      <c r="Q43" s="69" t="s">
        <v>242</v>
      </c>
      <c r="R43" s="69" t="s">
        <v>242</v>
      </c>
      <c r="S43" s="75">
        <v>762</v>
      </c>
      <c r="T43" s="75">
        <v>1421</v>
      </c>
      <c r="U43" s="69" t="s">
        <v>619</v>
      </c>
      <c r="V43" s="69" t="s">
        <v>620</v>
      </c>
      <c r="W43" s="69"/>
      <c r="X43" s="76">
        <v>1270</v>
      </c>
      <c r="Y43" s="76">
        <v>0.84</v>
      </c>
      <c r="Z43" s="76">
        <v>1066.8</v>
      </c>
      <c r="AA43" s="69"/>
      <c r="AB43" s="69"/>
      <c r="AC43" s="69"/>
      <c r="AD43" s="69"/>
      <c r="AE43" s="69"/>
      <c r="AF43" s="69"/>
      <c r="AG43" s="69"/>
      <c r="AH43" s="69"/>
    </row>
    <row r="44" spans="1:34" ht="38.25" x14ac:dyDescent="0.25">
      <c r="A44" s="69" t="s">
        <v>581</v>
      </c>
      <c r="B44" s="69" t="s">
        <v>582</v>
      </c>
      <c r="C44" s="69" t="s">
        <v>583</v>
      </c>
      <c r="D44" s="69" t="s">
        <v>624</v>
      </c>
      <c r="E44" s="72">
        <v>44848</v>
      </c>
      <c r="F44" s="69" t="s">
        <v>547</v>
      </c>
      <c r="G44" s="73">
        <v>1</v>
      </c>
      <c r="H44" s="69" t="s">
        <v>624</v>
      </c>
      <c r="I44" s="74">
        <v>15</v>
      </c>
      <c r="J44" s="69"/>
      <c r="K44" s="69"/>
      <c r="L44" s="72">
        <v>44712</v>
      </c>
      <c r="M44" s="72">
        <v>44848</v>
      </c>
      <c r="N44" s="69"/>
      <c r="O44" s="75">
        <v>97830</v>
      </c>
      <c r="P44" s="75">
        <v>2916</v>
      </c>
      <c r="Q44" s="69" t="s">
        <v>242</v>
      </c>
      <c r="R44" s="69" t="s">
        <v>242</v>
      </c>
      <c r="S44" s="75">
        <v>1154</v>
      </c>
      <c r="T44" s="75">
        <v>1609</v>
      </c>
      <c r="U44" s="69" t="s">
        <v>619</v>
      </c>
      <c r="V44" s="69" t="s">
        <v>622</v>
      </c>
      <c r="W44" s="69"/>
      <c r="X44" s="76">
        <v>1942</v>
      </c>
      <c r="Y44" s="76">
        <v>0.84</v>
      </c>
      <c r="Z44" s="76">
        <v>1631.28</v>
      </c>
      <c r="AA44" s="69"/>
      <c r="AB44" s="69"/>
      <c r="AC44" s="69"/>
      <c r="AD44" s="69"/>
      <c r="AE44" s="69"/>
      <c r="AF44" s="69"/>
      <c r="AG44" s="69"/>
      <c r="AH44" s="69"/>
    </row>
    <row r="45" spans="1:34" ht="38.25" x14ac:dyDescent="0.25">
      <c r="A45" s="69" t="s">
        <v>581</v>
      </c>
      <c r="B45" s="69" t="s">
        <v>582</v>
      </c>
      <c r="C45" s="69" t="s">
        <v>583</v>
      </c>
      <c r="D45" s="69" t="s">
        <v>625</v>
      </c>
      <c r="E45" s="72">
        <v>44904</v>
      </c>
      <c r="F45" s="69" t="s">
        <v>547</v>
      </c>
      <c r="G45" s="73">
        <v>1</v>
      </c>
      <c r="H45" s="69" t="s">
        <v>625</v>
      </c>
      <c r="I45" s="74">
        <v>15</v>
      </c>
      <c r="J45" s="69"/>
      <c r="K45" s="69"/>
      <c r="L45" s="72">
        <v>44841</v>
      </c>
      <c r="M45" s="72">
        <v>44904</v>
      </c>
      <c r="N45" s="69"/>
      <c r="O45" s="75">
        <v>207666</v>
      </c>
      <c r="P45" s="75">
        <v>1836</v>
      </c>
      <c r="Q45" s="69" t="s">
        <v>242</v>
      </c>
      <c r="R45" s="69" t="s">
        <v>242</v>
      </c>
      <c r="S45" s="75">
        <v>1226</v>
      </c>
      <c r="T45" s="75">
        <v>1193</v>
      </c>
      <c r="U45" s="69" t="s">
        <v>619</v>
      </c>
      <c r="V45" s="69" t="s">
        <v>620</v>
      </c>
      <c r="W45" s="69"/>
      <c r="X45" s="76">
        <v>2043</v>
      </c>
      <c r="Y45" s="76">
        <v>0.84</v>
      </c>
      <c r="Z45" s="76">
        <v>1716.12</v>
      </c>
      <c r="AA45" s="69"/>
      <c r="AB45" s="69"/>
      <c r="AC45" s="69"/>
      <c r="AD45" s="69"/>
      <c r="AE45" s="69"/>
      <c r="AF45" s="69"/>
      <c r="AG45" s="69"/>
      <c r="AH45" s="69"/>
    </row>
    <row r="46" spans="1:34" ht="38.25" x14ac:dyDescent="0.25">
      <c r="A46" s="69" t="s">
        <v>581</v>
      </c>
      <c r="B46" s="69" t="s">
        <v>582</v>
      </c>
      <c r="C46" s="69" t="s">
        <v>583</v>
      </c>
      <c r="D46" s="69" t="s">
        <v>626</v>
      </c>
      <c r="E46" s="72">
        <v>44925</v>
      </c>
      <c r="F46" s="69" t="s">
        <v>547</v>
      </c>
      <c r="G46" s="73">
        <v>1</v>
      </c>
      <c r="H46" s="69" t="s">
        <v>626</v>
      </c>
      <c r="I46" s="74">
        <v>15</v>
      </c>
      <c r="J46" s="69"/>
      <c r="K46" s="69"/>
      <c r="L46" s="72">
        <v>44803</v>
      </c>
      <c r="M46" s="72">
        <v>44918</v>
      </c>
      <c r="N46" s="69"/>
      <c r="O46" s="75">
        <v>149705</v>
      </c>
      <c r="P46" s="75">
        <v>62117</v>
      </c>
      <c r="Q46" s="69" t="s">
        <v>242</v>
      </c>
      <c r="R46" s="69" t="s">
        <v>242</v>
      </c>
      <c r="S46" s="75">
        <v>1555</v>
      </c>
      <c r="T46" s="75">
        <v>2539</v>
      </c>
      <c r="U46" s="69" t="s">
        <v>619</v>
      </c>
      <c r="V46" s="69" t="s">
        <v>620</v>
      </c>
      <c r="W46" s="69"/>
      <c r="X46" s="76">
        <v>2591</v>
      </c>
      <c r="Y46" s="76">
        <v>0.84</v>
      </c>
      <c r="Z46" s="76">
        <v>2176.44</v>
      </c>
      <c r="AA46" s="69"/>
      <c r="AB46" s="69"/>
      <c r="AC46" s="69"/>
      <c r="AD46" s="69"/>
      <c r="AE46" s="69"/>
      <c r="AF46" s="69"/>
      <c r="AG46" s="69"/>
      <c r="AH46" s="69"/>
    </row>
    <row r="47" spans="1:34" ht="38.25" x14ac:dyDescent="0.25">
      <c r="A47" s="69" t="s">
        <v>581</v>
      </c>
      <c r="B47" s="69" t="s">
        <v>582</v>
      </c>
      <c r="C47" s="69" t="s">
        <v>583</v>
      </c>
      <c r="D47" s="69" t="s">
        <v>627</v>
      </c>
      <c r="E47" s="72">
        <v>44736</v>
      </c>
      <c r="F47" s="69" t="s">
        <v>547</v>
      </c>
      <c r="G47" s="73">
        <v>1</v>
      </c>
      <c r="H47" s="69" t="s">
        <v>627</v>
      </c>
      <c r="I47" s="74">
        <v>15</v>
      </c>
      <c r="J47" s="69"/>
      <c r="K47" s="69"/>
      <c r="L47" s="72">
        <v>44440</v>
      </c>
      <c r="M47" s="72">
        <v>44736</v>
      </c>
      <c r="N47" s="69"/>
      <c r="O47" s="75">
        <v>153008.25</v>
      </c>
      <c r="P47" s="75">
        <v>10994.37049999999</v>
      </c>
      <c r="Q47" s="69" t="s">
        <v>242</v>
      </c>
      <c r="R47" s="69" t="s">
        <v>242</v>
      </c>
      <c r="S47" s="75">
        <v>1758</v>
      </c>
      <c r="T47" s="75">
        <v>0</v>
      </c>
      <c r="U47" s="69" t="s">
        <v>619</v>
      </c>
      <c r="V47" s="69" t="s">
        <v>620</v>
      </c>
      <c r="W47" s="69"/>
      <c r="X47" s="76">
        <v>2930</v>
      </c>
      <c r="Y47" s="76">
        <v>0.84</v>
      </c>
      <c r="Z47" s="76">
        <v>2461.1999999999998</v>
      </c>
      <c r="AA47" s="69"/>
      <c r="AB47" s="69"/>
      <c r="AC47" s="69"/>
      <c r="AD47" s="69"/>
      <c r="AE47" s="69"/>
      <c r="AF47" s="69"/>
      <c r="AG47" s="69"/>
      <c r="AH47" s="69"/>
    </row>
    <row r="48" spans="1:34" ht="38.25" x14ac:dyDescent="0.25">
      <c r="A48" s="69" t="s">
        <v>581</v>
      </c>
      <c r="B48" s="69" t="s">
        <v>582</v>
      </c>
      <c r="C48" s="69" t="s">
        <v>583</v>
      </c>
      <c r="D48" s="69" t="s">
        <v>628</v>
      </c>
      <c r="E48" s="72">
        <v>44848</v>
      </c>
      <c r="F48" s="69" t="s">
        <v>547</v>
      </c>
      <c r="G48" s="73">
        <v>1</v>
      </c>
      <c r="H48" s="69" t="s">
        <v>628</v>
      </c>
      <c r="I48" s="74">
        <v>15</v>
      </c>
      <c r="J48" s="69"/>
      <c r="K48" s="69"/>
      <c r="L48" s="72">
        <v>44438</v>
      </c>
      <c r="M48" s="72">
        <v>44848</v>
      </c>
      <c r="N48" s="69"/>
      <c r="O48" s="75">
        <v>2379500</v>
      </c>
      <c r="P48" s="75">
        <v>29100</v>
      </c>
      <c r="Q48" s="69" t="s">
        <v>242</v>
      </c>
      <c r="R48" s="69" t="s">
        <v>242</v>
      </c>
      <c r="S48" s="75">
        <v>1804</v>
      </c>
      <c r="T48" s="75">
        <v>1804</v>
      </c>
      <c r="U48" s="69" t="s">
        <v>619</v>
      </c>
      <c r="V48" s="69" t="s">
        <v>620</v>
      </c>
      <c r="W48" s="69"/>
      <c r="X48" s="76">
        <v>3007</v>
      </c>
      <c r="Y48" s="76">
        <v>0.84</v>
      </c>
      <c r="Z48" s="76">
        <v>2525.88</v>
      </c>
      <c r="AA48" s="69"/>
      <c r="AB48" s="69"/>
      <c r="AC48" s="69"/>
      <c r="AD48" s="69"/>
      <c r="AE48" s="69"/>
      <c r="AF48" s="69"/>
      <c r="AG48" s="69"/>
      <c r="AH48" s="69"/>
    </row>
    <row r="49" spans="1:34" ht="38.25" x14ac:dyDescent="0.25">
      <c r="A49" s="69" t="s">
        <v>581</v>
      </c>
      <c r="B49" s="69" t="s">
        <v>582</v>
      </c>
      <c r="C49" s="69" t="s">
        <v>583</v>
      </c>
      <c r="D49" s="69" t="s">
        <v>629</v>
      </c>
      <c r="E49" s="72">
        <v>44918</v>
      </c>
      <c r="F49" s="69" t="s">
        <v>547</v>
      </c>
      <c r="G49" s="73">
        <v>1</v>
      </c>
      <c r="H49" s="69" t="s">
        <v>629</v>
      </c>
      <c r="I49" s="74">
        <v>15</v>
      </c>
      <c r="J49" s="69"/>
      <c r="K49" s="69"/>
      <c r="L49" s="72">
        <v>44774</v>
      </c>
      <c r="M49" s="72">
        <v>44918</v>
      </c>
      <c r="N49" s="69"/>
      <c r="O49" s="75">
        <v>24862</v>
      </c>
      <c r="P49" s="75">
        <v>24862</v>
      </c>
      <c r="Q49" s="69" t="s">
        <v>242</v>
      </c>
      <c r="R49" s="69" t="s">
        <v>242</v>
      </c>
      <c r="S49" s="75">
        <v>1849</v>
      </c>
      <c r="T49" s="75">
        <v>1849</v>
      </c>
      <c r="U49" s="69" t="s">
        <v>619</v>
      </c>
      <c r="V49" s="69" t="s">
        <v>620</v>
      </c>
      <c r="W49" s="69"/>
      <c r="X49" s="76">
        <v>3082</v>
      </c>
      <c r="Y49" s="76">
        <v>0.84</v>
      </c>
      <c r="Z49" s="76">
        <v>2588.88</v>
      </c>
      <c r="AA49" s="69"/>
      <c r="AB49" s="69"/>
      <c r="AC49" s="69"/>
      <c r="AD49" s="69"/>
      <c r="AE49" s="69"/>
      <c r="AF49" s="69"/>
      <c r="AG49" s="69"/>
      <c r="AH49" s="69"/>
    </row>
    <row r="50" spans="1:34" ht="38.25" x14ac:dyDescent="0.25">
      <c r="A50" s="69" t="s">
        <v>581</v>
      </c>
      <c r="B50" s="69" t="s">
        <v>582</v>
      </c>
      <c r="C50" s="69" t="s">
        <v>583</v>
      </c>
      <c r="D50" s="69" t="s">
        <v>630</v>
      </c>
      <c r="E50" s="72">
        <v>44918</v>
      </c>
      <c r="F50" s="69" t="s">
        <v>547</v>
      </c>
      <c r="G50" s="73">
        <v>1</v>
      </c>
      <c r="H50" s="69" t="s">
        <v>630</v>
      </c>
      <c r="I50" s="74">
        <v>15</v>
      </c>
      <c r="J50" s="69"/>
      <c r="K50" s="69"/>
      <c r="L50" s="72">
        <v>44621</v>
      </c>
      <c r="M50" s="72">
        <v>44918</v>
      </c>
      <c r="N50" s="69"/>
      <c r="O50" s="75">
        <v>111252</v>
      </c>
      <c r="P50" s="75">
        <v>11125.2</v>
      </c>
      <c r="Q50" s="69" t="s">
        <v>242</v>
      </c>
      <c r="R50" s="69" t="s">
        <v>242</v>
      </c>
      <c r="S50" s="75">
        <v>1927</v>
      </c>
      <c r="T50" s="75">
        <v>1478</v>
      </c>
      <c r="U50" s="69" t="s">
        <v>619</v>
      </c>
      <c r="V50" s="69" t="s">
        <v>620</v>
      </c>
      <c r="W50" s="69"/>
      <c r="X50" s="76">
        <v>3212</v>
      </c>
      <c r="Y50" s="76">
        <v>0.84</v>
      </c>
      <c r="Z50" s="76">
        <v>2698.08</v>
      </c>
      <c r="AA50" s="69"/>
      <c r="AB50" s="69"/>
      <c r="AC50" s="69"/>
      <c r="AD50" s="69"/>
      <c r="AE50" s="69"/>
      <c r="AF50" s="69"/>
      <c r="AG50" s="69"/>
      <c r="AH50" s="69"/>
    </row>
    <row r="51" spans="1:34" ht="38.25" x14ac:dyDescent="0.25">
      <c r="A51" s="69" t="s">
        <v>581</v>
      </c>
      <c r="B51" s="69" t="s">
        <v>582</v>
      </c>
      <c r="C51" s="69" t="s">
        <v>583</v>
      </c>
      <c r="D51" s="69" t="s">
        <v>631</v>
      </c>
      <c r="E51" s="72">
        <v>44862</v>
      </c>
      <c r="F51" s="69" t="s">
        <v>547</v>
      </c>
      <c r="G51" s="73">
        <v>1</v>
      </c>
      <c r="H51" s="69" t="s">
        <v>631</v>
      </c>
      <c r="I51" s="74">
        <v>15</v>
      </c>
      <c r="J51" s="69"/>
      <c r="K51" s="69"/>
      <c r="L51" s="72">
        <v>44742</v>
      </c>
      <c r="M51" s="72">
        <v>44862</v>
      </c>
      <c r="N51" s="69"/>
      <c r="O51" s="75">
        <v>629332.84</v>
      </c>
      <c r="P51" s="75">
        <v>12490</v>
      </c>
      <c r="Q51" s="69" t="s">
        <v>242</v>
      </c>
      <c r="R51" s="69" t="s">
        <v>242</v>
      </c>
      <c r="S51" s="75">
        <v>2121</v>
      </c>
      <c r="T51" s="75">
        <v>1999</v>
      </c>
      <c r="U51" s="69" t="s">
        <v>619</v>
      </c>
      <c r="V51" s="69" t="s">
        <v>620</v>
      </c>
      <c r="W51" s="69"/>
      <c r="X51" s="76">
        <v>3535</v>
      </c>
      <c r="Y51" s="76">
        <v>0.84</v>
      </c>
      <c r="Z51" s="76">
        <v>2969.4</v>
      </c>
      <c r="AA51" s="69"/>
      <c r="AB51" s="69"/>
      <c r="AC51" s="69"/>
      <c r="AD51" s="69"/>
      <c r="AE51" s="69"/>
      <c r="AF51" s="69"/>
      <c r="AG51" s="69"/>
      <c r="AH51" s="69"/>
    </row>
    <row r="52" spans="1:34" ht="38.25" x14ac:dyDescent="0.25">
      <c r="A52" s="69" t="s">
        <v>581</v>
      </c>
      <c r="B52" s="69" t="s">
        <v>582</v>
      </c>
      <c r="C52" s="69" t="s">
        <v>583</v>
      </c>
      <c r="D52" s="69" t="s">
        <v>632</v>
      </c>
      <c r="E52" s="72">
        <v>44904</v>
      </c>
      <c r="F52" s="69" t="s">
        <v>547</v>
      </c>
      <c r="G52" s="73">
        <v>1</v>
      </c>
      <c r="H52" s="69" t="s">
        <v>632</v>
      </c>
      <c r="I52" s="74">
        <v>15</v>
      </c>
      <c r="J52" s="69"/>
      <c r="K52" s="69"/>
      <c r="L52" s="72">
        <v>44893</v>
      </c>
      <c r="M52" s="72">
        <v>44904</v>
      </c>
      <c r="N52" s="69"/>
      <c r="O52" s="75">
        <v>142482</v>
      </c>
      <c r="P52" s="75">
        <v>4724</v>
      </c>
      <c r="Q52" s="69" t="s">
        <v>242</v>
      </c>
      <c r="R52" s="69" t="s">
        <v>242</v>
      </c>
      <c r="S52" s="75">
        <v>2255</v>
      </c>
      <c r="T52" s="75">
        <v>773</v>
      </c>
      <c r="U52" s="69" t="s">
        <v>619</v>
      </c>
      <c r="V52" s="69" t="s">
        <v>620</v>
      </c>
      <c r="W52" s="69"/>
      <c r="X52" s="76">
        <v>3759</v>
      </c>
      <c r="Y52" s="76">
        <v>0.84</v>
      </c>
      <c r="Z52" s="76">
        <v>3157.56</v>
      </c>
      <c r="AA52" s="69"/>
      <c r="AB52" s="69"/>
      <c r="AC52" s="69"/>
      <c r="AD52" s="69"/>
      <c r="AE52" s="69"/>
      <c r="AF52" s="69"/>
      <c r="AG52" s="69"/>
      <c r="AH52" s="69"/>
    </row>
    <row r="53" spans="1:34" ht="38.25" x14ac:dyDescent="0.25">
      <c r="A53" s="69" t="s">
        <v>581</v>
      </c>
      <c r="B53" s="69" t="s">
        <v>582</v>
      </c>
      <c r="C53" s="69" t="s">
        <v>583</v>
      </c>
      <c r="D53" s="69" t="s">
        <v>633</v>
      </c>
      <c r="E53" s="72">
        <v>44904</v>
      </c>
      <c r="F53" s="69" t="s">
        <v>547</v>
      </c>
      <c r="G53" s="73">
        <v>1</v>
      </c>
      <c r="H53" s="69" t="s">
        <v>633</v>
      </c>
      <c r="I53" s="74">
        <v>15</v>
      </c>
      <c r="J53" s="69"/>
      <c r="K53" s="69"/>
      <c r="L53" s="72">
        <v>44875</v>
      </c>
      <c r="M53" s="72">
        <v>44904</v>
      </c>
      <c r="N53" s="69"/>
      <c r="O53" s="75">
        <v>120996</v>
      </c>
      <c r="P53" s="75">
        <v>5336</v>
      </c>
      <c r="Q53" s="69" t="s">
        <v>242</v>
      </c>
      <c r="R53" s="69" t="s">
        <v>242</v>
      </c>
      <c r="S53" s="75">
        <v>2258</v>
      </c>
      <c r="T53" s="75">
        <v>2062</v>
      </c>
      <c r="U53" s="69" t="s">
        <v>619</v>
      </c>
      <c r="V53" s="69" t="s">
        <v>620</v>
      </c>
      <c r="W53" s="69"/>
      <c r="X53" s="76">
        <v>3764</v>
      </c>
      <c r="Y53" s="76">
        <v>0.84</v>
      </c>
      <c r="Z53" s="76">
        <v>3161.76</v>
      </c>
      <c r="AA53" s="69"/>
      <c r="AB53" s="69"/>
      <c r="AC53" s="69"/>
      <c r="AD53" s="69"/>
      <c r="AE53" s="69"/>
      <c r="AF53" s="69"/>
      <c r="AG53" s="69"/>
      <c r="AH53" s="69"/>
    </row>
    <row r="54" spans="1:34" ht="38.25" x14ac:dyDescent="0.25">
      <c r="A54" s="69" t="s">
        <v>581</v>
      </c>
      <c r="B54" s="69" t="s">
        <v>582</v>
      </c>
      <c r="C54" s="69" t="s">
        <v>583</v>
      </c>
      <c r="D54" s="69" t="s">
        <v>634</v>
      </c>
      <c r="E54" s="72">
        <v>44736</v>
      </c>
      <c r="F54" s="69" t="s">
        <v>547</v>
      </c>
      <c r="G54" s="73">
        <v>1</v>
      </c>
      <c r="H54" s="69" t="s">
        <v>634</v>
      </c>
      <c r="I54" s="74">
        <v>15</v>
      </c>
      <c r="J54" s="69"/>
      <c r="K54" s="69"/>
      <c r="L54" s="72">
        <v>44440</v>
      </c>
      <c r="M54" s="72">
        <v>44736</v>
      </c>
      <c r="N54" s="69"/>
      <c r="O54" s="75">
        <v>275414.84999999998</v>
      </c>
      <c r="P54" s="75">
        <v>19789.852500000008</v>
      </c>
      <c r="Q54" s="69" t="s">
        <v>242</v>
      </c>
      <c r="R54" s="69" t="s">
        <v>242</v>
      </c>
      <c r="S54" s="75">
        <v>2295</v>
      </c>
      <c r="T54" s="75">
        <v>0</v>
      </c>
      <c r="U54" s="69" t="s">
        <v>619</v>
      </c>
      <c r="V54" s="69" t="s">
        <v>620</v>
      </c>
      <c r="W54" s="69"/>
      <c r="X54" s="76">
        <v>3825</v>
      </c>
      <c r="Y54" s="76">
        <v>0.84</v>
      </c>
      <c r="Z54" s="76">
        <v>3213</v>
      </c>
      <c r="AA54" s="69"/>
      <c r="AB54" s="69"/>
      <c r="AC54" s="69"/>
      <c r="AD54" s="69"/>
      <c r="AE54" s="69"/>
      <c r="AF54" s="69"/>
      <c r="AG54" s="69"/>
      <c r="AH54" s="69"/>
    </row>
    <row r="55" spans="1:34" ht="38.25" x14ac:dyDescent="0.25">
      <c r="A55" s="69" t="s">
        <v>581</v>
      </c>
      <c r="B55" s="69" t="s">
        <v>582</v>
      </c>
      <c r="C55" s="69" t="s">
        <v>583</v>
      </c>
      <c r="D55" s="69" t="s">
        <v>635</v>
      </c>
      <c r="E55" s="72">
        <v>44708</v>
      </c>
      <c r="F55" s="69" t="s">
        <v>547</v>
      </c>
      <c r="G55" s="73">
        <v>1</v>
      </c>
      <c r="H55" s="69" t="s">
        <v>635</v>
      </c>
      <c r="I55" s="74">
        <v>15</v>
      </c>
      <c r="J55" s="69"/>
      <c r="K55" s="69"/>
      <c r="L55" s="72">
        <v>44421</v>
      </c>
      <c r="M55" s="72">
        <v>44708</v>
      </c>
      <c r="N55" s="69"/>
      <c r="O55" s="75">
        <v>764555</v>
      </c>
      <c r="P55" s="75">
        <v>88200</v>
      </c>
      <c r="Q55" s="69" t="s">
        <v>242</v>
      </c>
      <c r="R55" s="69" t="s">
        <v>242</v>
      </c>
      <c r="S55" s="75">
        <v>2386</v>
      </c>
      <c r="T55" s="75">
        <v>1603</v>
      </c>
      <c r="U55" s="69" t="s">
        <v>619</v>
      </c>
      <c r="V55" s="69" t="s">
        <v>620</v>
      </c>
      <c r="W55" s="69"/>
      <c r="X55" s="76">
        <v>3977</v>
      </c>
      <c r="Y55" s="76">
        <v>0.84</v>
      </c>
      <c r="Z55" s="76">
        <v>3340.68</v>
      </c>
      <c r="AA55" s="69"/>
      <c r="AB55" s="69"/>
      <c r="AC55" s="69"/>
      <c r="AD55" s="69"/>
      <c r="AE55" s="69"/>
      <c r="AF55" s="69"/>
      <c r="AG55" s="69"/>
      <c r="AH55" s="69"/>
    </row>
    <row r="56" spans="1:34" ht="38.25" x14ac:dyDescent="0.25">
      <c r="A56" s="69" t="s">
        <v>581</v>
      </c>
      <c r="B56" s="69" t="s">
        <v>582</v>
      </c>
      <c r="C56" s="69" t="s">
        <v>583</v>
      </c>
      <c r="D56" s="69" t="s">
        <v>636</v>
      </c>
      <c r="E56" s="72">
        <v>44834</v>
      </c>
      <c r="F56" s="69" t="s">
        <v>547</v>
      </c>
      <c r="G56" s="73">
        <v>1</v>
      </c>
      <c r="H56" s="69" t="s">
        <v>636</v>
      </c>
      <c r="I56" s="74">
        <v>15</v>
      </c>
      <c r="J56" s="69"/>
      <c r="K56" s="69"/>
      <c r="L56" s="72">
        <v>44673</v>
      </c>
      <c r="M56" s="72">
        <v>44834</v>
      </c>
      <c r="N56" s="69"/>
      <c r="O56" s="75">
        <v>20525</v>
      </c>
      <c r="P56" s="75">
        <v>20525</v>
      </c>
      <c r="Q56" s="69" t="s">
        <v>242</v>
      </c>
      <c r="R56" s="69" t="s">
        <v>242</v>
      </c>
      <c r="S56" s="75">
        <v>2532</v>
      </c>
      <c r="T56" s="75">
        <v>2535</v>
      </c>
      <c r="U56" s="69" t="s">
        <v>619</v>
      </c>
      <c r="V56" s="69" t="s">
        <v>620</v>
      </c>
      <c r="W56" s="69"/>
      <c r="X56" s="76">
        <v>4220</v>
      </c>
      <c r="Y56" s="76">
        <v>0.84</v>
      </c>
      <c r="Z56" s="76">
        <v>3544.8</v>
      </c>
      <c r="AA56" s="69"/>
      <c r="AB56" s="69"/>
      <c r="AC56" s="69"/>
      <c r="AD56" s="69"/>
      <c r="AE56" s="69"/>
      <c r="AF56" s="69"/>
      <c r="AG56" s="69"/>
      <c r="AH56" s="69"/>
    </row>
    <row r="57" spans="1:34" ht="38.25" x14ac:dyDescent="0.25">
      <c r="A57" s="69" t="s">
        <v>581</v>
      </c>
      <c r="B57" s="69" t="s">
        <v>582</v>
      </c>
      <c r="C57" s="69" t="s">
        <v>583</v>
      </c>
      <c r="D57" s="69" t="s">
        <v>637</v>
      </c>
      <c r="E57" s="72">
        <v>44638</v>
      </c>
      <c r="F57" s="69" t="s">
        <v>547</v>
      </c>
      <c r="G57" s="73">
        <v>1</v>
      </c>
      <c r="H57" s="69" t="s">
        <v>637</v>
      </c>
      <c r="I57" s="74">
        <v>15</v>
      </c>
      <c r="J57" s="69"/>
      <c r="K57" s="69"/>
      <c r="L57" s="72">
        <v>44439</v>
      </c>
      <c r="M57" s="72">
        <v>44638</v>
      </c>
      <c r="N57" s="69"/>
      <c r="O57" s="75">
        <v>171111</v>
      </c>
      <c r="P57" s="75">
        <v>15000</v>
      </c>
      <c r="Q57" s="69" t="s">
        <v>242</v>
      </c>
      <c r="R57" s="69" t="s">
        <v>242</v>
      </c>
      <c r="S57" s="75">
        <v>2731</v>
      </c>
      <c r="T57" s="75">
        <v>3061</v>
      </c>
      <c r="U57" s="69" t="s">
        <v>619</v>
      </c>
      <c r="V57" s="69" t="s">
        <v>620</v>
      </c>
      <c r="W57" s="69"/>
      <c r="X57" s="76">
        <v>4551</v>
      </c>
      <c r="Y57" s="76">
        <v>0.84</v>
      </c>
      <c r="Z57" s="76">
        <v>3822.84</v>
      </c>
      <c r="AA57" s="69"/>
      <c r="AB57" s="69"/>
      <c r="AC57" s="69"/>
      <c r="AD57" s="69"/>
      <c r="AE57" s="69"/>
      <c r="AF57" s="69"/>
      <c r="AG57" s="69"/>
      <c r="AH57" s="69"/>
    </row>
    <row r="58" spans="1:34" ht="38.25" x14ac:dyDescent="0.25">
      <c r="A58" s="69" t="s">
        <v>581</v>
      </c>
      <c r="B58" s="69" t="s">
        <v>582</v>
      </c>
      <c r="C58" s="69" t="s">
        <v>583</v>
      </c>
      <c r="D58" s="69" t="s">
        <v>638</v>
      </c>
      <c r="E58" s="72">
        <v>44918</v>
      </c>
      <c r="F58" s="69" t="s">
        <v>547</v>
      </c>
      <c r="G58" s="73">
        <v>1</v>
      </c>
      <c r="H58" s="69" t="s">
        <v>638</v>
      </c>
      <c r="I58" s="74">
        <v>15</v>
      </c>
      <c r="J58" s="69"/>
      <c r="K58" s="69"/>
      <c r="L58" s="72">
        <v>44805</v>
      </c>
      <c r="M58" s="72">
        <v>44918</v>
      </c>
      <c r="N58" s="69"/>
      <c r="O58" s="75">
        <v>379420</v>
      </c>
      <c r="P58" s="75">
        <v>3868</v>
      </c>
      <c r="Q58" s="69" t="s">
        <v>242</v>
      </c>
      <c r="R58" s="69" t="s">
        <v>242</v>
      </c>
      <c r="S58" s="75">
        <v>2878</v>
      </c>
      <c r="T58" s="75">
        <v>2566</v>
      </c>
      <c r="U58" s="69" t="s">
        <v>619</v>
      </c>
      <c r="V58" s="69" t="s">
        <v>620</v>
      </c>
      <c r="W58" s="69"/>
      <c r="X58" s="76">
        <v>4797</v>
      </c>
      <c r="Y58" s="76">
        <v>0.84</v>
      </c>
      <c r="Z58" s="76">
        <v>4029.48</v>
      </c>
      <c r="AA58" s="69"/>
      <c r="AB58" s="69"/>
      <c r="AC58" s="69"/>
      <c r="AD58" s="69"/>
      <c r="AE58" s="69"/>
      <c r="AF58" s="69"/>
      <c r="AG58" s="69"/>
      <c r="AH58" s="69"/>
    </row>
    <row r="59" spans="1:34" ht="38.25" x14ac:dyDescent="0.25">
      <c r="A59" s="69" t="s">
        <v>581</v>
      </c>
      <c r="B59" s="69" t="s">
        <v>582</v>
      </c>
      <c r="C59" s="69" t="s">
        <v>583</v>
      </c>
      <c r="D59" s="69" t="s">
        <v>639</v>
      </c>
      <c r="E59" s="72">
        <v>44736</v>
      </c>
      <c r="F59" s="69" t="s">
        <v>547</v>
      </c>
      <c r="G59" s="73">
        <v>1</v>
      </c>
      <c r="H59" s="69" t="s">
        <v>639</v>
      </c>
      <c r="I59" s="74">
        <v>15</v>
      </c>
      <c r="J59" s="69"/>
      <c r="K59" s="69"/>
      <c r="L59" s="72">
        <v>44414</v>
      </c>
      <c r="M59" s="72">
        <v>44736</v>
      </c>
      <c r="N59" s="69"/>
      <c r="O59" s="75">
        <v>91804.95</v>
      </c>
      <c r="P59" s="75">
        <v>10736.667499999996</v>
      </c>
      <c r="Q59" s="69" t="s">
        <v>242</v>
      </c>
      <c r="R59" s="69" t="s">
        <v>242</v>
      </c>
      <c r="S59" s="75">
        <v>3044</v>
      </c>
      <c r="T59" s="75">
        <v>1603</v>
      </c>
      <c r="U59" s="69" t="s">
        <v>619</v>
      </c>
      <c r="V59" s="69" t="s">
        <v>620</v>
      </c>
      <c r="W59" s="69"/>
      <c r="X59" s="76">
        <v>5074</v>
      </c>
      <c r="Y59" s="76">
        <v>0.84</v>
      </c>
      <c r="Z59" s="76">
        <v>4262.16</v>
      </c>
      <c r="AA59" s="69"/>
      <c r="AB59" s="69"/>
      <c r="AC59" s="69"/>
      <c r="AD59" s="69"/>
      <c r="AE59" s="69"/>
      <c r="AF59" s="69"/>
      <c r="AG59" s="69"/>
      <c r="AH59" s="69"/>
    </row>
    <row r="60" spans="1:34" ht="38.25" x14ac:dyDescent="0.25">
      <c r="A60" s="69" t="s">
        <v>581</v>
      </c>
      <c r="B60" s="69" t="s">
        <v>582</v>
      </c>
      <c r="C60" s="69" t="s">
        <v>583</v>
      </c>
      <c r="D60" s="69" t="s">
        <v>640</v>
      </c>
      <c r="E60" s="72">
        <v>44778</v>
      </c>
      <c r="F60" s="69" t="s">
        <v>547</v>
      </c>
      <c r="G60" s="73">
        <v>1</v>
      </c>
      <c r="H60" s="69" t="s">
        <v>640</v>
      </c>
      <c r="I60" s="74">
        <v>15</v>
      </c>
      <c r="J60" s="69"/>
      <c r="K60" s="69"/>
      <c r="L60" s="72">
        <v>44581</v>
      </c>
      <c r="M60" s="72">
        <v>44778</v>
      </c>
      <c r="N60" s="69"/>
      <c r="O60" s="75">
        <v>79484</v>
      </c>
      <c r="P60" s="75">
        <v>79484.09</v>
      </c>
      <c r="Q60" s="69" t="s">
        <v>242</v>
      </c>
      <c r="R60" s="69" t="s">
        <v>242</v>
      </c>
      <c r="S60" s="75">
        <v>3480</v>
      </c>
      <c r="T60" s="75">
        <v>5831</v>
      </c>
      <c r="U60" s="69" t="s">
        <v>619</v>
      </c>
      <c r="V60" s="69" t="s">
        <v>620</v>
      </c>
      <c r="W60" s="69"/>
      <c r="X60" s="76">
        <v>5800</v>
      </c>
      <c r="Y60" s="76">
        <v>0.84</v>
      </c>
      <c r="Z60" s="76">
        <v>4872</v>
      </c>
      <c r="AA60" s="69"/>
      <c r="AB60" s="69"/>
      <c r="AC60" s="69"/>
      <c r="AD60" s="69"/>
      <c r="AE60" s="69"/>
      <c r="AF60" s="69"/>
      <c r="AG60" s="69"/>
      <c r="AH60" s="69"/>
    </row>
    <row r="61" spans="1:34" ht="38.25" x14ac:dyDescent="0.25">
      <c r="A61" s="69" t="s">
        <v>581</v>
      </c>
      <c r="B61" s="69" t="s">
        <v>582</v>
      </c>
      <c r="C61" s="69" t="s">
        <v>583</v>
      </c>
      <c r="D61" s="69" t="s">
        <v>641</v>
      </c>
      <c r="E61" s="72">
        <v>44624</v>
      </c>
      <c r="F61" s="69" t="s">
        <v>547</v>
      </c>
      <c r="G61" s="73">
        <v>1</v>
      </c>
      <c r="H61" s="69" t="s">
        <v>641</v>
      </c>
      <c r="I61" s="74">
        <v>15</v>
      </c>
      <c r="J61" s="69"/>
      <c r="K61" s="69"/>
      <c r="L61" s="72">
        <v>44592</v>
      </c>
      <c r="M61" s="72">
        <v>44624</v>
      </c>
      <c r="N61" s="69"/>
      <c r="O61" s="75">
        <v>270404.14</v>
      </c>
      <c r="P61" s="75">
        <v>17360</v>
      </c>
      <c r="Q61" s="69" t="s">
        <v>242</v>
      </c>
      <c r="R61" s="69" t="s">
        <v>242</v>
      </c>
      <c r="S61" s="75">
        <v>3519</v>
      </c>
      <c r="T61" s="75">
        <v>3176</v>
      </c>
      <c r="U61" s="69" t="s">
        <v>619</v>
      </c>
      <c r="V61" s="69" t="s">
        <v>620</v>
      </c>
      <c r="W61" s="69"/>
      <c r="X61" s="76">
        <v>5865</v>
      </c>
      <c r="Y61" s="76">
        <v>0.84</v>
      </c>
      <c r="Z61" s="76">
        <v>4926.6000000000004</v>
      </c>
      <c r="AA61" s="69"/>
      <c r="AB61" s="69"/>
      <c r="AC61" s="69"/>
      <c r="AD61" s="69"/>
      <c r="AE61" s="69"/>
      <c r="AF61" s="69"/>
      <c r="AG61" s="69"/>
      <c r="AH61" s="69"/>
    </row>
    <row r="62" spans="1:34" ht="38.25" x14ac:dyDescent="0.25">
      <c r="A62" s="69" t="s">
        <v>581</v>
      </c>
      <c r="B62" s="69" t="s">
        <v>582</v>
      </c>
      <c r="C62" s="69" t="s">
        <v>583</v>
      </c>
      <c r="D62" s="69" t="s">
        <v>642</v>
      </c>
      <c r="E62" s="72">
        <v>44918</v>
      </c>
      <c r="F62" s="69" t="s">
        <v>547</v>
      </c>
      <c r="G62" s="73">
        <v>1</v>
      </c>
      <c r="H62" s="69" t="s">
        <v>642</v>
      </c>
      <c r="I62" s="74">
        <v>15</v>
      </c>
      <c r="J62" s="69"/>
      <c r="K62" s="69"/>
      <c r="L62" s="72">
        <v>44835</v>
      </c>
      <c r="M62" s="72">
        <v>44918</v>
      </c>
      <c r="N62" s="69"/>
      <c r="O62" s="75">
        <v>12502</v>
      </c>
      <c r="P62" s="75">
        <v>12502</v>
      </c>
      <c r="Q62" s="69" t="s">
        <v>242</v>
      </c>
      <c r="R62" s="69" t="s">
        <v>242</v>
      </c>
      <c r="S62" s="75">
        <v>3544</v>
      </c>
      <c r="T62" s="75">
        <v>1385</v>
      </c>
      <c r="U62" s="69" t="s">
        <v>619</v>
      </c>
      <c r="V62" s="69" t="s">
        <v>620</v>
      </c>
      <c r="W62" s="69"/>
      <c r="X62" s="76">
        <v>5906</v>
      </c>
      <c r="Y62" s="76">
        <v>0.84</v>
      </c>
      <c r="Z62" s="76">
        <v>4961.04</v>
      </c>
      <c r="AA62" s="69"/>
      <c r="AB62" s="69"/>
      <c r="AC62" s="69"/>
      <c r="AD62" s="69"/>
      <c r="AE62" s="69"/>
      <c r="AF62" s="69"/>
      <c r="AG62" s="69"/>
      <c r="AH62" s="69"/>
    </row>
    <row r="63" spans="1:34" ht="38.25" x14ac:dyDescent="0.25">
      <c r="A63" s="69" t="s">
        <v>581</v>
      </c>
      <c r="B63" s="69" t="s">
        <v>582</v>
      </c>
      <c r="C63" s="69" t="s">
        <v>583</v>
      </c>
      <c r="D63" s="69" t="s">
        <v>643</v>
      </c>
      <c r="E63" s="72">
        <v>44708</v>
      </c>
      <c r="F63" s="69" t="s">
        <v>547</v>
      </c>
      <c r="G63" s="73">
        <v>1</v>
      </c>
      <c r="H63" s="69" t="s">
        <v>643</v>
      </c>
      <c r="I63" s="74">
        <v>15</v>
      </c>
      <c r="J63" s="69"/>
      <c r="K63" s="69"/>
      <c r="L63" s="72">
        <v>44287</v>
      </c>
      <c r="M63" s="72">
        <v>44708</v>
      </c>
      <c r="N63" s="69"/>
      <c r="O63" s="75">
        <v>894876.28</v>
      </c>
      <c r="P63" s="75">
        <v>154800</v>
      </c>
      <c r="Q63" s="69" t="s">
        <v>242</v>
      </c>
      <c r="R63" s="69" t="s">
        <v>242</v>
      </c>
      <c r="S63" s="75">
        <v>3545</v>
      </c>
      <c r="T63" s="75">
        <v>1421</v>
      </c>
      <c r="U63" s="69" t="s">
        <v>619</v>
      </c>
      <c r="V63" s="69" t="s">
        <v>620</v>
      </c>
      <c r="W63" s="69"/>
      <c r="X63" s="76">
        <v>5909</v>
      </c>
      <c r="Y63" s="76">
        <v>0.84</v>
      </c>
      <c r="Z63" s="76">
        <v>4963.5600000000004</v>
      </c>
      <c r="AA63" s="69"/>
      <c r="AB63" s="69"/>
      <c r="AC63" s="69"/>
      <c r="AD63" s="69"/>
      <c r="AE63" s="69"/>
      <c r="AF63" s="69"/>
      <c r="AG63" s="69"/>
      <c r="AH63" s="69"/>
    </row>
    <row r="64" spans="1:34" ht="38.25" x14ac:dyDescent="0.25">
      <c r="A64" s="69" t="s">
        <v>581</v>
      </c>
      <c r="B64" s="69" t="s">
        <v>582</v>
      </c>
      <c r="C64" s="69" t="s">
        <v>583</v>
      </c>
      <c r="D64" s="69" t="s">
        <v>644</v>
      </c>
      <c r="E64" s="72">
        <v>44904</v>
      </c>
      <c r="F64" s="69" t="s">
        <v>547</v>
      </c>
      <c r="G64" s="73">
        <v>1</v>
      </c>
      <c r="H64" s="69" t="s">
        <v>644</v>
      </c>
      <c r="I64" s="74">
        <v>15</v>
      </c>
      <c r="J64" s="69"/>
      <c r="K64" s="69"/>
      <c r="L64" s="72">
        <v>44576</v>
      </c>
      <c r="M64" s="72">
        <v>44904</v>
      </c>
      <c r="N64" s="69"/>
      <c r="O64" s="75">
        <v>1350000</v>
      </c>
      <c r="P64" s="75">
        <v>0</v>
      </c>
      <c r="Q64" s="69" t="s">
        <v>242</v>
      </c>
      <c r="R64" s="69" t="s">
        <v>242</v>
      </c>
      <c r="S64" s="75">
        <v>3647</v>
      </c>
      <c r="T64" s="75">
        <v>4304</v>
      </c>
      <c r="U64" s="69" t="s">
        <v>619</v>
      </c>
      <c r="V64" s="69" t="s">
        <v>620</v>
      </c>
      <c r="W64" s="69"/>
      <c r="X64" s="76">
        <v>6078</v>
      </c>
      <c r="Y64" s="76">
        <v>0.84</v>
      </c>
      <c r="Z64" s="76">
        <v>5105.5200000000004</v>
      </c>
      <c r="AA64" s="69"/>
      <c r="AB64" s="69"/>
      <c r="AC64" s="69"/>
      <c r="AD64" s="69"/>
      <c r="AE64" s="69"/>
      <c r="AF64" s="69"/>
      <c r="AG64" s="69"/>
      <c r="AH64" s="69"/>
    </row>
    <row r="65" spans="1:34" ht="38.25" x14ac:dyDescent="0.25">
      <c r="A65" s="69" t="s">
        <v>581</v>
      </c>
      <c r="B65" s="69" t="s">
        <v>582</v>
      </c>
      <c r="C65" s="69" t="s">
        <v>583</v>
      </c>
      <c r="D65" s="69" t="s">
        <v>645</v>
      </c>
      <c r="E65" s="72">
        <v>44890</v>
      </c>
      <c r="F65" s="69" t="s">
        <v>547</v>
      </c>
      <c r="G65" s="73">
        <v>1</v>
      </c>
      <c r="H65" s="69" t="s">
        <v>645</v>
      </c>
      <c r="I65" s="74">
        <v>15</v>
      </c>
      <c r="J65" s="69"/>
      <c r="K65" s="69"/>
      <c r="L65" s="72">
        <v>44726</v>
      </c>
      <c r="M65" s="72">
        <v>44890</v>
      </c>
      <c r="N65" s="69"/>
      <c r="O65" s="75">
        <v>705967</v>
      </c>
      <c r="P65" s="75">
        <v>145000</v>
      </c>
      <c r="Q65" s="69" t="s">
        <v>242</v>
      </c>
      <c r="R65" s="69" t="s">
        <v>242</v>
      </c>
      <c r="S65" s="75">
        <v>3776</v>
      </c>
      <c r="T65" s="75">
        <v>2099</v>
      </c>
      <c r="U65" s="69" t="s">
        <v>619</v>
      </c>
      <c r="V65" s="69" t="s">
        <v>620</v>
      </c>
      <c r="W65" s="69"/>
      <c r="X65" s="76">
        <v>6294</v>
      </c>
      <c r="Y65" s="76">
        <v>0.84</v>
      </c>
      <c r="Z65" s="76">
        <v>5286.96</v>
      </c>
      <c r="AA65" s="69"/>
      <c r="AB65" s="69"/>
      <c r="AC65" s="69"/>
      <c r="AD65" s="69"/>
      <c r="AE65" s="69"/>
      <c r="AF65" s="69"/>
      <c r="AG65" s="69"/>
      <c r="AH65" s="69"/>
    </row>
    <row r="66" spans="1:34" ht="38.25" x14ac:dyDescent="0.25">
      <c r="A66" s="69" t="s">
        <v>581</v>
      </c>
      <c r="B66" s="69" t="s">
        <v>582</v>
      </c>
      <c r="C66" s="69" t="s">
        <v>583</v>
      </c>
      <c r="D66" s="69" t="s">
        <v>646</v>
      </c>
      <c r="E66" s="72">
        <v>44624</v>
      </c>
      <c r="F66" s="69" t="s">
        <v>547</v>
      </c>
      <c r="G66" s="73">
        <v>1</v>
      </c>
      <c r="H66" s="69" t="s">
        <v>646</v>
      </c>
      <c r="I66" s="74">
        <v>20.12</v>
      </c>
      <c r="J66" s="69"/>
      <c r="K66" s="69"/>
      <c r="L66" s="72">
        <v>44159</v>
      </c>
      <c r="M66" s="72">
        <v>44624</v>
      </c>
      <c r="N66" s="69"/>
      <c r="O66" s="75">
        <v>1707446</v>
      </c>
      <c r="P66" s="75">
        <v>34720</v>
      </c>
      <c r="Q66" s="69" t="s">
        <v>242</v>
      </c>
      <c r="R66" s="69" t="s">
        <v>242</v>
      </c>
      <c r="S66" s="75">
        <v>4064</v>
      </c>
      <c r="T66" s="75">
        <v>3647</v>
      </c>
      <c r="U66" s="69" t="s">
        <v>619</v>
      </c>
      <c r="V66" s="69" t="s">
        <v>620</v>
      </c>
      <c r="W66" s="69"/>
      <c r="X66" s="76">
        <v>6773</v>
      </c>
      <c r="Y66" s="76">
        <v>0.84</v>
      </c>
      <c r="Z66" s="76">
        <v>5689.32</v>
      </c>
      <c r="AA66" s="69"/>
      <c r="AB66" s="69"/>
      <c r="AC66" s="69"/>
      <c r="AD66" s="69"/>
      <c r="AE66" s="69"/>
      <c r="AF66" s="69"/>
      <c r="AG66" s="69"/>
      <c r="AH66" s="69"/>
    </row>
    <row r="67" spans="1:34" ht="38.25" x14ac:dyDescent="0.25">
      <c r="A67" s="69" t="s">
        <v>581</v>
      </c>
      <c r="B67" s="69" t="s">
        <v>582</v>
      </c>
      <c r="C67" s="69" t="s">
        <v>583</v>
      </c>
      <c r="D67" s="69" t="s">
        <v>647</v>
      </c>
      <c r="E67" s="72">
        <v>44904</v>
      </c>
      <c r="F67" s="69" t="s">
        <v>547</v>
      </c>
      <c r="G67" s="73">
        <v>1</v>
      </c>
      <c r="H67" s="69" t="s">
        <v>647</v>
      </c>
      <c r="I67" s="74">
        <v>15</v>
      </c>
      <c r="J67" s="69"/>
      <c r="K67" s="69"/>
      <c r="L67" s="72">
        <v>44875</v>
      </c>
      <c r="M67" s="72">
        <v>44904</v>
      </c>
      <c r="N67" s="69"/>
      <c r="O67" s="75">
        <v>158339</v>
      </c>
      <c r="P67" s="75">
        <v>5336</v>
      </c>
      <c r="Q67" s="69" t="s">
        <v>242</v>
      </c>
      <c r="R67" s="69" t="s">
        <v>242</v>
      </c>
      <c r="S67" s="75">
        <v>4244</v>
      </c>
      <c r="T67" s="75">
        <v>2077</v>
      </c>
      <c r="U67" s="69" t="s">
        <v>619</v>
      </c>
      <c r="V67" s="69" t="s">
        <v>620</v>
      </c>
      <c r="W67" s="69"/>
      <c r="X67" s="76">
        <v>7073</v>
      </c>
      <c r="Y67" s="76">
        <v>0.84</v>
      </c>
      <c r="Z67" s="76">
        <v>5941.32</v>
      </c>
      <c r="AA67" s="69"/>
      <c r="AB67" s="69"/>
      <c r="AC67" s="69"/>
      <c r="AD67" s="69"/>
      <c r="AE67" s="69"/>
      <c r="AF67" s="69"/>
      <c r="AG67" s="69"/>
      <c r="AH67" s="69"/>
    </row>
    <row r="68" spans="1:34" ht="38.25" x14ac:dyDescent="0.25">
      <c r="A68" s="69" t="s">
        <v>581</v>
      </c>
      <c r="B68" s="69" t="s">
        <v>582</v>
      </c>
      <c r="C68" s="69" t="s">
        <v>583</v>
      </c>
      <c r="D68" s="69" t="s">
        <v>648</v>
      </c>
      <c r="E68" s="72">
        <v>44904</v>
      </c>
      <c r="F68" s="69" t="s">
        <v>547</v>
      </c>
      <c r="G68" s="73">
        <v>1</v>
      </c>
      <c r="H68" s="69" t="s">
        <v>648</v>
      </c>
      <c r="I68" s="74">
        <v>20.12</v>
      </c>
      <c r="J68" s="69"/>
      <c r="K68" s="69"/>
      <c r="L68" s="72">
        <v>44880</v>
      </c>
      <c r="M68" s="72">
        <v>44904</v>
      </c>
      <c r="N68" s="69"/>
      <c r="O68" s="75">
        <v>97000</v>
      </c>
      <c r="P68" s="75">
        <v>23703.39</v>
      </c>
      <c r="Q68" s="69" t="s">
        <v>242</v>
      </c>
      <c r="R68" s="69" t="s">
        <v>242</v>
      </c>
      <c r="S68" s="75">
        <v>4375</v>
      </c>
      <c r="T68" s="75">
        <v>4375</v>
      </c>
      <c r="U68" s="69" t="s">
        <v>619</v>
      </c>
      <c r="V68" s="69" t="s">
        <v>620</v>
      </c>
      <c r="W68" s="69"/>
      <c r="X68" s="76">
        <v>7292</v>
      </c>
      <c r="Y68" s="76">
        <v>0.84</v>
      </c>
      <c r="Z68" s="76">
        <v>6125.28</v>
      </c>
      <c r="AA68" s="69"/>
      <c r="AB68" s="69"/>
      <c r="AC68" s="69"/>
      <c r="AD68" s="69"/>
      <c r="AE68" s="69"/>
      <c r="AF68" s="69"/>
      <c r="AG68" s="69"/>
      <c r="AH68" s="69"/>
    </row>
    <row r="69" spans="1:34" ht="38.25" x14ac:dyDescent="0.25">
      <c r="A69" s="69" t="s">
        <v>581</v>
      </c>
      <c r="B69" s="69" t="s">
        <v>582</v>
      </c>
      <c r="C69" s="69" t="s">
        <v>583</v>
      </c>
      <c r="D69" s="69" t="s">
        <v>649</v>
      </c>
      <c r="E69" s="72">
        <v>44638</v>
      </c>
      <c r="F69" s="69" t="s">
        <v>547</v>
      </c>
      <c r="G69" s="73">
        <v>1</v>
      </c>
      <c r="H69" s="69" t="s">
        <v>649</v>
      </c>
      <c r="I69" s="74">
        <v>20.12</v>
      </c>
      <c r="J69" s="69"/>
      <c r="K69" s="69"/>
      <c r="L69" s="72">
        <v>44155</v>
      </c>
      <c r="M69" s="72">
        <v>44638</v>
      </c>
      <c r="N69" s="69"/>
      <c r="O69" s="75">
        <v>301996</v>
      </c>
      <c r="P69" s="75">
        <v>43219.600000000006</v>
      </c>
      <c r="Q69" s="69" t="s">
        <v>242</v>
      </c>
      <c r="R69" s="69" t="s">
        <v>242</v>
      </c>
      <c r="S69" s="75">
        <v>4403</v>
      </c>
      <c r="T69" s="75">
        <v>14767</v>
      </c>
      <c r="U69" s="69" t="s">
        <v>619</v>
      </c>
      <c r="V69" s="69" t="s">
        <v>620</v>
      </c>
      <c r="W69" s="69"/>
      <c r="X69" s="76">
        <v>7339</v>
      </c>
      <c r="Y69" s="76">
        <v>0.84</v>
      </c>
      <c r="Z69" s="76">
        <v>6164.76</v>
      </c>
      <c r="AA69" s="69"/>
      <c r="AB69" s="69"/>
      <c r="AC69" s="69"/>
      <c r="AD69" s="69"/>
      <c r="AE69" s="69"/>
      <c r="AF69" s="69"/>
      <c r="AG69" s="69"/>
      <c r="AH69" s="69"/>
    </row>
    <row r="70" spans="1:34" ht="38.25" x14ac:dyDescent="0.25">
      <c r="A70" s="69" t="s">
        <v>581</v>
      </c>
      <c r="B70" s="69" t="s">
        <v>582</v>
      </c>
      <c r="C70" s="69" t="s">
        <v>583</v>
      </c>
      <c r="D70" s="69" t="s">
        <v>650</v>
      </c>
      <c r="E70" s="72">
        <v>44918</v>
      </c>
      <c r="F70" s="69" t="s">
        <v>547</v>
      </c>
      <c r="G70" s="73">
        <v>1</v>
      </c>
      <c r="H70" s="69" t="s">
        <v>650</v>
      </c>
      <c r="I70" s="74">
        <v>15</v>
      </c>
      <c r="J70" s="69"/>
      <c r="K70" s="69"/>
      <c r="L70" s="72">
        <v>44805</v>
      </c>
      <c r="M70" s="72">
        <v>44918</v>
      </c>
      <c r="N70" s="69"/>
      <c r="O70" s="75">
        <v>150183.5</v>
      </c>
      <c r="P70" s="75">
        <v>7169.9750000000058</v>
      </c>
      <c r="Q70" s="69" t="s">
        <v>242</v>
      </c>
      <c r="R70" s="69" t="s">
        <v>242</v>
      </c>
      <c r="S70" s="75">
        <v>4464</v>
      </c>
      <c r="T70" s="75">
        <v>34986</v>
      </c>
      <c r="U70" s="69" t="s">
        <v>619</v>
      </c>
      <c r="V70" s="69" t="s">
        <v>620</v>
      </c>
      <c r="W70" s="69"/>
      <c r="X70" s="76">
        <v>7440</v>
      </c>
      <c r="Y70" s="76">
        <v>0.84</v>
      </c>
      <c r="Z70" s="76">
        <v>6249.6</v>
      </c>
      <c r="AA70" s="69"/>
      <c r="AB70" s="69"/>
      <c r="AC70" s="69"/>
      <c r="AD70" s="69"/>
      <c r="AE70" s="69"/>
      <c r="AF70" s="69"/>
      <c r="AG70" s="69"/>
      <c r="AH70" s="69"/>
    </row>
    <row r="71" spans="1:34" ht="38.25" x14ac:dyDescent="0.25">
      <c r="A71" s="69" t="s">
        <v>581</v>
      </c>
      <c r="B71" s="69" t="s">
        <v>582</v>
      </c>
      <c r="C71" s="69" t="s">
        <v>583</v>
      </c>
      <c r="D71" s="69" t="s">
        <v>651</v>
      </c>
      <c r="E71" s="72">
        <v>44694</v>
      </c>
      <c r="F71" s="69" t="s">
        <v>547</v>
      </c>
      <c r="G71" s="73">
        <v>1</v>
      </c>
      <c r="H71" s="69" t="s">
        <v>651</v>
      </c>
      <c r="I71" s="74">
        <v>15</v>
      </c>
      <c r="J71" s="69"/>
      <c r="K71" s="69"/>
      <c r="L71" s="72">
        <v>44469</v>
      </c>
      <c r="M71" s="72">
        <v>44694</v>
      </c>
      <c r="N71" s="69"/>
      <c r="O71" s="75">
        <v>195210</v>
      </c>
      <c r="P71" s="75">
        <v>0</v>
      </c>
      <c r="Q71" s="69" t="s">
        <v>242</v>
      </c>
      <c r="R71" s="69" t="s">
        <v>242</v>
      </c>
      <c r="S71" s="75">
        <v>4553</v>
      </c>
      <c r="T71" s="75">
        <v>341</v>
      </c>
      <c r="U71" s="69" t="s">
        <v>619</v>
      </c>
      <c r="V71" s="69" t="s">
        <v>622</v>
      </c>
      <c r="W71" s="69"/>
      <c r="X71" s="76">
        <v>7589</v>
      </c>
      <c r="Y71" s="76">
        <v>0.84</v>
      </c>
      <c r="Z71" s="76">
        <v>6374.76</v>
      </c>
      <c r="AA71" s="69"/>
      <c r="AB71" s="69"/>
      <c r="AC71" s="69"/>
      <c r="AD71" s="69"/>
      <c r="AE71" s="69"/>
      <c r="AF71" s="69"/>
      <c r="AG71" s="69"/>
      <c r="AH71" s="69"/>
    </row>
    <row r="72" spans="1:34" ht="38.25" x14ac:dyDescent="0.25">
      <c r="A72" s="69" t="s">
        <v>581</v>
      </c>
      <c r="B72" s="69" t="s">
        <v>582</v>
      </c>
      <c r="C72" s="69" t="s">
        <v>583</v>
      </c>
      <c r="D72" s="69" t="s">
        <v>652</v>
      </c>
      <c r="E72" s="72">
        <v>44904</v>
      </c>
      <c r="F72" s="69" t="s">
        <v>547</v>
      </c>
      <c r="G72" s="73">
        <v>1</v>
      </c>
      <c r="H72" s="69" t="s">
        <v>652</v>
      </c>
      <c r="I72" s="74">
        <v>20.12</v>
      </c>
      <c r="J72" s="69"/>
      <c r="K72" s="69"/>
      <c r="L72" s="72">
        <v>44866</v>
      </c>
      <c r="M72" s="72">
        <v>44904</v>
      </c>
      <c r="N72" s="69"/>
      <c r="O72" s="75">
        <v>933381.15</v>
      </c>
      <c r="P72" s="75">
        <v>0</v>
      </c>
      <c r="Q72" s="69" t="s">
        <v>242</v>
      </c>
      <c r="R72" s="69" t="s">
        <v>242</v>
      </c>
      <c r="S72" s="75">
        <v>4777</v>
      </c>
      <c r="T72" s="75">
        <v>7324</v>
      </c>
      <c r="U72" s="69" t="s">
        <v>619</v>
      </c>
      <c r="V72" s="69" t="s">
        <v>620</v>
      </c>
      <c r="W72" s="69"/>
      <c r="X72" s="76">
        <v>7961</v>
      </c>
      <c r="Y72" s="76">
        <v>0.84</v>
      </c>
      <c r="Z72" s="76">
        <v>6687.24</v>
      </c>
      <c r="AA72" s="69"/>
      <c r="AB72" s="69"/>
      <c r="AC72" s="69"/>
      <c r="AD72" s="69"/>
      <c r="AE72" s="69"/>
      <c r="AF72" s="69"/>
      <c r="AG72" s="69"/>
      <c r="AH72" s="69"/>
    </row>
    <row r="73" spans="1:34" ht="38.25" x14ac:dyDescent="0.25">
      <c r="A73" s="69" t="s">
        <v>581</v>
      </c>
      <c r="B73" s="69" t="s">
        <v>582</v>
      </c>
      <c r="C73" s="69" t="s">
        <v>583</v>
      </c>
      <c r="D73" s="69" t="s">
        <v>653</v>
      </c>
      <c r="E73" s="72">
        <v>44918</v>
      </c>
      <c r="F73" s="69" t="s">
        <v>547</v>
      </c>
      <c r="G73" s="73">
        <v>1</v>
      </c>
      <c r="H73" s="69" t="s">
        <v>653</v>
      </c>
      <c r="I73" s="74">
        <v>20.12</v>
      </c>
      <c r="J73" s="69"/>
      <c r="K73" s="69"/>
      <c r="L73" s="72">
        <v>44805</v>
      </c>
      <c r="M73" s="72">
        <v>44918</v>
      </c>
      <c r="N73" s="69"/>
      <c r="O73" s="75">
        <v>73020</v>
      </c>
      <c r="P73" s="75">
        <v>73020</v>
      </c>
      <c r="Q73" s="69" t="s">
        <v>242</v>
      </c>
      <c r="R73" s="69" t="s">
        <v>242</v>
      </c>
      <c r="S73" s="75">
        <v>4823</v>
      </c>
      <c r="T73" s="75">
        <v>3224</v>
      </c>
      <c r="U73" s="69" t="s">
        <v>619</v>
      </c>
      <c r="V73" s="69" t="s">
        <v>620</v>
      </c>
      <c r="W73" s="69"/>
      <c r="X73" s="76">
        <v>8038</v>
      </c>
      <c r="Y73" s="76">
        <v>0.84</v>
      </c>
      <c r="Z73" s="76">
        <v>6751.92</v>
      </c>
      <c r="AA73" s="69"/>
      <c r="AB73" s="69"/>
      <c r="AC73" s="69"/>
      <c r="AD73" s="69"/>
      <c r="AE73" s="69"/>
      <c r="AF73" s="69"/>
      <c r="AG73" s="69"/>
      <c r="AH73" s="69"/>
    </row>
    <row r="74" spans="1:34" ht="38.25" x14ac:dyDescent="0.25">
      <c r="A74" s="69" t="s">
        <v>581</v>
      </c>
      <c r="B74" s="69" t="s">
        <v>582</v>
      </c>
      <c r="C74" s="69" t="s">
        <v>583</v>
      </c>
      <c r="D74" s="69" t="s">
        <v>654</v>
      </c>
      <c r="E74" s="72">
        <v>44624</v>
      </c>
      <c r="F74" s="69" t="s">
        <v>547</v>
      </c>
      <c r="G74" s="73">
        <v>1</v>
      </c>
      <c r="H74" s="69" t="s">
        <v>654</v>
      </c>
      <c r="I74" s="74">
        <v>15</v>
      </c>
      <c r="J74" s="69"/>
      <c r="K74" s="69"/>
      <c r="L74" s="72">
        <v>44409</v>
      </c>
      <c r="M74" s="72">
        <v>44624</v>
      </c>
      <c r="N74" s="69"/>
      <c r="O74" s="75">
        <v>830597</v>
      </c>
      <c r="P74" s="75">
        <v>21133</v>
      </c>
      <c r="Q74" s="69" t="s">
        <v>242</v>
      </c>
      <c r="R74" s="69" t="s">
        <v>242</v>
      </c>
      <c r="S74" s="75">
        <v>5336</v>
      </c>
      <c r="T74" s="75">
        <v>1906</v>
      </c>
      <c r="U74" s="69" t="s">
        <v>619</v>
      </c>
      <c r="V74" s="69" t="s">
        <v>620</v>
      </c>
      <c r="W74" s="69"/>
      <c r="X74" s="76">
        <v>8894</v>
      </c>
      <c r="Y74" s="76">
        <v>0.84</v>
      </c>
      <c r="Z74" s="76">
        <v>7470.96</v>
      </c>
      <c r="AA74" s="69"/>
      <c r="AB74" s="69"/>
      <c r="AC74" s="69"/>
      <c r="AD74" s="69"/>
      <c r="AE74" s="69"/>
      <c r="AF74" s="69"/>
      <c r="AG74" s="69"/>
      <c r="AH74" s="69"/>
    </row>
    <row r="75" spans="1:34" ht="38.25" x14ac:dyDescent="0.25">
      <c r="A75" s="69" t="s">
        <v>581</v>
      </c>
      <c r="B75" s="69" t="s">
        <v>582</v>
      </c>
      <c r="C75" s="69" t="s">
        <v>583</v>
      </c>
      <c r="D75" s="69" t="s">
        <v>655</v>
      </c>
      <c r="E75" s="72">
        <v>44736</v>
      </c>
      <c r="F75" s="69" t="s">
        <v>547</v>
      </c>
      <c r="G75" s="73">
        <v>1</v>
      </c>
      <c r="H75" s="69" t="s">
        <v>655</v>
      </c>
      <c r="I75" s="74">
        <v>20.12</v>
      </c>
      <c r="J75" s="69"/>
      <c r="K75" s="69"/>
      <c r="L75" s="72">
        <v>44620</v>
      </c>
      <c r="M75" s="72">
        <v>44736</v>
      </c>
      <c r="N75" s="69"/>
      <c r="O75" s="75">
        <v>3060418.57</v>
      </c>
      <c r="P75" s="75">
        <v>32562.5</v>
      </c>
      <c r="Q75" s="69" t="s">
        <v>242</v>
      </c>
      <c r="R75" s="69" t="s">
        <v>242</v>
      </c>
      <c r="S75" s="75">
        <v>5477</v>
      </c>
      <c r="T75" s="75">
        <v>5087</v>
      </c>
      <c r="U75" s="69" t="s">
        <v>619</v>
      </c>
      <c r="V75" s="69" t="s">
        <v>620</v>
      </c>
      <c r="W75" s="69"/>
      <c r="X75" s="76">
        <v>9129</v>
      </c>
      <c r="Y75" s="76">
        <v>0.84</v>
      </c>
      <c r="Z75" s="76">
        <v>7668.36</v>
      </c>
      <c r="AA75" s="69"/>
      <c r="AB75" s="69"/>
      <c r="AC75" s="69"/>
      <c r="AD75" s="69"/>
      <c r="AE75" s="69"/>
      <c r="AF75" s="69"/>
      <c r="AG75" s="69"/>
      <c r="AH75" s="69"/>
    </row>
    <row r="76" spans="1:34" ht="38.25" x14ac:dyDescent="0.25">
      <c r="A76" s="69" t="s">
        <v>581</v>
      </c>
      <c r="B76" s="69" t="s">
        <v>582</v>
      </c>
      <c r="C76" s="69" t="s">
        <v>583</v>
      </c>
      <c r="D76" s="69" t="s">
        <v>656</v>
      </c>
      <c r="E76" s="72">
        <v>44904</v>
      </c>
      <c r="F76" s="69" t="s">
        <v>547</v>
      </c>
      <c r="G76" s="73">
        <v>1</v>
      </c>
      <c r="H76" s="69" t="s">
        <v>656</v>
      </c>
      <c r="I76" s="74">
        <v>20.12</v>
      </c>
      <c r="J76" s="69"/>
      <c r="K76" s="69"/>
      <c r="L76" s="72">
        <v>44885</v>
      </c>
      <c r="M76" s="72">
        <v>44904</v>
      </c>
      <c r="N76" s="69"/>
      <c r="O76" s="75">
        <v>120000</v>
      </c>
      <c r="P76" s="75">
        <v>55000</v>
      </c>
      <c r="Q76" s="69" t="s">
        <v>242</v>
      </c>
      <c r="R76" s="69" t="s">
        <v>242</v>
      </c>
      <c r="S76" s="75">
        <v>5893</v>
      </c>
      <c r="T76" s="75">
        <v>4397</v>
      </c>
      <c r="U76" s="69" t="s">
        <v>619</v>
      </c>
      <c r="V76" s="69" t="s">
        <v>620</v>
      </c>
      <c r="W76" s="69"/>
      <c r="X76" s="76">
        <v>9821</v>
      </c>
      <c r="Y76" s="76">
        <v>0.84</v>
      </c>
      <c r="Z76" s="76">
        <v>8249.64</v>
      </c>
      <c r="AA76" s="69"/>
      <c r="AB76" s="69"/>
      <c r="AC76" s="69"/>
      <c r="AD76" s="69"/>
      <c r="AE76" s="69"/>
      <c r="AF76" s="69"/>
      <c r="AG76" s="69"/>
      <c r="AH76" s="69"/>
    </row>
    <row r="77" spans="1:34" ht="38.25" x14ac:dyDescent="0.25">
      <c r="A77" s="69" t="s">
        <v>581</v>
      </c>
      <c r="B77" s="69" t="s">
        <v>582</v>
      </c>
      <c r="C77" s="69" t="s">
        <v>583</v>
      </c>
      <c r="D77" s="69" t="s">
        <v>657</v>
      </c>
      <c r="E77" s="72">
        <v>44722</v>
      </c>
      <c r="F77" s="69" t="s">
        <v>547</v>
      </c>
      <c r="G77" s="73">
        <v>1</v>
      </c>
      <c r="H77" s="69" t="s">
        <v>657</v>
      </c>
      <c r="I77" s="74">
        <v>15</v>
      </c>
      <c r="J77" s="69"/>
      <c r="K77" s="69"/>
      <c r="L77" s="72">
        <v>44551</v>
      </c>
      <c r="M77" s="72">
        <v>44721</v>
      </c>
      <c r="N77" s="69"/>
      <c r="O77" s="75">
        <v>647800</v>
      </c>
      <c r="P77" s="75">
        <v>26040</v>
      </c>
      <c r="Q77" s="69" t="s">
        <v>242</v>
      </c>
      <c r="R77" s="69" t="s">
        <v>242</v>
      </c>
      <c r="S77" s="75">
        <v>6359</v>
      </c>
      <c r="T77" s="75">
        <v>5087</v>
      </c>
      <c r="U77" s="69" t="s">
        <v>619</v>
      </c>
      <c r="V77" s="69" t="s">
        <v>620</v>
      </c>
      <c r="W77" s="69"/>
      <c r="X77" s="76">
        <v>10599</v>
      </c>
      <c r="Y77" s="76">
        <v>0.84</v>
      </c>
      <c r="Z77" s="76">
        <v>8903.16</v>
      </c>
      <c r="AA77" s="69"/>
      <c r="AB77" s="69"/>
      <c r="AC77" s="69"/>
      <c r="AD77" s="69"/>
      <c r="AE77" s="69"/>
      <c r="AF77" s="69"/>
      <c r="AG77" s="69"/>
      <c r="AH77" s="69"/>
    </row>
    <row r="78" spans="1:34" ht="38.25" x14ac:dyDescent="0.25">
      <c r="A78" s="69" t="s">
        <v>581</v>
      </c>
      <c r="B78" s="69" t="s">
        <v>582</v>
      </c>
      <c r="C78" s="69" t="s">
        <v>583</v>
      </c>
      <c r="D78" s="69" t="s">
        <v>658</v>
      </c>
      <c r="E78" s="72">
        <v>44778</v>
      </c>
      <c r="F78" s="69" t="s">
        <v>547</v>
      </c>
      <c r="G78" s="73">
        <v>1</v>
      </c>
      <c r="H78" s="69" t="s">
        <v>658</v>
      </c>
      <c r="I78" s="74">
        <v>20.12</v>
      </c>
      <c r="J78" s="69"/>
      <c r="K78" s="69"/>
      <c r="L78" s="72">
        <v>44720</v>
      </c>
      <c r="M78" s="72">
        <v>44778</v>
      </c>
      <c r="N78" s="69"/>
      <c r="O78" s="75">
        <v>132659</v>
      </c>
      <c r="P78" s="75">
        <v>35676.699999999997</v>
      </c>
      <c r="Q78" s="69" t="s">
        <v>242</v>
      </c>
      <c r="R78" s="69" t="s">
        <v>242</v>
      </c>
      <c r="S78" s="75">
        <v>6461</v>
      </c>
      <c r="T78" s="75">
        <v>5009</v>
      </c>
      <c r="U78" s="69" t="s">
        <v>619</v>
      </c>
      <c r="V78" s="69" t="s">
        <v>620</v>
      </c>
      <c r="W78" s="69"/>
      <c r="X78" s="76">
        <v>10768</v>
      </c>
      <c r="Y78" s="76">
        <v>0.84</v>
      </c>
      <c r="Z78" s="76">
        <v>9045.1200000000008</v>
      </c>
      <c r="AA78" s="69"/>
      <c r="AB78" s="69"/>
      <c r="AC78" s="69"/>
      <c r="AD78" s="69"/>
      <c r="AE78" s="69"/>
      <c r="AF78" s="69"/>
      <c r="AG78" s="69"/>
      <c r="AH78" s="69"/>
    </row>
    <row r="79" spans="1:34" ht="38.25" x14ac:dyDescent="0.25">
      <c r="A79" s="69" t="s">
        <v>581</v>
      </c>
      <c r="B79" s="69" t="s">
        <v>582</v>
      </c>
      <c r="C79" s="69" t="s">
        <v>583</v>
      </c>
      <c r="D79" s="69" t="s">
        <v>659</v>
      </c>
      <c r="E79" s="72">
        <v>44876</v>
      </c>
      <c r="F79" s="69" t="s">
        <v>547</v>
      </c>
      <c r="G79" s="73">
        <v>1</v>
      </c>
      <c r="H79" s="69" t="s">
        <v>659</v>
      </c>
      <c r="I79" s="74">
        <v>20.12</v>
      </c>
      <c r="J79" s="69"/>
      <c r="K79" s="69"/>
      <c r="L79" s="72">
        <v>44837</v>
      </c>
      <c r="M79" s="72">
        <v>44876</v>
      </c>
      <c r="N79" s="69"/>
      <c r="O79" s="75">
        <v>154062.5</v>
      </c>
      <c r="P79" s="75">
        <v>62998.97</v>
      </c>
      <c r="Q79" s="69" t="s">
        <v>242</v>
      </c>
      <c r="R79" s="69" t="s">
        <v>242</v>
      </c>
      <c r="S79" s="75">
        <v>6727</v>
      </c>
      <c r="T79" s="75">
        <v>2460</v>
      </c>
      <c r="U79" s="69" t="s">
        <v>619</v>
      </c>
      <c r="V79" s="69" t="s">
        <v>620</v>
      </c>
      <c r="W79" s="69"/>
      <c r="X79" s="76">
        <v>11211</v>
      </c>
      <c r="Y79" s="76">
        <v>0.84</v>
      </c>
      <c r="Z79" s="76">
        <v>9417.24</v>
      </c>
      <c r="AA79" s="69"/>
      <c r="AB79" s="69"/>
      <c r="AC79" s="69"/>
      <c r="AD79" s="69"/>
      <c r="AE79" s="69"/>
      <c r="AF79" s="69"/>
      <c r="AG79" s="69"/>
      <c r="AH79" s="69"/>
    </row>
    <row r="80" spans="1:34" ht="38.25" x14ac:dyDescent="0.25">
      <c r="A80" s="69" t="s">
        <v>581</v>
      </c>
      <c r="B80" s="69" t="s">
        <v>582</v>
      </c>
      <c r="C80" s="69" t="s">
        <v>583</v>
      </c>
      <c r="D80" s="69" t="s">
        <v>660</v>
      </c>
      <c r="E80" s="72">
        <v>44904</v>
      </c>
      <c r="F80" s="69" t="s">
        <v>547</v>
      </c>
      <c r="G80" s="73">
        <v>1</v>
      </c>
      <c r="H80" s="69" t="s">
        <v>660</v>
      </c>
      <c r="I80" s="74">
        <v>20.12</v>
      </c>
      <c r="J80" s="69"/>
      <c r="K80" s="69"/>
      <c r="L80" s="72">
        <v>44742</v>
      </c>
      <c r="M80" s="72">
        <v>44904</v>
      </c>
      <c r="N80" s="69"/>
      <c r="O80" s="75">
        <v>136359.42000000001</v>
      </c>
      <c r="P80" s="75">
        <v>136359.42000000001</v>
      </c>
      <c r="Q80" s="69" t="s">
        <v>242</v>
      </c>
      <c r="R80" s="69" t="s">
        <v>242</v>
      </c>
      <c r="S80" s="75">
        <v>6851</v>
      </c>
      <c r="T80" s="75">
        <v>4759</v>
      </c>
      <c r="U80" s="69" t="s">
        <v>619</v>
      </c>
      <c r="V80" s="69" t="s">
        <v>620</v>
      </c>
      <c r="W80" s="69"/>
      <c r="X80" s="76">
        <v>11419</v>
      </c>
      <c r="Y80" s="76">
        <v>0.84</v>
      </c>
      <c r="Z80" s="76">
        <v>9591.9599999999991</v>
      </c>
      <c r="AA80" s="69"/>
      <c r="AB80" s="69"/>
      <c r="AC80" s="69"/>
      <c r="AD80" s="69"/>
      <c r="AE80" s="69"/>
      <c r="AF80" s="69"/>
      <c r="AG80" s="69"/>
      <c r="AH80" s="69"/>
    </row>
    <row r="81" spans="1:34" ht="38.25" x14ac:dyDescent="0.25">
      <c r="A81" s="69" t="s">
        <v>581</v>
      </c>
      <c r="B81" s="69" t="s">
        <v>582</v>
      </c>
      <c r="C81" s="69" t="s">
        <v>583</v>
      </c>
      <c r="D81" s="69" t="s">
        <v>661</v>
      </c>
      <c r="E81" s="72">
        <v>44904</v>
      </c>
      <c r="F81" s="69" t="s">
        <v>547</v>
      </c>
      <c r="G81" s="73">
        <v>1</v>
      </c>
      <c r="H81" s="69" t="s">
        <v>661</v>
      </c>
      <c r="I81" s="74">
        <v>20.12</v>
      </c>
      <c r="J81" s="69"/>
      <c r="K81" s="69"/>
      <c r="L81" s="72">
        <v>44866</v>
      </c>
      <c r="M81" s="72">
        <v>44904</v>
      </c>
      <c r="N81" s="69"/>
      <c r="O81" s="75">
        <v>429120</v>
      </c>
      <c r="P81" s="75">
        <v>102108</v>
      </c>
      <c r="Q81" s="69" t="s">
        <v>242</v>
      </c>
      <c r="R81" s="69" t="s">
        <v>242</v>
      </c>
      <c r="S81" s="75">
        <v>7031</v>
      </c>
      <c r="T81" s="75">
        <v>5586</v>
      </c>
      <c r="U81" s="69" t="s">
        <v>662</v>
      </c>
      <c r="V81" s="69" t="s">
        <v>620</v>
      </c>
      <c r="W81" s="69"/>
      <c r="X81" s="76">
        <v>11719</v>
      </c>
      <c r="Y81" s="76">
        <v>0.84</v>
      </c>
      <c r="Z81" s="76">
        <v>9843.9599999999991</v>
      </c>
      <c r="AA81" s="69"/>
      <c r="AB81" s="69"/>
      <c r="AC81" s="69"/>
      <c r="AD81" s="69"/>
      <c r="AE81" s="69"/>
      <c r="AF81" s="69"/>
      <c r="AG81" s="69"/>
      <c r="AH81" s="69"/>
    </row>
    <row r="82" spans="1:34" ht="38.25" x14ac:dyDescent="0.25">
      <c r="A82" s="69" t="s">
        <v>581</v>
      </c>
      <c r="B82" s="69" t="s">
        <v>582</v>
      </c>
      <c r="C82" s="69" t="s">
        <v>583</v>
      </c>
      <c r="D82" s="69" t="s">
        <v>663</v>
      </c>
      <c r="E82" s="72">
        <v>44624</v>
      </c>
      <c r="F82" s="69" t="s">
        <v>547</v>
      </c>
      <c r="G82" s="73">
        <v>1</v>
      </c>
      <c r="H82" s="69" t="s">
        <v>663</v>
      </c>
      <c r="I82" s="74">
        <v>20.12</v>
      </c>
      <c r="J82" s="69"/>
      <c r="K82" s="69"/>
      <c r="L82" s="72">
        <v>44255</v>
      </c>
      <c r="M82" s="72">
        <v>44624</v>
      </c>
      <c r="N82" s="69"/>
      <c r="O82" s="75">
        <v>52474</v>
      </c>
      <c r="P82" s="75">
        <v>52474</v>
      </c>
      <c r="Q82" s="69" t="s">
        <v>242</v>
      </c>
      <c r="R82" s="69" t="s">
        <v>242</v>
      </c>
      <c r="S82" s="75">
        <v>8135</v>
      </c>
      <c r="T82" s="75">
        <v>6887</v>
      </c>
      <c r="U82" s="69" t="s">
        <v>619</v>
      </c>
      <c r="V82" s="69" t="s">
        <v>620</v>
      </c>
      <c r="W82" s="69"/>
      <c r="X82" s="76">
        <v>13558</v>
      </c>
      <c r="Y82" s="76">
        <v>0.84</v>
      </c>
      <c r="Z82" s="76">
        <v>11388.72</v>
      </c>
      <c r="AA82" s="69"/>
      <c r="AB82" s="69"/>
      <c r="AC82" s="69"/>
      <c r="AD82" s="69"/>
      <c r="AE82" s="69"/>
      <c r="AF82" s="69"/>
      <c r="AG82" s="69"/>
      <c r="AH82" s="69"/>
    </row>
    <row r="83" spans="1:34" ht="38.25" x14ac:dyDescent="0.25">
      <c r="A83" s="69" t="s">
        <v>581</v>
      </c>
      <c r="B83" s="69" t="s">
        <v>582</v>
      </c>
      <c r="C83" s="69" t="s">
        <v>583</v>
      </c>
      <c r="D83" s="69" t="s">
        <v>664</v>
      </c>
      <c r="E83" s="72">
        <v>44792</v>
      </c>
      <c r="F83" s="69" t="s">
        <v>547</v>
      </c>
      <c r="G83" s="73">
        <v>1</v>
      </c>
      <c r="H83" s="69" t="s">
        <v>664</v>
      </c>
      <c r="I83" s="74">
        <v>20.12</v>
      </c>
      <c r="J83" s="69"/>
      <c r="K83" s="69"/>
      <c r="L83" s="72">
        <v>44672</v>
      </c>
      <c r="M83" s="72">
        <v>44792</v>
      </c>
      <c r="N83" s="69"/>
      <c r="O83" s="75">
        <v>109847</v>
      </c>
      <c r="P83" s="75">
        <v>109847</v>
      </c>
      <c r="Q83" s="69" t="s">
        <v>242</v>
      </c>
      <c r="R83" s="69" t="s">
        <v>242</v>
      </c>
      <c r="S83" s="75">
        <v>8261</v>
      </c>
      <c r="T83" s="75">
        <v>4519</v>
      </c>
      <c r="U83" s="69" t="s">
        <v>619</v>
      </c>
      <c r="V83" s="69" t="s">
        <v>620</v>
      </c>
      <c r="W83" s="69"/>
      <c r="X83" s="76">
        <v>13769</v>
      </c>
      <c r="Y83" s="76">
        <v>0.84</v>
      </c>
      <c r="Z83" s="76">
        <v>11565.96</v>
      </c>
      <c r="AA83" s="69"/>
      <c r="AB83" s="69"/>
      <c r="AC83" s="69"/>
      <c r="AD83" s="69"/>
      <c r="AE83" s="69"/>
      <c r="AF83" s="69"/>
      <c r="AG83" s="69"/>
      <c r="AH83" s="69"/>
    </row>
    <row r="84" spans="1:34" ht="38.25" x14ac:dyDescent="0.25">
      <c r="A84" s="69" t="s">
        <v>581</v>
      </c>
      <c r="B84" s="69" t="s">
        <v>582</v>
      </c>
      <c r="C84" s="69" t="s">
        <v>583</v>
      </c>
      <c r="D84" s="69" t="s">
        <v>665</v>
      </c>
      <c r="E84" s="72">
        <v>44736</v>
      </c>
      <c r="F84" s="69" t="s">
        <v>547</v>
      </c>
      <c r="G84" s="73">
        <v>1</v>
      </c>
      <c r="H84" s="69" t="s">
        <v>665</v>
      </c>
      <c r="I84" s="74">
        <v>20.12</v>
      </c>
      <c r="J84" s="69"/>
      <c r="K84" s="69"/>
      <c r="L84" s="72">
        <v>44634</v>
      </c>
      <c r="M84" s="72">
        <v>44736</v>
      </c>
      <c r="N84" s="69"/>
      <c r="O84" s="75">
        <v>46587</v>
      </c>
      <c r="P84" s="75">
        <v>46587</v>
      </c>
      <c r="Q84" s="69" t="s">
        <v>242</v>
      </c>
      <c r="R84" s="69" t="s">
        <v>242</v>
      </c>
      <c r="S84" s="75">
        <v>8419</v>
      </c>
      <c r="T84" s="75">
        <v>0</v>
      </c>
      <c r="U84" s="69" t="s">
        <v>619</v>
      </c>
      <c r="V84" s="69" t="s">
        <v>620</v>
      </c>
      <c r="W84" s="69"/>
      <c r="X84" s="76">
        <v>14031</v>
      </c>
      <c r="Y84" s="76">
        <v>0.84</v>
      </c>
      <c r="Z84" s="76">
        <v>11786.04</v>
      </c>
      <c r="AA84" s="69"/>
      <c r="AB84" s="69"/>
      <c r="AC84" s="69"/>
      <c r="AD84" s="69"/>
      <c r="AE84" s="69"/>
      <c r="AF84" s="69"/>
      <c r="AG84" s="69"/>
      <c r="AH84" s="69"/>
    </row>
    <row r="85" spans="1:34" ht="38.25" x14ac:dyDescent="0.25">
      <c r="A85" s="69" t="s">
        <v>581</v>
      </c>
      <c r="B85" s="69" t="s">
        <v>582</v>
      </c>
      <c r="C85" s="69" t="s">
        <v>583</v>
      </c>
      <c r="D85" s="69" t="s">
        <v>666</v>
      </c>
      <c r="E85" s="72">
        <v>44890</v>
      </c>
      <c r="F85" s="69" t="s">
        <v>547</v>
      </c>
      <c r="G85" s="73">
        <v>1</v>
      </c>
      <c r="H85" s="69" t="s">
        <v>666</v>
      </c>
      <c r="I85" s="74">
        <v>20.12</v>
      </c>
      <c r="J85" s="69"/>
      <c r="K85" s="69"/>
      <c r="L85" s="72">
        <v>44750</v>
      </c>
      <c r="M85" s="72">
        <v>44890</v>
      </c>
      <c r="N85" s="69"/>
      <c r="O85" s="75">
        <v>318000</v>
      </c>
      <c r="P85" s="75">
        <v>65556</v>
      </c>
      <c r="Q85" s="69" t="s">
        <v>242</v>
      </c>
      <c r="R85" s="69" t="s">
        <v>242</v>
      </c>
      <c r="S85" s="75">
        <v>12035</v>
      </c>
      <c r="T85" s="75">
        <v>38247</v>
      </c>
      <c r="U85" s="69" t="s">
        <v>662</v>
      </c>
      <c r="V85" s="69" t="s">
        <v>620</v>
      </c>
      <c r="W85" s="69"/>
      <c r="X85" s="76">
        <v>15044</v>
      </c>
      <c r="Y85" s="76">
        <v>0.84</v>
      </c>
      <c r="Z85" s="76">
        <v>12636.96</v>
      </c>
      <c r="AA85" s="69"/>
      <c r="AB85" s="69"/>
      <c r="AC85" s="69"/>
      <c r="AD85" s="69"/>
      <c r="AE85" s="69"/>
      <c r="AF85" s="69"/>
      <c r="AG85" s="69"/>
      <c r="AH85" s="69"/>
    </row>
    <row r="86" spans="1:34" ht="38.25" x14ac:dyDescent="0.25">
      <c r="A86" s="69" t="s">
        <v>581</v>
      </c>
      <c r="B86" s="69" t="s">
        <v>582</v>
      </c>
      <c r="C86" s="69" t="s">
        <v>583</v>
      </c>
      <c r="D86" s="69" t="s">
        <v>667</v>
      </c>
      <c r="E86" s="72">
        <v>44680</v>
      </c>
      <c r="F86" s="69" t="s">
        <v>547</v>
      </c>
      <c r="G86" s="73">
        <v>1</v>
      </c>
      <c r="H86" s="69" t="s">
        <v>667</v>
      </c>
      <c r="I86" s="74">
        <v>20.12</v>
      </c>
      <c r="J86" s="69"/>
      <c r="K86" s="69"/>
      <c r="L86" s="72">
        <v>44409</v>
      </c>
      <c r="M86" s="72">
        <v>44680</v>
      </c>
      <c r="N86" s="69"/>
      <c r="O86" s="75">
        <v>909234</v>
      </c>
      <c r="P86" s="75">
        <v>63772.849999999977</v>
      </c>
      <c r="Q86" s="69" t="s">
        <v>242</v>
      </c>
      <c r="R86" s="69" t="s">
        <v>242</v>
      </c>
      <c r="S86" s="75">
        <v>12198</v>
      </c>
      <c r="T86" s="75">
        <v>6988</v>
      </c>
      <c r="U86" s="69" t="s">
        <v>662</v>
      </c>
      <c r="V86" s="69" t="s">
        <v>620</v>
      </c>
      <c r="W86" s="69"/>
      <c r="X86" s="76">
        <v>15247</v>
      </c>
      <c r="Y86" s="76">
        <v>0.84</v>
      </c>
      <c r="Z86" s="76">
        <v>12807.48</v>
      </c>
      <c r="AA86" s="69"/>
      <c r="AB86" s="69"/>
      <c r="AC86" s="69"/>
      <c r="AD86" s="69"/>
      <c r="AE86" s="69"/>
      <c r="AF86" s="69"/>
      <c r="AG86" s="69"/>
      <c r="AH86" s="69"/>
    </row>
    <row r="87" spans="1:34" ht="38.25" x14ac:dyDescent="0.25">
      <c r="A87" s="69" t="s">
        <v>581</v>
      </c>
      <c r="B87" s="69" t="s">
        <v>582</v>
      </c>
      <c r="C87" s="69" t="s">
        <v>583</v>
      </c>
      <c r="D87" s="69" t="s">
        <v>668</v>
      </c>
      <c r="E87" s="72">
        <v>44918</v>
      </c>
      <c r="F87" s="69" t="s">
        <v>547</v>
      </c>
      <c r="G87" s="73">
        <v>1</v>
      </c>
      <c r="H87" s="69" t="s">
        <v>668</v>
      </c>
      <c r="I87" s="74">
        <v>20.12</v>
      </c>
      <c r="J87" s="69"/>
      <c r="K87" s="69"/>
      <c r="L87" s="72">
        <v>44835</v>
      </c>
      <c r="M87" s="72">
        <v>44918</v>
      </c>
      <c r="N87" s="69"/>
      <c r="O87" s="75">
        <v>72762</v>
      </c>
      <c r="P87" s="75">
        <v>72762</v>
      </c>
      <c r="Q87" s="69" t="s">
        <v>242</v>
      </c>
      <c r="R87" s="69" t="s">
        <v>242</v>
      </c>
      <c r="S87" s="75">
        <v>12329</v>
      </c>
      <c r="T87" s="75">
        <v>6197</v>
      </c>
      <c r="U87" s="69" t="s">
        <v>662</v>
      </c>
      <c r="V87" s="69" t="s">
        <v>620</v>
      </c>
      <c r="W87" s="69"/>
      <c r="X87" s="76">
        <v>15411</v>
      </c>
      <c r="Y87" s="76">
        <v>0.84</v>
      </c>
      <c r="Z87" s="76">
        <v>12945.24</v>
      </c>
      <c r="AA87" s="69"/>
      <c r="AB87" s="69"/>
      <c r="AC87" s="69"/>
      <c r="AD87" s="69"/>
      <c r="AE87" s="69"/>
      <c r="AF87" s="69"/>
      <c r="AG87" s="69"/>
      <c r="AH87" s="69"/>
    </row>
    <row r="88" spans="1:34" ht="38.25" x14ac:dyDescent="0.25">
      <c r="A88" s="69" t="s">
        <v>581</v>
      </c>
      <c r="B88" s="69" t="s">
        <v>582</v>
      </c>
      <c r="C88" s="69" t="s">
        <v>583</v>
      </c>
      <c r="D88" s="69" t="s">
        <v>669</v>
      </c>
      <c r="E88" s="72">
        <v>44925</v>
      </c>
      <c r="F88" s="69" t="s">
        <v>547</v>
      </c>
      <c r="G88" s="73">
        <v>1</v>
      </c>
      <c r="H88" s="69" t="s">
        <v>669</v>
      </c>
      <c r="I88" s="74">
        <v>20.12</v>
      </c>
      <c r="J88" s="69"/>
      <c r="K88" s="69"/>
      <c r="L88" s="72">
        <v>44883</v>
      </c>
      <c r="M88" s="72">
        <v>44918</v>
      </c>
      <c r="N88" s="69"/>
      <c r="O88" s="75">
        <v>50144</v>
      </c>
      <c r="P88" s="75">
        <v>50144</v>
      </c>
      <c r="Q88" s="69" t="s">
        <v>242</v>
      </c>
      <c r="R88" s="69" t="s">
        <v>242</v>
      </c>
      <c r="S88" s="75">
        <v>12973</v>
      </c>
      <c r="T88" s="75">
        <v>100000</v>
      </c>
      <c r="U88" s="69" t="s">
        <v>662</v>
      </c>
      <c r="V88" s="69" t="s">
        <v>620</v>
      </c>
      <c r="W88" s="69"/>
      <c r="X88" s="76">
        <v>16216</v>
      </c>
      <c r="Y88" s="76">
        <v>0.84</v>
      </c>
      <c r="Z88" s="76">
        <v>13621.44</v>
      </c>
      <c r="AA88" s="69"/>
      <c r="AB88" s="69"/>
      <c r="AC88" s="69"/>
      <c r="AD88" s="69"/>
      <c r="AE88" s="69"/>
      <c r="AF88" s="69"/>
      <c r="AG88" s="69"/>
      <c r="AH88" s="69"/>
    </row>
    <row r="89" spans="1:34" ht="38.25" x14ac:dyDescent="0.25">
      <c r="A89" s="69" t="s">
        <v>581</v>
      </c>
      <c r="B89" s="69" t="s">
        <v>582</v>
      </c>
      <c r="C89" s="69" t="s">
        <v>583</v>
      </c>
      <c r="D89" s="69" t="s">
        <v>670</v>
      </c>
      <c r="E89" s="72">
        <v>44736</v>
      </c>
      <c r="F89" s="69" t="s">
        <v>547</v>
      </c>
      <c r="G89" s="73">
        <v>1</v>
      </c>
      <c r="H89" s="69" t="s">
        <v>670</v>
      </c>
      <c r="I89" s="74">
        <v>20.12</v>
      </c>
      <c r="J89" s="69"/>
      <c r="K89" s="69"/>
      <c r="L89" s="72">
        <v>44620</v>
      </c>
      <c r="M89" s="72">
        <v>44736</v>
      </c>
      <c r="N89" s="69"/>
      <c r="O89" s="75">
        <v>48960</v>
      </c>
      <c r="P89" s="75">
        <v>48960</v>
      </c>
      <c r="Q89" s="69" t="s">
        <v>242</v>
      </c>
      <c r="R89" s="69" t="s">
        <v>242</v>
      </c>
      <c r="S89" s="75">
        <v>13361</v>
      </c>
      <c r="T89" s="75">
        <v>0</v>
      </c>
      <c r="U89" s="69" t="s">
        <v>619</v>
      </c>
      <c r="V89" s="69" t="s">
        <v>620</v>
      </c>
      <c r="W89" s="69"/>
      <c r="X89" s="76">
        <v>16701</v>
      </c>
      <c r="Y89" s="76">
        <v>0.84</v>
      </c>
      <c r="Z89" s="76">
        <v>14028.84</v>
      </c>
      <c r="AA89" s="69"/>
      <c r="AB89" s="69"/>
      <c r="AC89" s="69"/>
      <c r="AD89" s="69"/>
      <c r="AE89" s="69"/>
      <c r="AF89" s="69"/>
      <c r="AG89" s="69"/>
      <c r="AH89" s="69"/>
    </row>
    <row r="90" spans="1:34" ht="38.25" x14ac:dyDescent="0.25">
      <c r="A90" s="69" t="s">
        <v>581</v>
      </c>
      <c r="B90" s="69" t="s">
        <v>582</v>
      </c>
      <c r="C90" s="69" t="s">
        <v>583</v>
      </c>
      <c r="D90" s="69" t="s">
        <v>671</v>
      </c>
      <c r="E90" s="72">
        <v>44890</v>
      </c>
      <c r="F90" s="69" t="s">
        <v>547</v>
      </c>
      <c r="G90" s="73">
        <v>1</v>
      </c>
      <c r="H90" s="69" t="s">
        <v>671</v>
      </c>
      <c r="I90" s="74">
        <v>20.12</v>
      </c>
      <c r="J90" s="69"/>
      <c r="K90" s="69"/>
      <c r="L90" s="72">
        <v>44866</v>
      </c>
      <c r="M90" s="72">
        <v>44890</v>
      </c>
      <c r="N90" s="69"/>
      <c r="O90" s="75">
        <v>39775</v>
      </c>
      <c r="P90" s="75">
        <v>39775</v>
      </c>
      <c r="Q90" s="69" t="s">
        <v>242</v>
      </c>
      <c r="R90" s="69" t="s">
        <v>242</v>
      </c>
      <c r="S90" s="75">
        <v>13921</v>
      </c>
      <c r="T90" s="75">
        <v>13921</v>
      </c>
      <c r="U90" s="69" t="s">
        <v>662</v>
      </c>
      <c r="V90" s="69" t="s">
        <v>672</v>
      </c>
      <c r="W90" s="69"/>
      <c r="X90" s="76">
        <v>17653</v>
      </c>
      <c r="Y90" s="76">
        <v>0.84</v>
      </c>
      <c r="Z90" s="76">
        <v>14828.52</v>
      </c>
      <c r="AA90" s="69"/>
      <c r="AB90" s="69"/>
      <c r="AC90" s="69"/>
      <c r="AD90" s="69"/>
      <c r="AE90" s="69"/>
      <c r="AF90" s="69"/>
      <c r="AG90" s="69"/>
      <c r="AH90" s="69"/>
    </row>
    <row r="91" spans="1:34" ht="38.25" x14ac:dyDescent="0.25">
      <c r="A91" s="69" t="s">
        <v>581</v>
      </c>
      <c r="B91" s="69" t="s">
        <v>582</v>
      </c>
      <c r="C91" s="69" t="s">
        <v>583</v>
      </c>
      <c r="D91" s="69" t="s">
        <v>673</v>
      </c>
      <c r="E91" s="72">
        <v>44918</v>
      </c>
      <c r="F91" s="69" t="s">
        <v>547</v>
      </c>
      <c r="G91" s="73">
        <v>1</v>
      </c>
      <c r="H91" s="69" t="s">
        <v>673</v>
      </c>
      <c r="I91" s="74">
        <v>20.12</v>
      </c>
      <c r="J91" s="69"/>
      <c r="K91" s="69"/>
      <c r="L91" s="72">
        <v>44887</v>
      </c>
      <c r="M91" s="72">
        <v>44918</v>
      </c>
      <c r="N91" s="69"/>
      <c r="O91" s="75">
        <v>160600</v>
      </c>
      <c r="P91" s="75">
        <v>160600</v>
      </c>
      <c r="Q91" s="69" t="s">
        <v>242</v>
      </c>
      <c r="R91" s="69" t="s">
        <v>242</v>
      </c>
      <c r="S91" s="75">
        <v>15240</v>
      </c>
      <c r="T91" s="75">
        <v>150000</v>
      </c>
      <c r="U91" s="69" t="s">
        <v>662</v>
      </c>
      <c r="V91" s="69" t="s">
        <v>620</v>
      </c>
      <c r="W91" s="69"/>
      <c r="X91" s="76">
        <v>19050</v>
      </c>
      <c r="Y91" s="76">
        <v>0.84</v>
      </c>
      <c r="Z91" s="76">
        <v>16002</v>
      </c>
      <c r="AA91" s="69"/>
      <c r="AB91" s="69"/>
      <c r="AC91" s="69"/>
      <c r="AD91" s="69"/>
      <c r="AE91" s="69"/>
      <c r="AF91" s="69"/>
      <c r="AG91" s="69"/>
      <c r="AH91" s="69"/>
    </row>
    <row r="92" spans="1:34" ht="38.25" x14ac:dyDescent="0.25">
      <c r="A92" s="69" t="s">
        <v>581</v>
      </c>
      <c r="B92" s="69" t="s">
        <v>582</v>
      </c>
      <c r="C92" s="69" t="s">
        <v>583</v>
      </c>
      <c r="D92" s="69" t="s">
        <v>674</v>
      </c>
      <c r="E92" s="72">
        <v>44918</v>
      </c>
      <c r="F92" s="69" t="s">
        <v>547</v>
      </c>
      <c r="G92" s="73">
        <v>1</v>
      </c>
      <c r="H92" s="69" t="s">
        <v>674</v>
      </c>
      <c r="I92" s="74">
        <v>20.12</v>
      </c>
      <c r="J92" s="69"/>
      <c r="K92" s="69"/>
      <c r="L92" s="72">
        <v>44752</v>
      </c>
      <c r="M92" s="72">
        <v>44918</v>
      </c>
      <c r="N92" s="69"/>
      <c r="O92" s="75">
        <v>96136</v>
      </c>
      <c r="P92" s="75">
        <v>96136</v>
      </c>
      <c r="Q92" s="69" t="s">
        <v>242</v>
      </c>
      <c r="R92" s="69" t="s">
        <v>242</v>
      </c>
      <c r="S92" s="75">
        <v>15418</v>
      </c>
      <c r="T92" s="75">
        <v>33648</v>
      </c>
      <c r="U92" s="69" t="s">
        <v>662</v>
      </c>
      <c r="V92" s="69" t="s">
        <v>620</v>
      </c>
      <c r="W92" s="69"/>
      <c r="X92" s="76">
        <v>19273</v>
      </c>
      <c r="Y92" s="76">
        <v>0.84</v>
      </c>
      <c r="Z92" s="76">
        <v>16189.32</v>
      </c>
      <c r="AA92" s="69"/>
      <c r="AB92" s="69"/>
      <c r="AC92" s="69"/>
      <c r="AD92" s="69"/>
      <c r="AE92" s="69"/>
      <c r="AF92" s="69"/>
      <c r="AG92" s="69"/>
      <c r="AH92" s="69"/>
    </row>
    <row r="93" spans="1:34" ht="38.25" x14ac:dyDescent="0.25">
      <c r="A93" s="69" t="s">
        <v>581</v>
      </c>
      <c r="B93" s="69" t="s">
        <v>582</v>
      </c>
      <c r="C93" s="69" t="s">
        <v>583</v>
      </c>
      <c r="D93" s="69" t="s">
        <v>675</v>
      </c>
      <c r="E93" s="72">
        <v>44736</v>
      </c>
      <c r="F93" s="69" t="s">
        <v>547</v>
      </c>
      <c r="G93" s="73">
        <v>1</v>
      </c>
      <c r="H93" s="69" t="s">
        <v>675</v>
      </c>
      <c r="I93" s="74">
        <v>20.12</v>
      </c>
      <c r="J93" s="69"/>
      <c r="K93" s="69"/>
      <c r="L93" s="72">
        <v>44664</v>
      </c>
      <c r="M93" s="72">
        <v>44736</v>
      </c>
      <c r="N93" s="69"/>
      <c r="O93" s="75">
        <v>40442</v>
      </c>
      <c r="P93" s="75">
        <v>40442</v>
      </c>
      <c r="Q93" s="69" t="s">
        <v>242</v>
      </c>
      <c r="R93" s="69" t="s">
        <v>242</v>
      </c>
      <c r="S93" s="75">
        <v>14155</v>
      </c>
      <c r="T93" s="75">
        <v>341</v>
      </c>
      <c r="U93" s="69" t="s">
        <v>619</v>
      </c>
      <c r="V93" s="69" t="s">
        <v>620</v>
      </c>
      <c r="W93" s="69"/>
      <c r="X93" s="76">
        <v>19819</v>
      </c>
      <c r="Y93" s="76">
        <v>0.84</v>
      </c>
      <c r="Z93" s="76">
        <v>16647.96</v>
      </c>
      <c r="AA93" s="69"/>
      <c r="AB93" s="69"/>
      <c r="AC93" s="69"/>
      <c r="AD93" s="69"/>
      <c r="AE93" s="69"/>
      <c r="AF93" s="69"/>
      <c r="AG93" s="69"/>
      <c r="AH93" s="69"/>
    </row>
    <row r="94" spans="1:34" ht="38.25" x14ac:dyDescent="0.25">
      <c r="A94" s="69" t="s">
        <v>581</v>
      </c>
      <c r="B94" s="69" t="s">
        <v>582</v>
      </c>
      <c r="C94" s="69" t="s">
        <v>583</v>
      </c>
      <c r="D94" s="69" t="s">
        <v>676</v>
      </c>
      <c r="E94" s="72">
        <v>44918</v>
      </c>
      <c r="F94" s="69" t="s">
        <v>547</v>
      </c>
      <c r="G94" s="73">
        <v>1</v>
      </c>
      <c r="H94" s="69" t="s">
        <v>676</v>
      </c>
      <c r="I94" s="74">
        <v>20.12</v>
      </c>
      <c r="J94" s="69"/>
      <c r="K94" s="69"/>
      <c r="L94" s="72">
        <v>44713</v>
      </c>
      <c r="M94" s="72">
        <v>44918</v>
      </c>
      <c r="N94" s="69"/>
      <c r="O94" s="75">
        <v>66490</v>
      </c>
      <c r="P94" s="75">
        <v>66490</v>
      </c>
      <c r="Q94" s="69" t="s">
        <v>242</v>
      </c>
      <c r="R94" s="69" t="s">
        <v>242</v>
      </c>
      <c r="S94" s="75">
        <v>16382</v>
      </c>
      <c r="T94" s="75">
        <v>19239</v>
      </c>
      <c r="U94" s="69" t="s">
        <v>662</v>
      </c>
      <c r="V94" s="69" t="s">
        <v>620</v>
      </c>
      <c r="W94" s="69"/>
      <c r="X94" s="76">
        <v>20478</v>
      </c>
      <c r="Y94" s="76">
        <v>0.84</v>
      </c>
      <c r="Z94" s="76">
        <v>17201.52</v>
      </c>
      <c r="AA94" s="69"/>
      <c r="AB94" s="69"/>
      <c r="AC94" s="69"/>
      <c r="AD94" s="69"/>
      <c r="AE94" s="69"/>
      <c r="AF94" s="69"/>
      <c r="AG94" s="69"/>
      <c r="AH94" s="69"/>
    </row>
    <row r="95" spans="1:34" ht="38.25" x14ac:dyDescent="0.25">
      <c r="A95" s="69" t="s">
        <v>581</v>
      </c>
      <c r="B95" s="69" t="s">
        <v>582</v>
      </c>
      <c r="C95" s="69" t="s">
        <v>583</v>
      </c>
      <c r="D95" s="69" t="s">
        <v>677</v>
      </c>
      <c r="E95" s="72">
        <v>44680</v>
      </c>
      <c r="F95" s="69" t="s">
        <v>547</v>
      </c>
      <c r="G95" s="73">
        <v>1</v>
      </c>
      <c r="H95" s="69" t="s">
        <v>677</v>
      </c>
      <c r="I95" s="74">
        <v>20.12</v>
      </c>
      <c r="J95" s="69"/>
      <c r="K95" s="69"/>
      <c r="L95" s="72">
        <v>44442</v>
      </c>
      <c r="M95" s="72">
        <v>44680</v>
      </c>
      <c r="N95" s="69"/>
      <c r="O95" s="75">
        <v>2400000</v>
      </c>
      <c r="P95" s="75">
        <v>120554.40000000002</v>
      </c>
      <c r="Q95" s="69" t="s">
        <v>242</v>
      </c>
      <c r="R95" s="69" t="s">
        <v>242</v>
      </c>
      <c r="S95" s="75">
        <v>18558</v>
      </c>
      <c r="T95" s="75">
        <v>6713</v>
      </c>
      <c r="U95" s="69" t="s">
        <v>662</v>
      </c>
      <c r="V95" s="69" t="s">
        <v>620</v>
      </c>
      <c r="W95" s="69"/>
      <c r="X95" s="76">
        <v>23198</v>
      </c>
      <c r="Y95" s="76">
        <v>0.84</v>
      </c>
      <c r="Z95" s="76">
        <v>19486.32</v>
      </c>
      <c r="AA95" s="69"/>
      <c r="AB95" s="69"/>
      <c r="AC95" s="69"/>
      <c r="AD95" s="69"/>
      <c r="AE95" s="69"/>
      <c r="AF95" s="69"/>
      <c r="AG95" s="69"/>
      <c r="AH95" s="69"/>
    </row>
    <row r="96" spans="1:34" ht="38.25" x14ac:dyDescent="0.25">
      <c r="A96" s="69" t="s">
        <v>581</v>
      </c>
      <c r="B96" s="69" t="s">
        <v>582</v>
      </c>
      <c r="C96" s="69" t="s">
        <v>583</v>
      </c>
      <c r="D96" s="69" t="s">
        <v>678</v>
      </c>
      <c r="E96" s="72">
        <v>44792</v>
      </c>
      <c r="F96" s="69" t="s">
        <v>547</v>
      </c>
      <c r="G96" s="73">
        <v>1</v>
      </c>
      <c r="H96" s="69" t="s">
        <v>678</v>
      </c>
      <c r="I96" s="74">
        <v>20.12</v>
      </c>
      <c r="J96" s="69"/>
      <c r="K96" s="69"/>
      <c r="L96" s="72">
        <v>44651</v>
      </c>
      <c r="M96" s="72">
        <v>44792</v>
      </c>
      <c r="N96" s="69"/>
      <c r="O96" s="75">
        <v>178000</v>
      </c>
      <c r="P96" s="75">
        <v>178000</v>
      </c>
      <c r="Q96" s="69" t="s">
        <v>242</v>
      </c>
      <c r="R96" s="69" t="s">
        <v>242</v>
      </c>
      <c r="S96" s="75">
        <v>22363</v>
      </c>
      <c r="T96" s="75">
        <v>18676</v>
      </c>
      <c r="U96" s="69" t="s">
        <v>662</v>
      </c>
      <c r="V96" s="69" t="s">
        <v>620</v>
      </c>
      <c r="W96" s="69"/>
      <c r="X96" s="76">
        <v>27952</v>
      </c>
      <c r="Y96" s="76">
        <v>0.84</v>
      </c>
      <c r="Z96" s="76">
        <v>23479.68</v>
      </c>
      <c r="AA96" s="69"/>
      <c r="AB96" s="69"/>
      <c r="AC96" s="69"/>
      <c r="AD96" s="69"/>
      <c r="AE96" s="69"/>
      <c r="AF96" s="69"/>
      <c r="AG96" s="69"/>
      <c r="AH96" s="69"/>
    </row>
    <row r="97" spans="1:34" ht="38.25" x14ac:dyDescent="0.25">
      <c r="A97" s="69" t="s">
        <v>581</v>
      </c>
      <c r="B97" s="69" t="s">
        <v>582</v>
      </c>
      <c r="C97" s="69" t="s">
        <v>583</v>
      </c>
      <c r="D97" s="69" t="s">
        <v>679</v>
      </c>
      <c r="E97" s="72">
        <v>44890</v>
      </c>
      <c r="F97" s="69" t="s">
        <v>547</v>
      </c>
      <c r="G97" s="73">
        <v>1</v>
      </c>
      <c r="H97" s="69" t="s">
        <v>679</v>
      </c>
      <c r="I97" s="74">
        <v>20.12</v>
      </c>
      <c r="J97" s="69"/>
      <c r="K97" s="69"/>
      <c r="L97" s="72">
        <v>44734</v>
      </c>
      <c r="M97" s="72">
        <v>44890</v>
      </c>
      <c r="N97" s="69"/>
      <c r="O97" s="75">
        <v>5004375</v>
      </c>
      <c r="P97" s="75">
        <v>149729.75000000012</v>
      </c>
      <c r="Q97" s="69" t="s">
        <v>242</v>
      </c>
      <c r="R97" s="69" t="s">
        <v>242</v>
      </c>
      <c r="S97" s="75">
        <v>25836</v>
      </c>
      <c r="T97" s="75">
        <v>25730</v>
      </c>
      <c r="U97" s="69" t="s">
        <v>662</v>
      </c>
      <c r="V97" s="69" t="s">
        <v>620</v>
      </c>
      <c r="W97" s="69"/>
      <c r="X97" s="76">
        <v>32395</v>
      </c>
      <c r="Y97" s="76">
        <v>0.84</v>
      </c>
      <c r="Z97" s="76">
        <v>27211.8</v>
      </c>
      <c r="AA97" s="69"/>
      <c r="AB97" s="69"/>
      <c r="AC97" s="69"/>
      <c r="AD97" s="69"/>
      <c r="AE97" s="69"/>
      <c r="AF97" s="69"/>
      <c r="AG97" s="69"/>
      <c r="AH97" s="69"/>
    </row>
    <row r="98" spans="1:34" ht="38.25" x14ac:dyDescent="0.25">
      <c r="A98" s="69" t="s">
        <v>581</v>
      </c>
      <c r="B98" s="69" t="s">
        <v>582</v>
      </c>
      <c r="C98" s="69" t="s">
        <v>583</v>
      </c>
      <c r="D98" s="69" t="s">
        <v>680</v>
      </c>
      <c r="E98" s="72">
        <v>44904</v>
      </c>
      <c r="F98" s="69" t="s">
        <v>547</v>
      </c>
      <c r="G98" s="73">
        <v>1</v>
      </c>
      <c r="H98" s="69" t="s">
        <v>680</v>
      </c>
      <c r="I98" s="74">
        <v>20.12</v>
      </c>
      <c r="J98" s="69"/>
      <c r="K98" s="69"/>
      <c r="L98" s="72">
        <v>44788</v>
      </c>
      <c r="M98" s="72">
        <v>44904</v>
      </c>
      <c r="N98" s="69"/>
      <c r="O98" s="75">
        <v>383878.52</v>
      </c>
      <c r="P98" s="75">
        <v>98564.479999999996</v>
      </c>
      <c r="Q98" s="69" t="s">
        <v>242</v>
      </c>
      <c r="R98" s="69" t="s">
        <v>242</v>
      </c>
      <c r="S98" s="75">
        <v>27019</v>
      </c>
      <c r="T98" s="75">
        <v>27019</v>
      </c>
      <c r="U98" s="69" t="s">
        <v>662</v>
      </c>
      <c r="V98" s="69" t="s">
        <v>620</v>
      </c>
      <c r="W98" s="69"/>
      <c r="X98" s="76">
        <v>33774</v>
      </c>
      <c r="Y98" s="76">
        <v>0.84</v>
      </c>
      <c r="Z98" s="76">
        <v>28370.16</v>
      </c>
      <c r="AA98" s="69"/>
      <c r="AB98" s="69"/>
      <c r="AC98" s="69"/>
      <c r="AD98" s="69"/>
      <c r="AE98" s="69"/>
      <c r="AF98" s="69"/>
      <c r="AG98" s="69"/>
      <c r="AH98" s="69"/>
    </row>
    <row r="99" spans="1:34" ht="38.25" x14ac:dyDescent="0.25">
      <c r="A99" s="69" t="s">
        <v>581</v>
      </c>
      <c r="B99" s="69" t="s">
        <v>582</v>
      </c>
      <c r="C99" s="69" t="s">
        <v>583</v>
      </c>
      <c r="D99" s="69" t="s">
        <v>681</v>
      </c>
      <c r="E99" s="72">
        <v>44918</v>
      </c>
      <c r="F99" s="69" t="s">
        <v>547</v>
      </c>
      <c r="G99" s="73">
        <v>1</v>
      </c>
      <c r="H99" s="69" t="s">
        <v>681</v>
      </c>
      <c r="I99" s="74">
        <v>20.12</v>
      </c>
      <c r="J99" s="69"/>
      <c r="K99" s="69"/>
      <c r="L99" s="72">
        <v>44835</v>
      </c>
      <c r="M99" s="72">
        <v>44918</v>
      </c>
      <c r="N99" s="69"/>
      <c r="O99" s="75">
        <v>13932109</v>
      </c>
      <c r="P99" s="75">
        <v>287049.46000000002</v>
      </c>
      <c r="Q99" s="69" t="s">
        <v>242</v>
      </c>
      <c r="R99" s="69" t="s">
        <v>242</v>
      </c>
      <c r="S99" s="75">
        <v>27254</v>
      </c>
      <c r="T99" s="75">
        <v>29672</v>
      </c>
      <c r="U99" s="69" t="s">
        <v>662</v>
      </c>
      <c r="V99" s="69" t="s">
        <v>620</v>
      </c>
      <c r="W99" s="69"/>
      <c r="X99" s="76">
        <v>34067</v>
      </c>
      <c r="Y99" s="76">
        <v>0.84</v>
      </c>
      <c r="Z99" s="76">
        <v>28616.28</v>
      </c>
      <c r="AA99" s="69"/>
      <c r="AB99" s="69"/>
      <c r="AC99" s="69"/>
      <c r="AD99" s="69"/>
      <c r="AE99" s="69"/>
      <c r="AF99" s="69"/>
      <c r="AG99" s="69"/>
      <c r="AH99" s="69"/>
    </row>
    <row r="100" spans="1:34" ht="38.25" x14ac:dyDescent="0.25">
      <c r="A100" s="69" t="s">
        <v>581</v>
      </c>
      <c r="B100" s="69" t="s">
        <v>582</v>
      </c>
      <c r="C100" s="69" t="s">
        <v>583</v>
      </c>
      <c r="D100" s="69" t="s">
        <v>682</v>
      </c>
      <c r="E100" s="72">
        <v>44652</v>
      </c>
      <c r="F100" s="69" t="s">
        <v>547</v>
      </c>
      <c r="G100" s="73">
        <v>1</v>
      </c>
      <c r="H100" s="69" t="s">
        <v>682</v>
      </c>
      <c r="I100" s="74">
        <v>20.12</v>
      </c>
      <c r="J100" s="69"/>
      <c r="K100" s="69"/>
      <c r="L100" s="72">
        <v>44470</v>
      </c>
      <c r="M100" s="72">
        <v>44652</v>
      </c>
      <c r="N100" s="69"/>
      <c r="O100" s="75">
        <v>294940</v>
      </c>
      <c r="P100" s="75">
        <v>294940</v>
      </c>
      <c r="Q100" s="69" t="s">
        <v>242</v>
      </c>
      <c r="R100" s="69" t="s">
        <v>242</v>
      </c>
      <c r="S100" s="75">
        <v>28396</v>
      </c>
      <c r="T100" s="75">
        <v>8083</v>
      </c>
      <c r="U100" s="69" t="s">
        <v>662</v>
      </c>
      <c r="V100" s="69" t="s">
        <v>620</v>
      </c>
      <c r="W100" s="69"/>
      <c r="X100" s="76">
        <v>35495</v>
      </c>
      <c r="Y100" s="76">
        <v>0.84</v>
      </c>
      <c r="Z100" s="76">
        <v>29815.8</v>
      </c>
      <c r="AA100" s="69"/>
      <c r="AB100" s="69"/>
      <c r="AC100" s="69"/>
      <c r="AD100" s="69"/>
      <c r="AE100" s="69"/>
      <c r="AF100" s="69"/>
      <c r="AG100" s="69"/>
      <c r="AH100" s="69"/>
    </row>
    <row r="101" spans="1:34" ht="38.25" x14ac:dyDescent="0.25">
      <c r="A101" s="69" t="s">
        <v>581</v>
      </c>
      <c r="B101" s="69" t="s">
        <v>582</v>
      </c>
      <c r="C101" s="69" t="s">
        <v>583</v>
      </c>
      <c r="D101" s="69" t="s">
        <v>683</v>
      </c>
      <c r="E101" s="72">
        <v>44918</v>
      </c>
      <c r="F101" s="69" t="s">
        <v>547</v>
      </c>
      <c r="G101" s="73">
        <v>1</v>
      </c>
      <c r="H101" s="69" t="s">
        <v>683</v>
      </c>
      <c r="I101" s="74">
        <v>20.12</v>
      </c>
      <c r="J101" s="69"/>
      <c r="K101" s="69"/>
      <c r="L101" s="72">
        <v>44713</v>
      </c>
      <c r="M101" s="72">
        <v>44918</v>
      </c>
      <c r="N101" s="69"/>
      <c r="O101" s="75">
        <v>48567.199999999997</v>
      </c>
      <c r="P101" s="75">
        <v>48567</v>
      </c>
      <c r="Q101" s="69" t="s">
        <v>242</v>
      </c>
      <c r="R101" s="69" t="s">
        <v>242</v>
      </c>
      <c r="S101" s="75">
        <v>16998</v>
      </c>
      <c r="T101" s="75">
        <v>32139</v>
      </c>
      <c r="U101" s="69" t="s">
        <v>662</v>
      </c>
      <c r="V101" s="69" t="s">
        <v>620</v>
      </c>
      <c r="W101" s="69"/>
      <c r="X101" s="76">
        <v>36792</v>
      </c>
      <c r="Y101" s="76">
        <v>0.84</v>
      </c>
      <c r="Z101" s="76">
        <v>30905.279999999999</v>
      </c>
      <c r="AA101" s="69"/>
      <c r="AB101" s="69"/>
      <c r="AC101" s="69"/>
      <c r="AD101" s="69"/>
      <c r="AE101" s="69"/>
      <c r="AF101" s="69"/>
      <c r="AG101" s="69"/>
      <c r="AH101" s="69"/>
    </row>
    <row r="102" spans="1:34" ht="38.25" x14ac:dyDescent="0.25">
      <c r="A102" s="69" t="s">
        <v>581</v>
      </c>
      <c r="B102" s="69" t="s">
        <v>582</v>
      </c>
      <c r="C102" s="69" t="s">
        <v>583</v>
      </c>
      <c r="D102" s="69" t="s">
        <v>684</v>
      </c>
      <c r="E102" s="72">
        <v>44918</v>
      </c>
      <c r="F102" s="69" t="s">
        <v>547</v>
      </c>
      <c r="G102" s="73">
        <v>1</v>
      </c>
      <c r="H102" s="69" t="s">
        <v>684</v>
      </c>
      <c r="I102" s="74">
        <v>20.12</v>
      </c>
      <c r="J102" s="69"/>
      <c r="K102" s="69"/>
      <c r="L102" s="72">
        <v>44614</v>
      </c>
      <c r="M102" s="72">
        <v>44918</v>
      </c>
      <c r="N102" s="69"/>
      <c r="O102" s="75">
        <v>113530</v>
      </c>
      <c r="P102" s="75">
        <v>14025.3</v>
      </c>
      <c r="Q102" s="69" t="s">
        <v>242</v>
      </c>
      <c r="R102" s="69" t="s">
        <v>242</v>
      </c>
      <c r="S102" s="75">
        <v>35881</v>
      </c>
      <c r="T102" s="75">
        <v>19820</v>
      </c>
      <c r="U102" s="69" t="s">
        <v>662</v>
      </c>
      <c r="V102" s="69" t="s">
        <v>620</v>
      </c>
      <c r="W102" s="69"/>
      <c r="X102" s="76">
        <v>44851</v>
      </c>
      <c r="Y102" s="76">
        <v>0.84</v>
      </c>
      <c r="Z102" s="76">
        <v>37674.839999999997</v>
      </c>
      <c r="AA102" s="69"/>
      <c r="AB102" s="69"/>
      <c r="AC102" s="69"/>
      <c r="AD102" s="69"/>
      <c r="AE102" s="69"/>
      <c r="AF102" s="69"/>
      <c r="AG102" s="69"/>
      <c r="AH102" s="69"/>
    </row>
    <row r="103" spans="1:34" ht="38.25" x14ac:dyDescent="0.25">
      <c r="A103" s="69" t="s">
        <v>581</v>
      </c>
      <c r="B103" s="69" t="s">
        <v>582</v>
      </c>
      <c r="C103" s="69" t="s">
        <v>583</v>
      </c>
      <c r="D103" s="69" t="s">
        <v>685</v>
      </c>
      <c r="E103" s="72">
        <v>44890</v>
      </c>
      <c r="F103" s="69" t="s">
        <v>547</v>
      </c>
      <c r="G103" s="73">
        <v>1</v>
      </c>
      <c r="H103" s="69" t="s">
        <v>685</v>
      </c>
      <c r="I103" s="74">
        <v>20.12</v>
      </c>
      <c r="J103" s="69"/>
      <c r="K103" s="69"/>
      <c r="L103" s="72">
        <v>44835</v>
      </c>
      <c r="M103" s="72">
        <v>44890</v>
      </c>
      <c r="N103" s="69"/>
      <c r="O103" s="75">
        <v>88604</v>
      </c>
      <c r="P103" s="75">
        <v>88604</v>
      </c>
      <c r="Q103" s="69" t="s">
        <v>242</v>
      </c>
      <c r="R103" s="69" t="s">
        <v>242</v>
      </c>
      <c r="S103" s="75">
        <v>31011</v>
      </c>
      <c r="T103" s="75">
        <v>13370</v>
      </c>
      <c r="U103" s="69" t="s">
        <v>662</v>
      </c>
      <c r="V103" s="69" t="s">
        <v>672</v>
      </c>
      <c r="W103" s="69"/>
      <c r="X103" s="76">
        <v>45169</v>
      </c>
      <c r="Y103" s="76">
        <v>0.84</v>
      </c>
      <c r="Z103" s="76">
        <v>37941.96</v>
      </c>
      <c r="AA103" s="69"/>
      <c r="AB103" s="69"/>
      <c r="AC103" s="69"/>
      <c r="AD103" s="69"/>
      <c r="AE103" s="69"/>
      <c r="AF103" s="69"/>
      <c r="AG103" s="69"/>
      <c r="AH103" s="69"/>
    </row>
    <row r="104" spans="1:34" ht="38.25" x14ac:dyDescent="0.25">
      <c r="A104" s="69" t="s">
        <v>581</v>
      </c>
      <c r="B104" s="69" t="s">
        <v>582</v>
      </c>
      <c r="C104" s="69" t="s">
        <v>583</v>
      </c>
      <c r="D104" s="69" t="s">
        <v>686</v>
      </c>
      <c r="E104" s="72">
        <v>44652</v>
      </c>
      <c r="F104" s="69" t="s">
        <v>547</v>
      </c>
      <c r="G104" s="73">
        <v>1</v>
      </c>
      <c r="H104" s="69" t="s">
        <v>686</v>
      </c>
      <c r="I104" s="74">
        <v>20.12</v>
      </c>
      <c r="J104" s="69"/>
      <c r="K104" s="69"/>
      <c r="L104" s="72">
        <v>44470</v>
      </c>
      <c r="M104" s="72">
        <v>44652</v>
      </c>
      <c r="N104" s="69"/>
      <c r="O104" s="75">
        <v>280603</v>
      </c>
      <c r="P104" s="75">
        <v>280603</v>
      </c>
      <c r="Q104" s="69" t="s">
        <v>242</v>
      </c>
      <c r="R104" s="69" t="s">
        <v>242</v>
      </c>
      <c r="S104" s="75">
        <v>36140</v>
      </c>
      <c r="T104" s="75">
        <v>24167</v>
      </c>
      <c r="U104" s="69" t="s">
        <v>662</v>
      </c>
      <c r="V104" s="69" t="s">
        <v>620</v>
      </c>
      <c r="W104" s="69"/>
      <c r="X104" s="76">
        <v>45175</v>
      </c>
      <c r="Y104" s="76">
        <v>0.84</v>
      </c>
      <c r="Z104" s="76">
        <v>37947</v>
      </c>
      <c r="AA104" s="69"/>
      <c r="AB104" s="69"/>
      <c r="AC104" s="69"/>
      <c r="AD104" s="69"/>
      <c r="AE104" s="69"/>
      <c r="AF104" s="69"/>
      <c r="AG104" s="69"/>
      <c r="AH104" s="69"/>
    </row>
    <row r="105" spans="1:34" ht="38.25" x14ac:dyDescent="0.25">
      <c r="A105" s="69" t="s">
        <v>581</v>
      </c>
      <c r="B105" s="69" t="s">
        <v>582</v>
      </c>
      <c r="C105" s="69" t="s">
        <v>583</v>
      </c>
      <c r="D105" s="69" t="s">
        <v>687</v>
      </c>
      <c r="E105" s="72">
        <v>44848</v>
      </c>
      <c r="F105" s="69" t="s">
        <v>547</v>
      </c>
      <c r="G105" s="73">
        <v>1</v>
      </c>
      <c r="H105" s="69" t="s">
        <v>687</v>
      </c>
      <c r="I105" s="74">
        <v>20.12</v>
      </c>
      <c r="J105" s="69"/>
      <c r="K105" s="69"/>
      <c r="L105" s="72">
        <v>44515</v>
      </c>
      <c r="M105" s="72">
        <v>44848</v>
      </c>
      <c r="N105" s="69"/>
      <c r="O105" s="75">
        <v>4040518.58</v>
      </c>
      <c r="P105" s="75">
        <v>471450</v>
      </c>
      <c r="Q105" s="69" t="s">
        <v>242</v>
      </c>
      <c r="R105" s="69" t="s">
        <v>242</v>
      </c>
      <c r="S105" s="75">
        <v>36431</v>
      </c>
      <c r="T105" s="75">
        <v>29268</v>
      </c>
      <c r="U105" s="69" t="s">
        <v>662</v>
      </c>
      <c r="V105" s="69" t="s">
        <v>620</v>
      </c>
      <c r="W105" s="69"/>
      <c r="X105" s="76">
        <v>45539</v>
      </c>
      <c r="Y105" s="76">
        <v>0.84</v>
      </c>
      <c r="Z105" s="76">
        <v>38252.76</v>
      </c>
      <c r="AA105" s="69"/>
      <c r="AB105" s="69"/>
      <c r="AC105" s="69"/>
      <c r="AD105" s="69"/>
      <c r="AE105" s="69"/>
      <c r="AF105" s="69"/>
      <c r="AG105" s="69"/>
      <c r="AH105" s="69"/>
    </row>
    <row r="106" spans="1:34" ht="38.25" x14ac:dyDescent="0.25">
      <c r="A106" s="69" t="s">
        <v>581</v>
      </c>
      <c r="B106" s="69" t="s">
        <v>582</v>
      </c>
      <c r="C106" s="69" t="s">
        <v>583</v>
      </c>
      <c r="D106" s="69" t="s">
        <v>688</v>
      </c>
      <c r="E106" s="72">
        <v>44680</v>
      </c>
      <c r="F106" s="69" t="s">
        <v>547</v>
      </c>
      <c r="G106" s="73">
        <v>1</v>
      </c>
      <c r="H106" s="69" t="s">
        <v>688</v>
      </c>
      <c r="I106" s="74">
        <v>20.12</v>
      </c>
      <c r="J106" s="69"/>
      <c r="K106" s="69"/>
      <c r="L106" s="72">
        <v>44136</v>
      </c>
      <c r="M106" s="72">
        <v>44680</v>
      </c>
      <c r="N106" s="69"/>
      <c r="O106" s="75">
        <v>318110</v>
      </c>
      <c r="P106" s="75">
        <v>65556</v>
      </c>
      <c r="Q106" s="69" t="s">
        <v>242</v>
      </c>
      <c r="R106" s="69" t="s">
        <v>242</v>
      </c>
      <c r="S106" s="75">
        <v>42487</v>
      </c>
      <c r="T106" s="75">
        <v>42487</v>
      </c>
      <c r="U106" s="69" t="s">
        <v>662</v>
      </c>
      <c r="V106" s="69" t="s">
        <v>620</v>
      </c>
      <c r="W106" s="69"/>
      <c r="X106" s="76">
        <v>53109</v>
      </c>
      <c r="Y106" s="76">
        <v>0.84</v>
      </c>
      <c r="Z106" s="76">
        <v>44611.56</v>
      </c>
      <c r="AA106" s="69"/>
      <c r="AB106" s="69"/>
      <c r="AC106" s="69"/>
      <c r="AD106" s="69"/>
      <c r="AE106" s="69"/>
      <c r="AF106" s="69"/>
      <c r="AG106" s="69"/>
      <c r="AH106" s="69"/>
    </row>
    <row r="107" spans="1:34" ht="38.25" x14ac:dyDescent="0.25">
      <c r="A107" s="69" t="s">
        <v>581</v>
      </c>
      <c r="B107" s="69" t="s">
        <v>582</v>
      </c>
      <c r="C107" s="69" t="s">
        <v>583</v>
      </c>
      <c r="D107" s="69" t="s">
        <v>689</v>
      </c>
      <c r="E107" s="72">
        <v>44925</v>
      </c>
      <c r="F107" s="69" t="s">
        <v>547</v>
      </c>
      <c r="G107" s="73">
        <v>1</v>
      </c>
      <c r="H107" s="69" t="s">
        <v>689</v>
      </c>
      <c r="I107" s="74">
        <v>20.12</v>
      </c>
      <c r="J107" s="69"/>
      <c r="K107" s="69"/>
      <c r="L107" s="72">
        <v>44783</v>
      </c>
      <c r="M107" s="72">
        <v>44918</v>
      </c>
      <c r="N107" s="69"/>
      <c r="O107" s="75">
        <v>171413.96</v>
      </c>
      <c r="P107" s="75">
        <v>171413.96</v>
      </c>
      <c r="Q107" s="69" t="s">
        <v>242</v>
      </c>
      <c r="R107" s="69" t="s">
        <v>242</v>
      </c>
      <c r="S107" s="75">
        <v>44819</v>
      </c>
      <c r="T107" s="75">
        <v>46877</v>
      </c>
      <c r="U107" s="69" t="s">
        <v>662</v>
      </c>
      <c r="V107" s="69" t="s">
        <v>620</v>
      </c>
      <c r="W107" s="69"/>
      <c r="X107" s="76">
        <v>56024</v>
      </c>
      <c r="Y107" s="76">
        <v>0.84</v>
      </c>
      <c r="Z107" s="76">
        <v>47060.160000000003</v>
      </c>
      <c r="AA107" s="69"/>
      <c r="AB107" s="69"/>
      <c r="AC107" s="69"/>
      <c r="AD107" s="69"/>
      <c r="AE107" s="69"/>
      <c r="AF107" s="69"/>
      <c r="AG107" s="69"/>
      <c r="AH107" s="69"/>
    </row>
    <row r="108" spans="1:34" ht="38.25" x14ac:dyDescent="0.25">
      <c r="A108" s="69" t="s">
        <v>581</v>
      </c>
      <c r="B108" s="69" t="s">
        <v>582</v>
      </c>
      <c r="C108" s="69" t="s">
        <v>583</v>
      </c>
      <c r="D108" s="69" t="s">
        <v>690</v>
      </c>
      <c r="E108" s="72">
        <v>44862</v>
      </c>
      <c r="F108" s="69" t="s">
        <v>547</v>
      </c>
      <c r="G108" s="73">
        <v>1</v>
      </c>
      <c r="H108" s="69" t="s">
        <v>690</v>
      </c>
      <c r="I108" s="74">
        <v>20.12</v>
      </c>
      <c r="J108" s="69"/>
      <c r="K108" s="69"/>
      <c r="L108" s="72">
        <v>44697</v>
      </c>
      <c r="M108" s="72">
        <v>44862</v>
      </c>
      <c r="N108" s="69"/>
      <c r="O108" s="75">
        <v>876417.96</v>
      </c>
      <c r="P108" s="75">
        <v>146793.47</v>
      </c>
      <c r="Q108" s="69" t="s">
        <v>242</v>
      </c>
      <c r="R108" s="69" t="s">
        <v>242</v>
      </c>
      <c r="S108" s="75">
        <v>49019</v>
      </c>
      <c r="T108" s="75">
        <v>13288</v>
      </c>
      <c r="U108" s="69" t="s">
        <v>662</v>
      </c>
      <c r="V108" s="69" t="s">
        <v>620</v>
      </c>
      <c r="W108" s="69"/>
      <c r="X108" s="76">
        <v>61274</v>
      </c>
      <c r="Y108" s="76">
        <v>0.84</v>
      </c>
      <c r="Z108" s="76">
        <v>51470.16</v>
      </c>
      <c r="AA108" s="69"/>
      <c r="AB108" s="69"/>
      <c r="AC108" s="69"/>
      <c r="AD108" s="69"/>
      <c r="AE108" s="69"/>
      <c r="AF108" s="69"/>
      <c r="AG108" s="69"/>
      <c r="AH108" s="69"/>
    </row>
    <row r="109" spans="1:34" ht="38.25" x14ac:dyDescent="0.25">
      <c r="A109" s="69" t="s">
        <v>581</v>
      </c>
      <c r="B109" s="69" t="s">
        <v>582</v>
      </c>
      <c r="C109" s="69" t="s">
        <v>583</v>
      </c>
      <c r="D109" s="69" t="s">
        <v>691</v>
      </c>
      <c r="E109" s="72">
        <v>44904</v>
      </c>
      <c r="F109" s="69" t="s">
        <v>547</v>
      </c>
      <c r="G109" s="73">
        <v>1</v>
      </c>
      <c r="H109" s="69" t="s">
        <v>691</v>
      </c>
      <c r="I109" s="74">
        <v>20.12</v>
      </c>
      <c r="J109" s="69"/>
      <c r="K109" s="69"/>
      <c r="L109" s="72">
        <v>44682</v>
      </c>
      <c r="M109" s="72">
        <v>44904</v>
      </c>
      <c r="N109" s="69"/>
      <c r="O109" s="75">
        <v>379158.72</v>
      </c>
      <c r="P109" s="75">
        <v>379158.72</v>
      </c>
      <c r="Q109" s="69" t="s">
        <v>242</v>
      </c>
      <c r="R109" s="69" t="s">
        <v>242</v>
      </c>
      <c r="S109" s="75">
        <v>54384</v>
      </c>
      <c r="T109" s="75">
        <v>14545</v>
      </c>
      <c r="U109" s="69" t="s">
        <v>662</v>
      </c>
      <c r="V109" s="69" t="s">
        <v>620</v>
      </c>
      <c r="W109" s="69"/>
      <c r="X109" s="76">
        <v>67980</v>
      </c>
      <c r="Y109" s="76">
        <v>0.84</v>
      </c>
      <c r="Z109" s="76">
        <v>57103.199999999997</v>
      </c>
      <c r="AA109" s="69"/>
      <c r="AB109" s="69"/>
      <c r="AC109" s="69"/>
      <c r="AD109" s="69"/>
      <c r="AE109" s="69"/>
      <c r="AF109" s="69"/>
      <c r="AG109" s="69"/>
      <c r="AH109" s="69"/>
    </row>
    <row r="110" spans="1:34" ht="38.25" x14ac:dyDescent="0.25">
      <c r="A110" s="69" t="s">
        <v>581</v>
      </c>
      <c r="B110" s="69" t="s">
        <v>582</v>
      </c>
      <c r="C110" s="69" t="s">
        <v>583</v>
      </c>
      <c r="D110" s="69" t="s">
        <v>692</v>
      </c>
      <c r="E110" s="72">
        <v>44904</v>
      </c>
      <c r="F110" s="69" t="s">
        <v>547</v>
      </c>
      <c r="G110" s="73">
        <v>1</v>
      </c>
      <c r="H110" s="69" t="s">
        <v>692</v>
      </c>
      <c r="I110" s="74">
        <v>20.12</v>
      </c>
      <c r="J110" s="69"/>
      <c r="K110" s="69"/>
      <c r="L110" s="72">
        <v>44530</v>
      </c>
      <c r="M110" s="72">
        <v>44904</v>
      </c>
      <c r="N110" s="69"/>
      <c r="O110" s="75">
        <v>1172361.28</v>
      </c>
      <c r="P110" s="75">
        <v>1190691.24</v>
      </c>
      <c r="Q110" s="69" t="s">
        <v>242</v>
      </c>
      <c r="R110" s="69" t="s">
        <v>242</v>
      </c>
      <c r="S110" s="75">
        <v>142199</v>
      </c>
      <c r="T110" s="75">
        <v>35263</v>
      </c>
      <c r="U110" s="69" t="s">
        <v>662</v>
      </c>
      <c r="V110" s="69" t="s">
        <v>620</v>
      </c>
      <c r="W110" s="69"/>
      <c r="X110" s="76">
        <v>177749</v>
      </c>
      <c r="Y110" s="76">
        <v>0.84</v>
      </c>
      <c r="Z110" s="76">
        <v>149309.16</v>
      </c>
      <c r="AA110" s="69"/>
      <c r="AB110" s="69"/>
      <c r="AC110" s="69"/>
      <c r="AD110" s="69"/>
      <c r="AE110" s="69"/>
      <c r="AF110" s="69"/>
      <c r="AG110" s="69"/>
      <c r="AH110" s="69"/>
    </row>
    <row r="111" spans="1:34" ht="38.25" x14ac:dyDescent="0.25">
      <c r="A111" s="69" t="s">
        <v>581</v>
      </c>
      <c r="B111" s="69" t="s">
        <v>582</v>
      </c>
      <c r="C111" s="69" t="s">
        <v>583</v>
      </c>
      <c r="D111" s="69" t="s">
        <v>693</v>
      </c>
      <c r="E111" s="72">
        <v>44904</v>
      </c>
      <c r="F111" s="69" t="s">
        <v>547</v>
      </c>
      <c r="G111" s="73">
        <v>1</v>
      </c>
      <c r="H111" s="69" t="s">
        <v>693</v>
      </c>
      <c r="I111" s="74">
        <v>20.12</v>
      </c>
      <c r="J111" s="69"/>
      <c r="K111" s="69"/>
      <c r="L111" s="72">
        <v>44791</v>
      </c>
      <c r="M111" s="72">
        <v>44904</v>
      </c>
      <c r="N111" s="69"/>
      <c r="O111" s="75">
        <v>2439069.7599999998</v>
      </c>
      <c r="P111" s="75">
        <v>2439070</v>
      </c>
      <c r="Q111" s="69" t="s">
        <v>242</v>
      </c>
      <c r="R111" s="69" t="s">
        <v>242</v>
      </c>
      <c r="S111" s="75">
        <v>143388</v>
      </c>
      <c r="T111" s="75">
        <v>61238</v>
      </c>
      <c r="U111" s="69" t="s">
        <v>662</v>
      </c>
      <c r="V111" s="69" t="s">
        <v>620</v>
      </c>
      <c r="W111" s="69"/>
      <c r="X111" s="76">
        <v>179235</v>
      </c>
      <c r="Y111" s="76">
        <v>0.84</v>
      </c>
      <c r="Z111" s="76">
        <v>150557.4</v>
      </c>
      <c r="AA111" s="69"/>
      <c r="AB111" s="69"/>
      <c r="AC111" s="69"/>
      <c r="AD111" s="69"/>
      <c r="AE111" s="69"/>
      <c r="AF111" s="69"/>
      <c r="AG111" s="69"/>
      <c r="AH111" s="69"/>
    </row>
    <row r="112" spans="1:34" ht="255" x14ac:dyDescent="0.25">
      <c r="A112" s="69" t="s">
        <v>581</v>
      </c>
      <c r="B112" s="69" t="s">
        <v>582</v>
      </c>
      <c r="C112" s="69" t="s">
        <v>583</v>
      </c>
      <c r="D112" s="69" t="s">
        <v>694</v>
      </c>
      <c r="E112" s="72">
        <v>44926</v>
      </c>
      <c r="F112" s="69" t="s">
        <v>547</v>
      </c>
      <c r="G112" s="73">
        <v>1</v>
      </c>
      <c r="H112" s="69" t="s">
        <v>694</v>
      </c>
      <c r="I112" s="74">
        <v>20.12</v>
      </c>
      <c r="J112" s="69"/>
      <c r="K112" s="69"/>
      <c r="L112" s="72">
        <v>44696</v>
      </c>
      <c r="M112" s="72">
        <v>44926</v>
      </c>
      <c r="N112" s="69"/>
      <c r="O112" s="75">
        <v>0</v>
      </c>
      <c r="P112" s="75">
        <v>0</v>
      </c>
      <c r="Q112" s="69" t="s">
        <v>242</v>
      </c>
      <c r="R112" s="69" t="s">
        <v>242</v>
      </c>
      <c r="S112" s="75">
        <v>21546</v>
      </c>
      <c r="T112" s="75">
        <v>21546</v>
      </c>
      <c r="U112" s="69" t="s">
        <v>695</v>
      </c>
      <c r="V112" s="69" t="s">
        <v>622</v>
      </c>
      <c r="W112" s="69"/>
      <c r="X112" s="76">
        <v>215463</v>
      </c>
      <c r="Y112" s="76">
        <v>0.84</v>
      </c>
      <c r="Z112" s="76">
        <v>180988.92</v>
      </c>
      <c r="AA112" s="69"/>
      <c r="AB112" s="69" t="s">
        <v>696</v>
      </c>
      <c r="AC112" s="69"/>
      <c r="AD112" s="69"/>
      <c r="AE112" s="69"/>
      <c r="AF112" s="69"/>
      <c r="AG112" s="69"/>
      <c r="AH112" s="69"/>
    </row>
    <row r="113" spans="1:34" ht="38.25" x14ac:dyDescent="0.25">
      <c r="A113" s="69" t="s">
        <v>581</v>
      </c>
      <c r="B113" s="69" t="s">
        <v>582</v>
      </c>
      <c r="C113" s="69" t="s">
        <v>583</v>
      </c>
      <c r="D113" s="69" t="s">
        <v>697</v>
      </c>
      <c r="E113" s="72">
        <v>44750</v>
      </c>
      <c r="F113" s="69" t="s">
        <v>45</v>
      </c>
      <c r="G113" s="73">
        <v>1</v>
      </c>
      <c r="H113" s="69" t="s">
        <v>697</v>
      </c>
      <c r="I113" s="74">
        <v>1</v>
      </c>
      <c r="J113" s="69"/>
      <c r="K113" s="69"/>
      <c r="L113" s="69"/>
      <c r="M113" s="69"/>
      <c r="N113" s="69"/>
      <c r="O113" s="69"/>
      <c r="P113" s="69"/>
      <c r="Q113" s="69" t="s">
        <v>242</v>
      </c>
      <c r="R113" s="69" t="s">
        <v>242</v>
      </c>
      <c r="S113" s="75">
        <v>3500</v>
      </c>
      <c r="T113" s="69"/>
      <c r="U113" s="69" t="s">
        <v>208</v>
      </c>
      <c r="V113" s="69" t="s">
        <v>208</v>
      </c>
      <c r="W113" s="76">
        <v>13578</v>
      </c>
      <c r="X113" s="69"/>
      <c r="Y113" s="76">
        <v>0.84</v>
      </c>
      <c r="Z113" s="69"/>
      <c r="AA113" s="77">
        <v>4</v>
      </c>
      <c r="AB113" s="69"/>
      <c r="AC113" s="69"/>
      <c r="AD113" s="69"/>
      <c r="AE113" s="69"/>
      <c r="AF113" s="69"/>
      <c r="AG113" s="69"/>
      <c r="AH113" s="69"/>
    </row>
    <row r="114" spans="1:34" ht="38.25" x14ac:dyDescent="0.25">
      <c r="A114" s="69" t="s">
        <v>581</v>
      </c>
      <c r="B114" s="69" t="s">
        <v>582</v>
      </c>
      <c r="C114" s="69" t="s">
        <v>583</v>
      </c>
      <c r="D114" s="69" t="s">
        <v>698</v>
      </c>
      <c r="E114" s="72">
        <v>44638</v>
      </c>
      <c r="F114" s="69" t="s">
        <v>45</v>
      </c>
      <c r="G114" s="73">
        <v>1</v>
      </c>
      <c r="H114" s="69" t="s">
        <v>698</v>
      </c>
      <c r="I114" s="74">
        <v>1</v>
      </c>
      <c r="J114" s="69"/>
      <c r="K114" s="69"/>
      <c r="L114" s="69"/>
      <c r="M114" s="69"/>
      <c r="N114" s="69"/>
      <c r="O114" s="69"/>
      <c r="P114" s="69"/>
      <c r="Q114" s="69" t="s">
        <v>242</v>
      </c>
      <c r="R114" s="69" t="s">
        <v>242</v>
      </c>
      <c r="S114" s="75">
        <v>3500</v>
      </c>
      <c r="T114" s="69"/>
      <c r="U114" s="69" t="s">
        <v>208</v>
      </c>
      <c r="V114" s="69" t="s">
        <v>208</v>
      </c>
      <c r="W114" s="76">
        <v>42925</v>
      </c>
      <c r="X114" s="69"/>
      <c r="Y114" s="76">
        <v>0.84</v>
      </c>
      <c r="Z114" s="69"/>
      <c r="AA114" s="77">
        <v>8</v>
      </c>
      <c r="AB114" s="69"/>
      <c r="AC114" s="69"/>
      <c r="AD114" s="69"/>
      <c r="AE114" s="69"/>
      <c r="AF114" s="69"/>
      <c r="AG114" s="69"/>
      <c r="AH114" s="69"/>
    </row>
    <row r="115" spans="1:34" ht="38.25" x14ac:dyDescent="0.25">
      <c r="A115" s="69" t="s">
        <v>581</v>
      </c>
      <c r="B115" s="69" t="s">
        <v>582</v>
      </c>
      <c r="C115" s="69" t="s">
        <v>583</v>
      </c>
      <c r="D115" s="69" t="s">
        <v>699</v>
      </c>
      <c r="E115" s="72">
        <v>44638</v>
      </c>
      <c r="F115" s="69" t="s">
        <v>45</v>
      </c>
      <c r="G115" s="73">
        <v>1</v>
      </c>
      <c r="H115" s="69" t="s">
        <v>699</v>
      </c>
      <c r="I115" s="74">
        <v>1</v>
      </c>
      <c r="J115" s="69"/>
      <c r="K115" s="69"/>
      <c r="L115" s="69"/>
      <c r="M115" s="69"/>
      <c r="N115" s="69"/>
      <c r="O115" s="69"/>
      <c r="P115" s="69"/>
      <c r="Q115" s="69" t="s">
        <v>242</v>
      </c>
      <c r="R115" s="69" t="s">
        <v>242</v>
      </c>
      <c r="S115" s="75">
        <v>3500</v>
      </c>
      <c r="T115" s="69"/>
      <c r="U115" s="69" t="s">
        <v>208</v>
      </c>
      <c r="V115" s="69" t="s">
        <v>208</v>
      </c>
      <c r="W115" s="76">
        <v>1863</v>
      </c>
      <c r="X115" s="69"/>
      <c r="Y115" s="76">
        <v>0.84</v>
      </c>
      <c r="Z115" s="69"/>
      <c r="AA115" s="77">
        <v>2</v>
      </c>
      <c r="AB115" s="69"/>
      <c r="AC115" s="69"/>
      <c r="AD115" s="69"/>
      <c r="AE115" s="69"/>
      <c r="AF115" s="69"/>
      <c r="AG115" s="69"/>
      <c r="AH115" s="69"/>
    </row>
    <row r="116" spans="1:34" ht="38.25" x14ac:dyDescent="0.25">
      <c r="A116" s="69" t="s">
        <v>581</v>
      </c>
      <c r="B116" s="69" t="s">
        <v>582</v>
      </c>
      <c r="C116" s="69" t="s">
        <v>583</v>
      </c>
      <c r="D116" s="69" t="s">
        <v>700</v>
      </c>
      <c r="E116" s="72">
        <v>44652</v>
      </c>
      <c r="F116" s="69" t="s">
        <v>45</v>
      </c>
      <c r="G116" s="73">
        <v>1</v>
      </c>
      <c r="H116" s="69" t="s">
        <v>700</v>
      </c>
      <c r="I116" s="74">
        <v>1</v>
      </c>
      <c r="J116" s="69"/>
      <c r="K116" s="69"/>
      <c r="L116" s="69"/>
      <c r="M116" s="69"/>
      <c r="N116" s="69"/>
      <c r="O116" s="69"/>
      <c r="P116" s="69"/>
      <c r="Q116" s="69" t="s">
        <v>242</v>
      </c>
      <c r="R116" s="69" t="s">
        <v>242</v>
      </c>
      <c r="S116" s="75">
        <v>3500</v>
      </c>
      <c r="T116" s="69"/>
      <c r="U116" s="69" t="s">
        <v>208</v>
      </c>
      <c r="V116" s="69" t="s">
        <v>208</v>
      </c>
      <c r="W116" s="76">
        <v>37041</v>
      </c>
      <c r="X116" s="69"/>
      <c r="Y116" s="76">
        <v>0.84</v>
      </c>
      <c r="Z116" s="69"/>
      <c r="AA116" s="77">
        <v>9</v>
      </c>
      <c r="AB116" s="69"/>
      <c r="AC116" s="69"/>
      <c r="AD116" s="69"/>
      <c r="AE116" s="69"/>
      <c r="AF116" s="69"/>
      <c r="AG116" s="69"/>
      <c r="AH116" s="69"/>
    </row>
    <row r="117" spans="1:34" ht="38.25" x14ac:dyDescent="0.25">
      <c r="A117" s="69" t="s">
        <v>581</v>
      </c>
      <c r="B117" s="69" t="s">
        <v>582</v>
      </c>
      <c r="C117" s="69" t="s">
        <v>583</v>
      </c>
      <c r="D117" s="69" t="s">
        <v>701</v>
      </c>
      <c r="E117" s="72">
        <v>44680</v>
      </c>
      <c r="F117" s="69" t="s">
        <v>45</v>
      </c>
      <c r="G117" s="73">
        <v>1</v>
      </c>
      <c r="H117" s="69" t="s">
        <v>701</v>
      </c>
      <c r="I117" s="74">
        <v>1</v>
      </c>
      <c r="J117" s="69"/>
      <c r="K117" s="69"/>
      <c r="L117" s="69"/>
      <c r="M117" s="69"/>
      <c r="N117" s="69"/>
      <c r="O117" s="69"/>
      <c r="P117" s="69"/>
      <c r="Q117" s="69" t="s">
        <v>242</v>
      </c>
      <c r="R117" s="69" t="s">
        <v>242</v>
      </c>
      <c r="S117" s="75">
        <v>3500</v>
      </c>
      <c r="T117" s="69"/>
      <c r="U117" s="69" t="s">
        <v>208</v>
      </c>
      <c r="V117" s="69" t="s">
        <v>208</v>
      </c>
      <c r="W117" s="76">
        <v>8934</v>
      </c>
      <c r="X117" s="69"/>
      <c r="Y117" s="76">
        <v>0.84</v>
      </c>
      <c r="Z117" s="69"/>
      <c r="AA117" s="77">
        <v>7</v>
      </c>
      <c r="AB117" s="69"/>
      <c r="AC117" s="69"/>
      <c r="AD117" s="69"/>
      <c r="AE117" s="69"/>
      <c r="AF117" s="69"/>
      <c r="AG117" s="69"/>
      <c r="AH117" s="69"/>
    </row>
    <row r="118" spans="1:34" ht="38.25" x14ac:dyDescent="0.25">
      <c r="A118" s="69" t="s">
        <v>581</v>
      </c>
      <c r="B118" s="69" t="s">
        <v>582</v>
      </c>
      <c r="C118" s="69" t="s">
        <v>583</v>
      </c>
      <c r="D118" s="69" t="s">
        <v>702</v>
      </c>
      <c r="E118" s="72">
        <v>44722</v>
      </c>
      <c r="F118" s="69" t="s">
        <v>45</v>
      </c>
      <c r="G118" s="73">
        <v>1</v>
      </c>
      <c r="H118" s="69" t="s">
        <v>702</v>
      </c>
      <c r="I118" s="74">
        <v>1</v>
      </c>
      <c r="J118" s="69"/>
      <c r="K118" s="69"/>
      <c r="L118" s="69"/>
      <c r="M118" s="69"/>
      <c r="N118" s="69"/>
      <c r="O118" s="69"/>
      <c r="P118" s="69"/>
      <c r="Q118" s="69" t="s">
        <v>242</v>
      </c>
      <c r="R118" s="69" t="s">
        <v>242</v>
      </c>
      <c r="S118" s="75">
        <v>3500</v>
      </c>
      <c r="T118" s="69"/>
      <c r="U118" s="69" t="s">
        <v>208</v>
      </c>
      <c r="V118" s="69" t="s">
        <v>208</v>
      </c>
      <c r="W118" s="76">
        <v>28743</v>
      </c>
      <c r="X118" s="69"/>
      <c r="Y118" s="76">
        <v>0.84</v>
      </c>
      <c r="Z118" s="69"/>
      <c r="AA118" s="77">
        <v>7</v>
      </c>
      <c r="AB118" s="69"/>
      <c r="AC118" s="69"/>
      <c r="AD118" s="69"/>
      <c r="AE118" s="69"/>
      <c r="AF118" s="69"/>
      <c r="AG118" s="69"/>
      <c r="AH118" s="69"/>
    </row>
    <row r="119" spans="1:34" ht="38.25" x14ac:dyDescent="0.25">
      <c r="A119" s="69" t="s">
        <v>581</v>
      </c>
      <c r="B119" s="69" t="s">
        <v>582</v>
      </c>
      <c r="C119" s="69" t="s">
        <v>583</v>
      </c>
      <c r="D119" s="69" t="s">
        <v>703</v>
      </c>
      <c r="E119" s="72">
        <v>44722</v>
      </c>
      <c r="F119" s="69" t="s">
        <v>45</v>
      </c>
      <c r="G119" s="73">
        <v>1</v>
      </c>
      <c r="H119" s="69" t="s">
        <v>703</v>
      </c>
      <c r="I119" s="74">
        <v>1</v>
      </c>
      <c r="J119" s="69"/>
      <c r="K119" s="69"/>
      <c r="L119" s="69"/>
      <c r="M119" s="69"/>
      <c r="N119" s="69"/>
      <c r="O119" s="69"/>
      <c r="P119" s="69"/>
      <c r="Q119" s="69" t="s">
        <v>242</v>
      </c>
      <c r="R119" s="69" t="s">
        <v>242</v>
      </c>
      <c r="S119" s="75">
        <v>3500</v>
      </c>
      <c r="T119" s="69"/>
      <c r="U119" s="69" t="s">
        <v>208</v>
      </c>
      <c r="V119" s="69" t="s">
        <v>208</v>
      </c>
      <c r="W119" s="76">
        <v>15588</v>
      </c>
      <c r="X119" s="69"/>
      <c r="Y119" s="76">
        <v>0.84</v>
      </c>
      <c r="Z119" s="69"/>
      <c r="AA119" s="77">
        <v>4</v>
      </c>
      <c r="AB119" s="69"/>
      <c r="AC119" s="69"/>
      <c r="AD119" s="69"/>
      <c r="AE119" s="69"/>
      <c r="AF119" s="69"/>
      <c r="AG119" s="69"/>
      <c r="AH119" s="69"/>
    </row>
    <row r="120" spans="1:34" ht="38.25" x14ac:dyDescent="0.25">
      <c r="A120" s="69" t="s">
        <v>581</v>
      </c>
      <c r="B120" s="69" t="s">
        <v>582</v>
      </c>
      <c r="C120" s="69" t="s">
        <v>583</v>
      </c>
      <c r="D120" s="69" t="s">
        <v>704</v>
      </c>
      <c r="E120" s="72">
        <v>44722</v>
      </c>
      <c r="F120" s="69" t="s">
        <v>45</v>
      </c>
      <c r="G120" s="73">
        <v>1</v>
      </c>
      <c r="H120" s="69" t="s">
        <v>704</v>
      </c>
      <c r="I120" s="74">
        <v>1</v>
      </c>
      <c r="J120" s="69"/>
      <c r="K120" s="69"/>
      <c r="L120" s="69"/>
      <c r="M120" s="69"/>
      <c r="N120" s="69"/>
      <c r="O120" s="69"/>
      <c r="P120" s="69"/>
      <c r="Q120" s="69" t="s">
        <v>242</v>
      </c>
      <c r="R120" s="69" t="s">
        <v>242</v>
      </c>
      <c r="S120" s="75">
        <v>3500</v>
      </c>
      <c r="T120" s="69"/>
      <c r="U120" s="69" t="s">
        <v>208</v>
      </c>
      <c r="V120" s="69" t="s">
        <v>208</v>
      </c>
      <c r="W120" s="76">
        <v>44559</v>
      </c>
      <c r="X120" s="69"/>
      <c r="Y120" s="76">
        <v>0.84</v>
      </c>
      <c r="Z120" s="69"/>
      <c r="AA120" s="77">
        <v>7</v>
      </c>
      <c r="AB120" s="69"/>
      <c r="AC120" s="69"/>
      <c r="AD120" s="69"/>
      <c r="AE120" s="69"/>
      <c r="AF120" s="69"/>
      <c r="AG120" s="69"/>
      <c r="AH120" s="69"/>
    </row>
    <row r="121" spans="1:34" ht="38.25" x14ac:dyDescent="0.25">
      <c r="A121" s="69" t="s">
        <v>581</v>
      </c>
      <c r="B121" s="69" t="s">
        <v>582</v>
      </c>
      <c r="C121" s="69" t="s">
        <v>583</v>
      </c>
      <c r="D121" s="69" t="s">
        <v>705</v>
      </c>
      <c r="E121" s="72">
        <v>44722</v>
      </c>
      <c r="F121" s="69" t="s">
        <v>45</v>
      </c>
      <c r="G121" s="73">
        <v>1</v>
      </c>
      <c r="H121" s="69" t="s">
        <v>705</v>
      </c>
      <c r="I121" s="74">
        <v>1</v>
      </c>
      <c r="J121" s="69"/>
      <c r="K121" s="69"/>
      <c r="L121" s="69"/>
      <c r="M121" s="69"/>
      <c r="N121" s="69"/>
      <c r="O121" s="69"/>
      <c r="P121" s="69"/>
      <c r="Q121" s="69" t="s">
        <v>242</v>
      </c>
      <c r="R121" s="69" t="s">
        <v>242</v>
      </c>
      <c r="S121" s="75">
        <v>3500</v>
      </c>
      <c r="T121" s="69"/>
      <c r="U121" s="69" t="s">
        <v>208</v>
      </c>
      <c r="V121" s="69" t="s">
        <v>208</v>
      </c>
      <c r="W121" s="76">
        <v>15992</v>
      </c>
      <c r="X121" s="69"/>
      <c r="Y121" s="76">
        <v>0.84</v>
      </c>
      <c r="Z121" s="69"/>
      <c r="AA121" s="77">
        <v>4</v>
      </c>
      <c r="AB121" s="69"/>
      <c r="AC121" s="69"/>
      <c r="AD121" s="69"/>
      <c r="AE121" s="69"/>
      <c r="AF121" s="69"/>
      <c r="AG121" s="69"/>
      <c r="AH121" s="69"/>
    </row>
    <row r="122" spans="1:34" ht="38.25" x14ac:dyDescent="0.25">
      <c r="A122" s="69" t="s">
        <v>581</v>
      </c>
      <c r="B122" s="69" t="s">
        <v>582</v>
      </c>
      <c r="C122" s="69" t="s">
        <v>583</v>
      </c>
      <c r="D122" s="69" t="s">
        <v>706</v>
      </c>
      <c r="E122" s="72">
        <v>44722</v>
      </c>
      <c r="F122" s="69" t="s">
        <v>45</v>
      </c>
      <c r="G122" s="73">
        <v>1</v>
      </c>
      <c r="H122" s="69" t="s">
        <v>706</v>
      </c>
      <c r="I122" s="74">
        <v>1</v>
      </c>
      <c r="J122" s="69"/>
      <c r="K122" s="69"/>
      <c r="L122" s="69"/>
      <c r="M122" s="69"/>
      <c r="N122" s="69"/>
      <c r="O122" s="69"/>
      <c r="P122" s="69"/>
      <c r="Q122" s="69" t="s">
        <v>242</v>
      </c>
      <c r="R122" s="69" t="s">
        <v>242</v>
      </c>
      <c r="S122" s="75">
        <v>3500</v>
      </c>
      <c r="T122" s="69"/>
      <c r="U122" s="69" t="s">
        <v>208</v>
      </c>
      <c r="V122" s="69" t="s">
        <v>208</v>
      </c>
      <c r="W122" s="76">
        <v>16775</v>
      </c>
      <c r="X122" s="69"/>
      <c r="Y122" s="76">
        <v>0.84</v>
      </c>
      <c r="Z122" s="69"/>
      <c r="AA122" s="77">
        <v>4</v>
      </c>
      <c r="AB122" s="69"/>
      <c r="AC122" s="69"/>
      <c r="AD122" s="69"/>
      <c r="AE122" s="69"/>
      <c r="AF122" s="69"/>
      <c r="AG122" s="69"/>
      <c r="AH122" s="69"/>
    </row>
    <row r="123" spans="1:34" ht="38.25" x14ac:dyDescent="0.25">
      <c r="A123" s="69" t="s">
        <v>581</v>
      </c>
      <c r="B123" s="69" t="s">
        <v>582</v>
      </c>
      <c r="C123" s="69" t="s">
        <v>583</v>
      </c>
      <c r="D123" s="69" t="s">
        <v>707</v>
      </c>
      <c r="E123" s="72">
        <v>44722</v>
      </c>
      <c r="F123" s="69" t="s">
        <v>45</v>
      </c>
      <c r="G123" s="73">
        <v>1</v>
      </c>
      <c r="H123" s="69" t="s">
        <v>707</v>
      </c>
      <c r="I123" s="74">
        <v>1</v>
      </c>
      <c r="J123" s="69"/>
      <c r="K123" s="69"/>
      <c r="L123" s="69"/>
      <c r="M123" s="69"/>
      <c r="N123" s="69"/>
      <c r="O123" s="69"/>
      <c r="P123" s="69"/>
      <c r="Q123" s="69" t="s">
        <v>242</v>
      </c>
      <c r="R123" s="69" t="s">
        <v>242</v>
      </c>
      <c r="S123" s="75">
        <v>3500</v>
      </c>
      <c r="T123" s="69"/>
      <c r="U123" s="69" t="s">
        <v>208</v>
      </c>
      <c r="V123" s="69" t="s">
        <v>208</v>
      </c>
      <c r="W123" s="76">
        <v>17700</v>
      </c>
      <c r="X123" s="69"/>
      <c r="Y123" s="76">
        <v>0.84</v>
      </c>
      <c r="Z123" s="69"/>
      <c r="AA123" s="77">
        <v>4</v>
      </c>
      <c r="AB123" s="69"/>
      <c r="AC123" s="69"/>
      <c r="AD123" s="69"/>
      <c r="AE123" s="69"/>
      <c r="AF123" s="69"/>
      <c r="AG123" s="69"/>
      <c r="AH123" s="69"/>
    </row>
    <row r="124" spans="1:34" ht="38.25" x14ac:dyDescent="0.25">
      <c r="A124" s="69" t="s">
        <v>581</v>
      </c>
      <c r="B124" s="69" t="s">
        <v>582</v>
      </c>
      <c r="C124" s="69" t="s">
        <v>583</v>
      </c>
      <c r="D124" s="69" t="s">
        <v>708</v>
      </c>
      <c r="E124" s="72">
        <v>44694</v>
      </c>
      <c r="F124" s="69" t="s">
        <v>45</v>
      </c>
      <c r="G124" s="73">
        <v>1</v>
      </c>
      <c r="H124" s="69" t="s">
        <v>708</v>
      </c>
      <c r="I124" s="74">
        <v>1</v>
      </c>
      <c r="J124" s="69"/>
      <c r="K124" s="69"/>
      <c r="L124" s="69"/>
      <c r="M124" s="69"/>
      <c r="N124" s="69"/>
      <c r="O124" s="69"/>
      <c r="P124" s="69"/>
      <c r="Q124" s="69" t="s">
        <v>242</v>
      </c>
      <c r="R124" s="69" t="s">
        <v>242</v>
      </c>
      <c r="S124" s="75">
        <v>3500</v>
      </c>
      <c r="T124" s="69"/>
      <c r="U124" s="69" t="s">
        <v>208</v>
      </c>
      <c r="V124" s="69" t="s">
        <v>208</v>
      </c>
      <c r="W124" s="76">
        <v>3949</v>
      </c>
      <c r="X124" s="69"/>
      <c r="Y124" s="76">
        <v>0.84</v>
      </c>
      <c r="Z124" s="69"/>
      <c r="AA124" s="77">
        <v>1</v>
      </c>
      <c r="AB124" s="69"/>
      <c r="AC124" s="69"/>
      <c r="AD124" s="69"/>
      <c r="AE124" s="69"/>
      <c r="AF124" s="69"/>
      <c r="AG124" s="69"/>
      <c r="AH124" s="69"/>
    </row>
    <row r="125" spans="1:34" ht="38.25" x14ac:dyDescent="0.25">
      <c r="A125" s="69" t="s">
        <v>581</v>
      </c>
      <c r="B125" s="69" t="s">
        <v>582</v>
      </c>
      <c r="C125" s="69" t="s">
        <v>583</v>
      </c>
      <c r="D125" s="69" t="s">
        <v>709</v>
      </c>
      <c r="E125" s="72">
        <v>44736</v>
      </c>
      <c r="F125" s="69" t="s">
        <v>45</v>
      </c>
      <c r="G125" s="73">
        <v>1</v>
      </c>
      <c r="H125" s="69" t="s">
        <v>709</v>
      </c>
      <c r="I125" s="74">
        <v>1</v>
      </c>
      <c r="J125" s="69"/>
      <c r="K125" s="69"/>
      <c r="L125" s="69"/>
      <c r="M125" s="69"/>
      <c r="N125" s="69"/>
      <c r="O125" s="69"/>
      <c r="P125" s="69"/>
      <c r="Q125" s="69" t="s">
        <v>242</v>
      </c>
      <c r="R125" s="69" t="s">
        <v>242</v>
      </c>
      <c r="S125" s="75">
        <v>3500</v>
      </c>
      <c r="T125" s="69"/>
      <c r="U125" s="69" t="s">
        <v>208</v>
      </c>
      <c r="V125" s="69" t="s">
        <v>208</v>
      </c>
      <c r="W125" s="76">
        <v>23740</v>
      </c>
      <c r="X125" s="69"/>
      <c r="Y125" s="76">
        <v>0.84</v>
      </c>
      <c r="Z125" s="69"/>
      <c r="AA125" s="77">
        <v>7</v>
      </c>
      <c r="AB125" s="69"/>
      <c r="AC125" s="69"/>
      <c r="AD125" s="69"/>
      <c r="AE125" s="69"/>
      <c r="AF125" s="69"/>
      <c r="AG125" s="69"/>
      <c r="AH125" s="69"/>
    </row>
    <row r="126" spans="1:34" ht="38.25" x14ac:dyDescent="0.25">
      <c r="A126" s="69" t="s">
        <v>581</v>
      </c>
      <c r="B126" s="69" t="s">
        <v>582</v>
      </c>
      <c r="C126" s="69" t="s">
        <v>583</v>
      </c>
      <c r="D126" s="69" t="s">
        <v>710</v>
      </c>
      <c r="E126" s="72">
        <v>44736</v>
      </c>
      <c r="F126" s="69" t="s">
        <v>45</v>
      </c>
      <c r="G126" s="73">
        <v>1</v>
      </c>
      <c r="H126" s="69" t="s">
        <v>710</v>
      </c>
      <c r="I126" s="74">
        <v>1</v>
      </c>
      <c r="J126" s="69"/>
      <c r="K126" s="69"/>
      <c r="L126" s="69"/>
      <c r="M126" s="69"/>
      <c r="N126" s="69"/>
      <c r="O126" s="69"/>
      <c r="P126" s="69"/>
      <c r="Q126" s="69" t="s">
        <v>242</v>
      </c>
      <c r="R126" s="69" t="s">
        <v>242</v>
      </c>
      <c r="S126" s="75">
        <v>3500</v>
      </c>
      <c r="T126" s="69"/>
      <c r="U126" s="69" t="s">
        <v>208</v>
      </c>
      <c r="V126" s="69" t="s">
        <v>208</v>
      </c>
      <c r="W126" s="76">
        <v>13135</v>
      </c>
      <c r="X126" s="69"/>
      <c r="Y126" s="76">
        <v>0.84</v>
      </c>
      <c r="Z126" s="69"/>
      <c r="AA126" s="77">
        <v>6</v>
      </c>
      <c r="AB126" s="69"/>
      <c r="AC126" s="69"/>
      <c r="AD126" s="69"/>
      <c r="AE126" s="69"/>
      <c r="AF126" s="69"/>
      <c r="AG126" s="69"/>
      <c r="AH126" s="69"/>
    </row>
    <row r="127" spans="1:34" ht="38.25" x14ac:dyDescent="0.25">
      <c r="A127" s="69" t="s">
        <v>581</v>
      </c>
      <c r="B127" s="69" t="s">
        <v>582</v>
      </c>
      <c r="C127" s="69" t="s">
        <v>583</v>
      </c>
      <c r="D127" s="69" t="s">
        <v>711</v>
      </c>
      <c r="E127" s="72">
        <v>44736</v>
      </c>
      <c r="F127" s="69" t="s">
        <v>45</v>
      </c>
      <c r="G127" s="73">
        <v>1</v>
      </c>
      <c r="H127" s="69" t="s">
        <v>711</v>
      </c>
      <c r="I127" s="74">
        <v>1</v>
      </c>
      <c r="J127" s="69"/>
      <c r="K127" s="69"/>
      <c r="L127" s="69"/>
      <c r="M127" s="69"/>
      <c r="N127" s="69"/>
      <c r="O127" s="69"/>
      <c r="P127" s="69"/>
      <c r="Q127" s="69" t="s">
        <v>242</v>
      </c>
      <c r="R127" s="69" t="s">
        <v>242</v>
      </c>
      <c r="S127" s="75">
        <v>3500</v>
      </c>
      <c r="T127" s="69"/>
      <c r="U127" s="69" t="s">
        <v>208</v>
      </c>
      <c r="V127" s="69" t="s">
        <v>208</v>
      </c>
      <c r="W127" s="76">
        <v>24183</v>
      </c>
      <c r="X127" s="69"/>
      <c r="Y127" s="76">
        <v>0.84</v>
      </c>
      <c r="Z127" s="69"/>
      <c r="AA127" s="77">
        <v>7</v>
      </c>
      <c r="AB127" s="69"/>
      <c r="AC127" s="69"/>
      <c r="AD127" s="69"/>
      <c r="AE127" s="69"/>
      <c r="AF127" s="69"/>
      <c r="AG127" s="69"/>
      <c r="AH127" s="69"/>
    </row>
    <row r="128" spans="1:34" ht="38.25" x14ac:dyDescent="0.25">
      <c r="A128" s="69" t="s">
        <v>581</v>
      </c>
      <c r="B128" s="69" t="s">
        <v>582</v>
      </c>
      <c r="C128" s="69" t="s">
        <v>583</v>
      </c>
      <c r="D128" s="69" t="s">
        <v>712</v>
      </c>
      <c r="E128" s="72">
        <v>44764</v>
      </c>
      <c r="F128" s="69" t="s">
        <v>45</v>
      </c>
      <c r="G128" s="73">
        <v>1</v>
      </c>
      <c r="H128" s="69" t="s">
        <v>712</v>
      </c>
      <c r="I128" s="74">
        <v>1</v>
      </c>
      <c r="J128" s="69"/>
      <c r="K128" s="69"/>
      <c r="L128" s="69"/>
      <c r="M128" s="69"/>
      <c r="N128" s="69"/>
      <c r="O128" s="69"/>
      <c r="P128" s="69"/>
      <c r="Q128" s="69" t="s">
        <v>242</v>
      </c>
      <c r="R128" s="69" t="s">
        <v>242</v>
      </c>
      <c r="S128" s="75">
        <v>3500</v>
      </c>
      <c r="T128" s="69"/>
      <c r="U128" s="69" t="s">
        <v>208</v>
      </c>
      <c r="V128" s="69" t="s">
        <v>208</v>
      </c>
      <c r="W128" s="76">
        <v>21136</v>
      </c>
      <c r="X128" s="69"/>
      <c r="Y128" s="76">
        <v>0.84</v>
      </c>
      <c r="Z128" s="69"/>
      <c r="AA128" s="77">
        <v>8</v>
      </c>
      <c r="AB128" s="69"/>
      <c r="AC128" s="69"/>
      <c r="AD128" s="69"/>
      <c r="AE128" s="69"/>
      <c r="AF128" s="69"/>
      <c r="AG128" s="69"/>
      <c r="AH128" s="69"/>
    </row>
    <row r="129" spans="1:34" ht="38.25" x14ac:dyDescent="0.25">
      <c r="A129" s="69" t="s">
        <v>581</v>
      </c>
      <c r="B129" s="69" t="s">
        <v>582</v>
      </c>
      <c r="C129" s="69" t="s">
        <v>583</v>
      </c>
      <c r="D129" s="69" t="s">
        <v>713</v>
      </c>
      <c r="E129" s="72">
        <v>44806</v>
      </c>
      <c r="F129" s="69" t="s">
        <v>45</v>
      </c>
      <c r="G129" s="73">
        <v>1</v>
      </c>
      <c r="H129" s="69" t="s">
        <v>713</v>
      </c>
      <c r="I129" s="74">
        <v>1</v>
      </c>
      <c r="J129" s="69"/>
      <c r="K129" s="69"/>
      <c r="L129" s="69"/>
      <c r="M129" s="69"/>
      <c r="N129" s="69"/>
      <c r="O129" s="69"/>
      <c r="P129" s="69"/>
      <c r="Q129" s="69" t="s">
        <v>242</v>
      </c>
      <c r="R129" s="69" t="s">
        <v>242</v>
      </c>
      <c r="S129" s="75">
        <v>3500</v>
      </c>
      <c r="T129" s="69"/>
      <c r="U129" s="69" t="s">
        <v>208</v>
      </c>
      <c r="V129" s="69" t="s">
        <v>208</v>
      </c>
      <c r="W129" s="76">
        <v>68001</v>
      </c>
      <c r="X129" s="69"/>
      <c r="Y129" s="76">
        <v>0.84</v>
      </c>
      <c r="Z129" s="69"/>
      <c r="AA129" s="77">
        <v>6</v>
      </c>
      <c r="AB129" s="69"/>
      <c r="AC129" s="69"/>
      <c r="AD129" s="69"/>
      <c r="AE129" s="69"/>
      <c r="AF129" s="69"/>
      <c r="AG129" s="69"/>
      <c r="AH129" s="69"/>
    </row>
    <row r="130" spans="1:34" ht="38.25" x14ac:dyDescent="0.25">
      <c r="A130" s="69" t="s">
        <v>581</v>
      </c>
      <c r="B130" s="69" t="s">
        <v>582</v>
      </c>
      <c r="C130" s="69" t="s">
        <v>583</v>
      </c>
      <c r="D130" s="69" t="s">
        <v>714</v>
      </c>
      <c r="E130" s="72">
        <v>44848</v>
      </c>
      <c r="F130" s="69" t="s">
        <v>45</v>
      </c>
      <c r="G130" s="73">
        <v>1</v>
      </c>
      <c r="H130" s="69" t="s">
        <v>714</v>
      </c>
      <c r="I130" s="74">
        <v>1</v>
      </c>
      <c r="J130" s="69"/>
      <c r="K130" s="69"/>
      <c r="L130" s="69"/>
      <c r="M130" s="69"/>
      <c r="N130" s="69"/>
      <c r="O130" s="69"/>
      <c r="P130" s="69"/>
      <c r="Q130" s="69" t="s">
        <v>242</v>
      </c>
      <c r="R130" s="69" t="s">
        <v>242</v>
      </c>
      <c r="S130" s="75">
        <v>3500</v>
      </c>
      <c r="T130" s="69"/>
      <c r="U130" s="69" t="s">
        <v>208</v>
      </c>
      <c r="V130" s="69" t="s">
        <v>208</v>
      </c>
      <c r="W130" s="76">
        <v>22230</v>
      </c>
      <c r="X130" s="69"/>
      <c r="Y130" s="76">
        <v>0.84</v>
      </c>
      <c r="Z130" s="69"/>
      <c r="AA130" s="77">
        <v>8</v>
      </c>
      <c r="AB130" s="69"/>
      <c r="AC130" s="69"/>
      <c r="AD130" s="69"/>
      <c r="AE130" s="69"/>
      <c r="AF130" s="69"/>
      <c r="AG130" s="69"/>
      <c r="AH130" s="69"/>
    </row>
    <row r="131" spans="1:34" ht="38.25" x14ac:dyDescent="0.25">
      <c r="A131" s="69" t="s">
        <v>581</v>
      </c>
      <c r="B131" s="69" t="s">
        <v>582</v>
      </c>
      <c r="C131" s="69" t="s">
        <v>583</v>
      </c>
      <c r="D131" s="69" t="s">
        <v>715</v>
      </c>
      <c r="E131" s="72">
        <v>44848</v>
      </c>
      <c r="F131" s="69" t="s">
        <v>45</v>
      </c>
      <c r="G131" s="73">
        <v>1</v>
      </c>
      <c r="H131" s="69" t="s">
        <v>715</v>
      </c>
      <c r="I131" s="74">
        <v>1</v>
      </c>
      <c r="J131" s="69"/>
      <c r="K131" s="69"/>
      <c r="L131" s="69"/>
      <c r="M131" s="69"/>
      <c r="N131" s="69"/>
      <c r="O131" s="69"/>
      <c r="P131" s="69"/>
      <c r="Q131" s="69" t="s">
        <v>242</v>
      </c>
      <c r="R131" s="69" t="s">
        <v>242</v>
      </c>
      <c r="S131" s="75">
        <v>3500</v>
      </c>
      <c r="T131" s="69"/>
      <c r="U131" s="69" t="s">
        <v>208</v>
      </c>
      <c r="V131" s="69" t="s">
        <v>208</v>
      </c>
      <c r="W131" s="76">
        <v>18651</v>
      </c>
      <c r="X131" s="69"/>
      <c r="Y131" s="76">
        <v>0.84</v>
      </c>
      <c r="Z131" s="69"/>
      <c r="AA131" s="77">
        <v>11</v>
      </c>
      <c r="AB131" s="69"/>
      <c r="AC131" s="69"/>
      <c r="AD131" s="69"/>
      <c r="AE131" s="69"/>
      <c r="AF131" s="69"/>
      <c r="AG131" s="69"/>
      <c r="AH131" s="69"/>
    </row>
    <row r="132" spans="1:34" ht="38.25" x14ac:dyDescent="0.25">
      <c r="A132" s="69" t="s">
        <v>581</v>
      </c>
      <c r="B132" s="69" t="s">
        <v>582</v>
      </c>
      <c r="C132" s="69" t="s">
        <v>583</v>
      </c>
      <c r="D132" s="69" t="s">
        <v>716</v>
      </c>
      <c r="E132" s="72">
        <v>44904</v>
      </c>
      <c r="F132" s="69" t="s">
        <v>45</v>
      </c>
      <c r="G132" s="73">
        <v>1</v>
      </c>
      <c r="H132" s="69" t="s">
        <v>716</v>
      </c>
      <c r="I132" s="74">
        <v>1</v>
      </c>
      <c r="J132" s="69"/>
      <c r="K132" s="69"/>
      <c r="L132" s="69"/>
      <c r="M132" s="69"/>
      <c r="N132" s="69"/>
      <c r="O132" s="69"/>
      <c r="P132" s="69"/>
      <c r="Q132" s="69" t="s">
        <v>242</v>
      </c>
      <c r="R132" s="69" t="s">
        <v>242</v>
      </c>
      <c r="S132" s="75">
        <v>3500</v>
      </c>
      <c r="T132" s="69"/>
      <c r="U132" s="69" t="s">
        <v>208</v>
      </c>
      <c r="V132" s="69" t="s">
        <v>208</v>
      </c>
      <c r="W132" s="76">
        <v>16540</v>
      </c>
      <c r="X132" s="69"/>
      <c r="Y132" s="76">
        <v>0.84</v>
      </c>
      <c r="Z132" s="69"/>
      <c r="AA132" s="77">
        <v>7</v>
      </c>
      <c r="AB132" s="69"/>
      <c r="AC132" s="69"/>
      <c r="AD132" s="69"/>
      <c r="AE132" s="69"/>
      <c r="AF132" s="69"/>
      <c r="AG132" s="69"/>
      <c r="AH132" s="69"/>
    </row>
    <row r="133" spans="1:34" ht="38.25" x14ac:dyDescent="0.25">
      <c r="A133" s="69" t="s">
        <v>581</v>
      </c>
      <c r="B133" s="69" t="s">
        <v>582</v>
      </c>
      <c r="C133" s="69" t="s">
        <v>583</v>
      </c>
      <c r="D133" s="69" t="s">
        <v>717</v>
      </c>
      <c r="E133" s="72">
        <v>44876</v>
      </c>
      <c r="F133" s="69" t="s">
        <v>45</v>
      </c>
      <c r="G133" s="73">
        <v>1</v>
      </c>
      <c r="H133" s="69" t="s">
        <v>717</v>
      </c>
      <c r="I133" s="74">
        <v>1</v>
      </c>
      <c r="J133" s="69"/>
      <c r="K133" s="69"/>
      <c r="L133" s="69"/>
      <c r="M133" s="69"/>
      <c r="N133" s="69"/>
      <c r="O133" s="69"/>
      <c r="P133" s="69"/>
      <c r="Q133" s="69" t="s">
        <v>242</v>
      </c>
      <c r="R133" s="69" t="s">
        <v>242</v>
      </c>
      <c r="S133" s="75">
        <v>3500</v>
      </c>
      <c r="T133" s="69"/>
      <c r="U133" s="69" t="s">
        <v>208</v>
      </c>
      <c r="V133" s="69" t="s">
        <v>208</v>
      </c>
      <c r="W133" s="76">
        <v>10393</v>
      </c>
      <c r="X133" s="69"/>
      <c r="Y133" s="76">
        <v>0.84</v>
      </c>
      <c r="Z133" s="69"/>
      <c r="AA133" s="77">
        <v>3</v>
      </c>
      <c r="AB133" s="69"/>
      <c r="AC133" s="69"/>
      <c r="AD133" s="69"/>
      <c r="AE133" s="69"/>
      <c r="AF133" s="69"/>
      <c r="AG133" s="69"/>
      <c r="AH133" s="69"/>
    </row>
    <row r="134" spans="1:34" ht="38.25" x14ac:dyDescent="0.25">
      <c r="A134" s="69" t="s">
        <v>581</v>
      </c>
      <c r="B134" s="69" t="s">
        <v>582</v>
      </c>
      <c r="C134" s="69" t="s">
        <v>583</v>
      </c>
      <c r="D134" s="69" t="s">
        <v>718</v>
      </c>
      <c r="E134" s="72">
        <v>44876</v>
      </c>
      <c r="F134" s="69" t="s">
        <v>45</v>
      </c>
      <c r="G134" s="73">
        <v>1</v>
      </c>
      <c r="H134" s="69" t="s">
        <v>718</v>
      </c>
      <c r="I134" s="74">
        <v>1</v>
      </c>
      <c r="J134" s="69"/>
      <c r="K134" s="69"/>
      <c r="L134" s="69"/>
      <c r="M134" s="69"/>
      <c r="N134" s="69"/>
      <c r="O134" s="69"/>
      <c r="P134" s="69"/>
      <c r="Q134" s="69" t="s">
        <v>242</v>
      </c>
      <c r="R134" s="69" t="s">
        <v>242</v>
      </c>
      <c r="S134" s="75">
        <v>3500</v>
      </c>
      <c r="T134" s="69"/>
      <c r="U134" s="69" t="s">
        <v>208</v>
      </c>
      <c r="V134" s="69" t="s">
        <v>208</v>
      </c>
      <c r="W134" s="76">
        <v>31730</v>
      </c>
      <c r="X134" s="69"/>
      <c r="Y134" s="76">
        <v>0.84</v>
      </c>
      <c r="Z134" s="69"/>
      <c r="AA134" s="77">
        <v>2</v>
      </c>
      <c r="AB134" s="69"/>
      <c r="AC134" s="69"/>
      <c r="AD134" s="69"/>
      <c r="AE134" s="69"/>
      <c r="AF134" s="69"/>
      <c r="AG134" s="69"/>
      <c r="AH134" s="69"/>
    </row>
    <row r="135" spans="1:34" ht="38.25" x14ac:dyDescent="0.25">
      <c r="A135" s="69" t="s">
        <v>581</v>
      </c>
      <c r="B135" s="69" t="s">
        <v>582</v>
      </c>
      <c r="C135" s="69" t="s">
        <v>583</v>
      </c>
      <c r="D135" s="69" t="s">
        <v>719</v>
      </c>
      <c r="E135" s="72">
        <v>44918</v>
      </c>
      <c r="F135" s="69" t="s">
        <v>45</v>
      </c>
      <c r="G135" s="73">
        <v>1</v>
      </c>
      <c r="H135" s="69" t="s">
        <v>719</v>
      </c>
      <c r="I135" s="74">
        <v>1</v>
      </c>
      <c r="J135" s="69"/>
      <c r="K135" s="69"/>
      <c r="L135" s="69"/>
      <c r="M135" s="69"/>
      <c r="N135" s="69"/>
      <c r="O135" s="69"/>
      <c r="P135" s="69"/>
      <c r="Q135" s="69" t="s">
        <v>242</v>
      </c>
      <c r="R135" s="69" t="s">
        <v>242</v>
      </c>
      <c r="S135" s="75">
        <v>3500</v>
      </c>
      <c r="T135" s="69"/>
      <c r="U135" s="69" t="s">
        <v>208</v>
      </c>
      <c r="V135" s="69" t="s">
        <v>208</v>
      </c>
      <c r="W135" s="76">
        <v>18324</v>
      </c>
      <c r="X135" s="69"/>
      <c r="Y135" s="76">
        <v>0.84</v>
      </c>
      <c r="Z135" s="69"/>
      <c r="AA135" s="77">
        <v>7</v>
      </c>
      <c r="AB135" s="69"/>
      <c r="AC135" s="69"/>
      <c r="AD135" s="69"/>
      <c r="AE135" s="69"/>
      <c r="AF135" s="69"/>
      <c r="AG135" s="69"/>
      <c r="AH135" s="69"/>
    </row>
    <row r="136" spans="1:34" ht="38.25" x14ac:dyDescent="0.25">
      <c r="A136" s="69" t="s">
        <v>581</v>
      </c>
      <c r="B136" s="69" t="s">
        <v>582</v>
      </c>
      <c r="C136" s="69" t="s">
        <v>583</v>
      </c>
      <c r="D136" s="69" t="s">
        <v>720</v>
      </c>
      <c r="E136" s="72">
        <v>44926</v>
      </c>
      <c r="F136" s="69" t="s">
        <v>45</v>
      </c>
      <c r="G136" s="73">
        <v>1</v>
      </c>
      <c r="H136" s="69" t="s">
        <v>720</v>
      </c>
      <c r="I136" s="74">
        <v>1</v>
      </c>
      <c r="J136" s="69"/>
      <c r="K136" s="69"/>
      <c r="L136" s="69"/>
      <c r="M136" s="69"/>
      <c r="N136" s="69"/>
      <c r="O136" s="69"/>
      <c r="P136" s="69"/>
      <c r="Q136" s="69" t="s">
        <v>242</v>
      </c>
      <c r="R136" s="69" t="s">
        <v>242</v>
      </c>
      <c r="S136" s="75">
        <v>3500</v>
      </c>
      <c r="T136" s="69"/>
      <c r="U136" s="69" t="s">
        <v>208</v>
      </c>
      <c r="V136" s="69" t="s">
        <v>208</v>
      </c>
      <c r="W136" s="76">
        <v>37955</v>
      </c>
      <c r="X136" s="69"/>
      <c r="Y136" s="76">
        <v>0.84</v>
      </c>
      <c r="Z136" s="69"/>
      <c r="AA136" s="77">
        <v>5</v>
      </c>
      <c r="AB136" s="69"/>
      <c r="AC136" s="69"/>
      <c r="AD136" s="69"/>
      <c r="AE136" s="69"/>
      <c r="AF136" s="69"/>
      <c r="AG136" s="69"/>
      <c r="AH136" s="69"/>
    </row>
    <row r="137" spans="1:34" ht="38.25" x14ac:dyDescent="0.25">
      <c r="A137" s="69" t="s">
        <v>581</v>
      </c>
      <c r="B137" s="69" t="s">
        <v>582</v>
      </c>
      <c r="C137" s="69" t="s">
        <v>583</v>
      </c>
      <c r="D137" s="69" t="s">
        <v>721</v>
      </c>
      <c r="E137" s="72">
        <v>44918</v>
      </c>
      <c r="F137" s="69" t="s">
        <v>45</v>
      </c>
      <c r="G137" s="73">
        <v>1</v>
      </c>
      <c r="H137" s="69" t="s">
        <v>721</v>
      </c>
      <c r="I137" s="74">
        <v>1</v>
      </c>
      <c r="J137" s="69"/>
      <c r="K137" s="69"/>
      <c r="L137" s="69"/>
      <c r="M137" s="69"/>
      <c r="N137" s="69"/>
      <c r="O137" s="69"/>
      <c r="P137" s="69"/>
      <c r="Q137" s="69" t="s">
        <v>242</v>
      </c>
      <c r="R137" s="69" t="s">
        <v>242</v>
      </c>
      <c r="S137" s="75">
        <v>3500</v>
      </c>
      <c r="T137" s="69"/>
      <c r="U137" s="69" t="s">
        <v>208</v>
      </c>
      <c r="V137" s="69" t="s">
        <v>208</v>
      </c>
      <c r="W137" s="76">
        <v>81249</v>
      </c>
      <c r="X137" s="69"/>
      <c r="Y137" s="76">
        <v>0.84</v>
      </c>
      <c r="Z137" s="69"/>
      <c r="AA137" s="77">
        <v>6</v>
      </c>
      <c r="AB137" s="69"/>
      <c r="AC137" s="69"/>
      <c r="AD137" s="69"/>
      <c r="AE137" s="69"/>
      <c r="AF137" s="69"/>
      <c r="AG137" s="69"/>
      <c r="AH137" s="69"/>
    </row>
    <row r="138" spans="1:34" ht="38.25" x14ac:dyDescent="0.25">
      <c r="A138" s="69" t="s">
        <v>581</v>
      </c>
      <c r="B138" s="69" t="s">
        <v>582</v>
      </c>
      <c r="C138" s="69" t="s">
        <v>583</v>
      </c>
      <c r="D138" s="69" t="s">
        <v>722</v>
      </c>
      <c r="E138" s="72">
        <v>44918</v>
      </c>
      <c r="F138" s="69" t="s">
        <v>46</v>
      </c>
      <c r="G138" s="73">
        <v>1</v>
      </c>
      <c r="H138" s="69" t="s">
        <v>722</v>
      </c>
      <c r="I138" s="74">
        <v>1</v>
      </c>
      <c r="J138" s="69"/>
      <c r="K138" s="69"/>
      <c r="L138" s="69"/>
      <c r="M138" s="69"/>
      <c r="N138" s="69"/>
      <c r="O138" s="69"/>
      <c r="P138" s="69"/>
      <c r="Q138" s="69" t="s">
        <v>242</v>
      </c>
      <c r="R138" s="69" t="s">
        <v>242</v>
      </c>
      <c r="S138" s="75">
        <v>10500</v>
      </c>
      <c r="T138" s="69"/>
      <c r="U138" s="69" t="s">
        <v>208</v>
      </c>
      <c r="V138" s="69" t="s">
        <v>208</v>
      </c>
      <c r="W138" s="76">
        <v>15572</v>
      </c>
      <c r="X138" s="69"/>
      <c r="Y138" s="76">
        <v>0.84</v>
      </c>
      <c r="Z138" s="69"/>
      <c r="AA138" s="77">
        <v>13</v>
      </c>
      <c r="AB138" s="69"/>
      <c r="AC138" s="69"/>
      <c r="AD138" s="69"/>
      <c r="AE138" s="69"/>
      <c r="AF138" s="69"/>
      <c r="AG138" s="69"/>
      <c r="AH138" s="69"/>
    </row>
    <row r="139" spans="1:34" ht="38.25" x14ac:dyDescent="0.25">
      <c r="A139" s="69" t="s">
        <v>581</v>
      </c>
      <c r="B139" s="69" t="s">
        <v>582</v>
      </c>
      <c r="C139" s="69" t="s">
        <v>583</v>
      </c>
      <c r="D139" s="69" t="s">
        <v>723</v>
      </c>
      <c r="E139" s="72">
        <v>44918</v>
      </c>
      <c r="F139" s="69" t="s">
        <v>46</v>
      </c>
      <c r="G139" s="73">
        <v>1</v>
      </c>
      <c r="H139" s="69" t="s">
        <v>723</v>
      </c>
      <c r="I139" s="74">
        <v>1</v>
      </c>
      <c r="J139" s="69"/>
      <c r="K139" s="69"/>
      <c r="L139" s="69"/>
      <c r="M139" s="69"/>
      <c r="N139" s="69"/>
      <c r="O139" s="69"/>
      <c r="P139" s="69"/>
      <c r="Q139" s="69" t="s">
        <v>242</v>
      </c>
      <c r="R139" s="69" t="s">
        <v>242</v>
      </c>
      <c r="S139" s="75">
        <v>10500</v>
      </c>
      <c r="T139" s="69"/>
      <c r="U139" s="69" t="s">
        <v>208</v>
      </c>
      <c r="V139" s="69" t="s">
        <v>208</v>
      </c>
      <c r="W139" s="76">
        <v>15187</v>
      </c>
      <c r="X139" s="69"/>
      <c r="Y139" s="76">
        <v>0.84</v>
      </c>
      <c r="Z139" s="69"/>
      <c r="AA139" s="77">
        <v>16</v>
      </c>
      <c r="AB139" s="69"/>
      <c r="AC139" s="69"/>
      <c r="AD139" s="69"/>
      <c r="AE139" s="69"/>
      <c r="AF139" s="69"/>
      <c r="AG139" s="69"/>
      <c r="AH139" s="69"/>
    </row>
    <row r="140" spans="1:34" ht="38.25" x14ac:dyDescent="0.25">
      <c r="A140" s="69" t="s">
        <v>581</v>
      </c>
      <c r="B140" s="69" t="s">
        <v>582</v>
      </c>
      <c r="C140" s="69" t="s">
        <v>583</v>
      </c>
      <c r="D140" s="69" t="s">
        <v>724</v>
      </c>
      <c r="E140" s="72">
        <v>44624</v>
      </c>
      <c r="F140" s="69" t="s">
        <v>46</v>
      </c>
      <c r="G140" s="73">
        <v>1</v>
      </c>
      <c r="H140" s="69" t="s">
        <v>724</v>
      </c>
      <c r="I140" s="74">
        <v>1</v>
      </c>
      <c r="J140" s="69"/>
      <c r="K140" s="69"/>
      <c r="L140" s="69"/>
      <c r="M140" s="69"/>
      <c r="N140" s="69"/>
      <c r="O140" s="69"/>
      <c r="P140" s="69"/>
      <c r="Q140" s="69" t="s">
        <v>242</v>
      </c>
      <c r="R140" s="69" t="s">
        <v>242</v>
      </c>
      <c r="S140" s="75">
        <v>10500</v>
      </c>
      <c r="T140" s="69"/>
      <c r="U140" s="69" t="s">
        <v>208</v>
      </c>
      <c r="V140" s="69" t="s">
        <v>208</v>
      </c>
      <c r="W140" s="76">
        <v>19205</v>
      </c>
      <c r="X140" s="69"/>
      <c r="Y140" s="76">
        <v>0.84</v>
      </c>
      <c r="Z140" s="69"/>
      <c r="AA140" s="77">
        <v>16</v>
      </c>
      <c r="AB140" s="69"/>
      <c r="AC140" s="69"/>
      <c r="AD140" s="69"/>
      <c r="AE140" s="69"/>
      <c r="AF140" s="69"/>
      <c r="AG140" s="69"/>
      <c r="AH140" s="69"/>
    </row>
    <row r="141" spans="1:34" ht="38.25" x14ac:dyDescent="0.25">
      <c r="A141" s="69" t="s">
        <v>581</v>
      </c>
      <c r="B141" s="69" t="s">
        <v>582</v>
      </c>
      <c r="C141" s="69" t="s">
        <v>583</v>
      </c>
      <c r="D141" s="69" t="s">
        <v>725</v>
      </c>
      <c r="E141" s="72">
        <v>44750</v>
      </c>
      <c r="F141" s="69" t="s">
        <v>46</v>
      </c>
      <c r="G141" s="73">
        <v>1</v>
      </c>
      <c r="H141" s="69" t="s">
        <v>725</v>
      </c>
      <c r="I141" s="74">
        <v>1</v>
      </c>
      <c r="J141" s="69"/>
      <c r="K141" s="69"/>
      <c r="L141" s="69"/>
      <c r="M141" s="69"/>
      <c r="N141" s="69"/>
      <c r="O141" s="69"/>
      <c r="P141" s="69"/>
      <c r="Q141" s="69" t="s">
        <v>242</v>
      </c>
      <c r="R141" s="69" t="s">
        <v>242</v>
      </c>
      <c r="S141" s="75">
        <v>10500</v>
      </c>
      <c r="T141" s="69"/>
      <c r="U141" s="69" t="s">
        <v>208</v>
      </c>
      <c r="V141" s="69" t="s">
        <v>208</v>
      </c>
      <c r="W141" s="76">
        <v>6089</v>
      </c>
      <c r="X141" s="69"/>
      <c r="Y141" s="76">
        <v>0.84</v>
      </c>
      <c r="Z141" s="69"/>
      <c r="AA141" s="77">
        <v>7</v>
      </c>
      <c r="AB141" s="69"/>
      <c r="AC141" s="69"/>
      <c r="AD141" s="69"/>
      <c r="AE141" s="69"/>
      <c r="AF141" s="69"/>
      <c r="AG141" s="69"/>
      <c r="AH141" s="69"/>
    </row>
    <row r="142" spans="1:34" ht="38.25" x14ac:dyDescent="0.25">
      <c r="A142" s="69" t="s">
        <v>581</v>
      </c>
      <c r="B142" s="69" t="s">
        <v>582</v>
      </c>
      <c r="C142" s="69" t="s">
        <v>583</v>
      </c>
      <c r="D142" s="69" t="s">
        <v>726</v>
      </c>
      <c r="E142" s="72">
        <v>44750</v>
      </c>
      <c r="F142" s="69" t="s">
        <v>46</v>
      </c>
      <c r="G142" s="73">
        <v>1</v>
      </c>
      <c r="H142" s="69" t="s">
        <v>726</v>
      </c>
      <c r="I142" s="74">
        <v>1</v>
      </c>
      <c r="J142" s="69"/>
      <c r="K142" s="69"/>
      <c r="L142" s="69"/>
      <c r="M142" s="69"/>
      <c r="N142" s="69"/>
      <c r="O142" s="69"/>
      <c r="P142" s="69"/>
      <c r="Q142" s="69" t="s">
        <v>242</v>
      </c>
      <c r="R142" s="69" t="s">
        <v>242</v>
      </c>
      <c r="S142" s="75">
        <v>10500</v>
      </c>
      <c r="T142" s="69"/>
      <c r="U142" s="69" t="s">
        <v>208</v>
      </c>
      <c r="V142" s="69" t="s">
        <v>208</v>
      </c>
      <c r="W142" s="76">
        <v>9647</v>
      </c>
      <c r="X142" s="69"/>
      <c r="Y142" s="76">
        <v>0.84</v>
      </c>
      <c r="Z142" s="69"/>
      <c r="AA142" s="77">
        <v>5</v>
      </c>
      <c r="AB142" s="69"/>
      <c r="AC142" s="69"/>
      <c r="AD142" s="69"/>
      <c r="AE142" s="69"/>
      <c r="AF142" s="69"/>
      <c r="AG142" s="69"/>
      <c r="AH142" s="69"/>
    </row>
    <row r="143" spans="1:34" ht="38.25" x14ac:dyDescent="0.25">
      <c r="A143" s="69" t="s">
        <v>581</v>
      </c>
      <c r="B143" s="69" t="s">
        <v>582</v>
      </c>
      <c r="C143" s="69" t="s">
        <v>583</v>
      </c>
      <c r="D143" s="69" t="s">
        <v>727</v>
      </c>
      <c r="E143" s="72">
        <v>44750</v>
      </c>
      <c r="F143" s="69" t="s">
        <v>46</v>
      </c>
      <c r="G143" s="73">
        <v>1</v>
      </c>
      <c r="H143" s="69" t="s">
        <v>727</v>
      </c>
      <c r="I143" s="74">
        <v>1</v>
      </c>
      <c r="J143" s="69"/>
      <c r="K143" s="69"/>
      <c r="L143" s="69"/>
      <c r="M143" s="69"/>
      <c r="N143" s="69"/>
      <c r="O143" s="69"/>
      <c r="P143" s="69"/>
      <c r="Q143" s="69" t="s">
        <v>242</v>
      </c>
      <c r="R143" s="69" t="s">
        <v>242</v>
      </c>
      <c r="S143" s="75">
        <v>10500</v>
      </c>
      <c r="T143" s="69"/>
      <c r="U143" s="69" t="s">
        <v>208</v>
      </c>
      <c r="V143" s="69" t="s">
        <v>208</v>
      </c>
      <c r="W143" s="76">
        <v>68409</v>
      </c>
      <c r="X143" s="69"/>
      <c r="Y143" s="76">
        <v>0.84</v>
      </c>
      <c r="Z143" s="69"/>
      <c r="AA143" s="77">
        <v>13</v>
      </c>
      <c r="AB143" s="69"/>
      <c r="AC143" s="69"/>
      <c r="AD143" s="69"/>
      <c r="AE143" s="69"/>
      <c r="AF143" s="69"/>
      <c r="AG143" s="69"/>
      <c r="AH143" s="69"/>
    </row>
    <row r="144" spans="1:34" ht="38.25" x14ac:dyDescent="0.25">
      <c r="A144" s="69" t="s">
        <v>581</v>
      </c>
      <c r="B144" s="69" t="s">
        <v>582</v>
      </c>
      <c r="C144" s="69" t="s">
        <v>583</v>
      </c>
      <c r="D144" s="69" t="s">
        <v>728</v>
      </c>
      <c r="E144" s="72">
        <v>44750</v>
      </c>
      <c r="F144" s="69" t="s">
        <v>46</v>
      </c>
      <c r="G144" s="73">
        <v>1</v>
      </c>
      <c r="H144" s="69" t="s">
        <v>728</v>
      </c>
      <c r="I144" s="74">
        <v>1</v>
      </c>
      <c r="J144" s="69"/>
      <c r="K144" s="69"/>
      <c r="L144" s="69"/>
      <c r="M144" s="69"/>
      <c r="N144" s="69"/>
      <c r="O144" s="69"/>
      <c r="P144" s="69"/>
      <c r="Q144" s="69" t="s">
        <v>242</v>
      </c>
      <c r="R144" s="69" t="s">
        <v>242</v>
      </c>
      <c r="S144" s="75">
        <v>10500</v>
      </c>
      <c r="T144" s="69"/>
      <c r="U144" s="69" t="s">
        <v>208</v>
      </c>
      <c r="V144" s="69" t="s">
        <v>208</v>
      </c>
      <c r="W144" s="76">
        <v>20007</v>
      </c>
      <c r="X144" s="69"/>
      <c r="Y144" s="76">
        <v>0.84</v>
      </c>
      <c r="Z144" s="69"/>
      <c r="AA144" s="77">
        <v>9</v>
      </c>
      <c r="AB144" s="69"/>
      <c r="AC144" s="69"/>
      <c r="AD144" s="69"/>
      <c r="AE144" s="69"/>
      <c r="AF144" s="69"/>
      <c r="AG144" s="69"/>
      <c r="AH144" s="69"/>
    </row>
    <row r="145" spans="1:34" ht="38.25" x14ac:dyDescent="0.25">
      <c r="A145" s="69" t="s">
        <v>581</v>
      </c>
      <c r="B145" s="69" t="s">
        <v>582</v>
      </c>
      <c r="C145" s="69" t="s">
        <v>583</v>
      </c>
      <c r="D145" s="69" t="s">
        <v>729</v>
      </c>
      <c r="E145" s="72">
        <v>44750</v>
      </c>
      <c r="F145" s="69" t="s">
        <v>46</v>
      </c>
      <c r="G145" s="73">
        <v>1</v>
      </c>
      <c r="H145" s="69" t="s">
        <v>729</v>
      </c>
      <c r="I145" s="74">
        <v>1</v>
      </c>
      <c r="J145" s="69"/>
      <c r="K145" s="69"/>
      <c r="L145" s="69"/>
      <c r="M145" s="69"/>
      <c r="N145" s="69"/>
      <c r="O145" s="69"/>
      <c r="P145" s="69"/>
      <c r="Q145" s="69" t="s">
        <v>242</v>
      </c>
      <c r="R145" s="69" t="s">
        <v>242</v>
      </c>
      <c r="S145" s="75">
        <v>10500</v>
      </c>
      <c r="T145" s="69"/>
      <c r="U145" s="69" t="s">
        <v>208</v>
      </c>
      <c r="V145" s="69" t="s">
        <v>208</v>
      </c>
      <c r="W145" s="76">
        <v>34041</v>
      </c>
      <c r="X145" s="69"/>
      <c r="Y145" s="76">
        <v>0.84</v>
      </c>
      <c r="Z145" s="69"/>
      <c r="AA145" s="77">
        <v>18</v>
      </c>
      <c r="AB145" s="69"/>
      <c r="AC145" s="69"/>
      <c r="AD145" s="69"/>
      <c r="AE145" s="69"/>
      <c r="AF145" s="69"/>
      <c r="AG145" s="69"/>
      <c r="AH145" s="69"/>
    </row>
    <row r="146" spans="1:34" ht="38.25" x14ac:dyDescent="0.25">
      <c r="A146" s="69" t="s">
        <v>581</v>
      </c>
      <c r="B146" s="69" t="s">
        <v>582</v>
      </c>
      <c r="C146" s="69" t="s">
        <v>583</v>
      </c>
      <c r="D146" s="69" t="s">
        <v>730</v>
      </c>
      <c r="E146" s="72">
        <v>44750</v>
      </c>
      <c r="F146" s="69" t="s">
        <v>46</v>
      </c>
      <c r="G146" s="73">
        <v>1</v>
      </c>
      <c r="H146" s="69" t="s">
        <v>730</v>
      </c>
      <c r="I146" s="74">
        <v>1</v>
      </c>
      <c r="J146" s="69"/>
      <c r="K146" s="69"/>
      <c r="L146" s="69"/>
      <c r="M146" s="69"/>
      <c r="N146" s="69"/>
      <c r="O146" s="69"/>
      <c r="P146" s="69"/>
      <c r="Q146" s="69" t="s">
        <v>242</v>
      </c>
      <c r="R146" s="69" t="s">
        <v>242</v>
      </c>
      <c r="S146" s="75">
        <v>10500</v>
      </c>
      <c r="T146" s="69"/>
      <c r="U146" s="69" t="s">
        <v>208</v>
      </c>
      <c r="V146" s="69" t="s">
        <v>208</v>
      </c>
      <c r="W146" s="76">
        <v>17839</v>
      </c>
      <c r="X146" s="69"/>
      <c r="Y146" s="76">
        <v>0.84</v>
      </c>
      <c r="Z146" s="69"/>
      <c r="AA146" s="77">
        <v>10</v>
      </c>
      <c r="AB146" s="69"/>
      <c r="AC146" s="69"/>
      <c r="AD146" s="69"/>
      <c r="AE146" s="69"/>
      <c r="AF146" s="69"/>
      <c r="AG146" s="69"/>
      <c r="AH146" s="69"/>
    </row>
    <row r="147" spans="1:34" ht="38.25" x14ac:dyDescent="0.25">
      <c r="A147" s="69" t="s">
        <v>581</v>
      </c>
      <c r="B147" s="69" t="s">
        <v>582</v>
      </c>
      <c r="C147" s="69" t="s">
        <v>583</v>
      </c>
      <c r="D147" s="69" t="s">
        <v>731</v>
      </c>
      <c r="E147" s="72">
        <v>44750</v>
      </c>
      <c r="F147" s="69" t="s">
        <v>46</v>
      </c>
      <c r="G147" s="73">
        <v>1</v>
      </c>
      <c r="H147" s="69" t="s">
        <v>731</v>
      </c>
      <c r="I147" s="74">
        <v>1</v>
      </c>
      <c r="J147" s="69"/>
      <c r="K147" s="69"/>
      <c r="L147" s="69"/>
      <c r="M147" s="69"/>
      <c r="N147" s="69"/>
      <c r="O147" s="69"/>
      <c r="P147" s="69"/>
      <c r="Q147" s="69" t="s">
        <v>242</v>
      </c>
      <c r="R147" s="69" t="s">
        <v>242</v>
      </c>
      <c r="S147" s="75">
        <v>10500</v>
      </c>
      <c r="T147" s="69"/>
      <c r="U147" s="69" t="s">
        <v>208</v>
      </c>
      <c r="V147" s="69" t="s">
        <v>208</v>
      </c>
      <c r="W147" s="76">
        <v>47538</v>
      </c>
      <c r="X147" s="69"/>
      <c r="Y147" s="76">
        <v>0.84</v>
      </c>
      <c r="Z147" s="69"/>
      <c r="AA147" s="77">
        <v>12</v>
      </c>
      <c r="AB147" s="69"/>
      <c r="AC147" s="69"/>
      <c r="AD147" s="69"/>
      <c r="AE147" s="69"/>
      <c r="AF147" s="69"/>
      <c r="AG147" s="69"/>
      <c r="AH147" s="69"/>
    </row>
    <row r="148" spans="1:34" ht="38.25" x14ac:dyDescent="0.25">
      <c r="A148" s="69" t="s">
        <v>581</v>
      </c>
      <c r="B148" s="69" t="s">
        <v>582</v>
      </c>
      <c r="C148" s="69" t="s">
        <v>583</v>
      </c>
      <c r="D148" s="69" t="s">
        <v>732</v>
      </c>
      <c r="E148" s="72">
        <v>44750</v>
      </c>
      <c r="F148" s="69" t="s">
        <v>46</v>
      </c>
      <c r="G148" s="73">
        <v>1</v>
      </c>
      <c r="H148" s="69" t="s">
        <v>732</v>
      </c>
      <c r="I148" s="74">
        <v>1</v>
      </c>
      <c r="J148" s="69"/>
      <c r="K148" s="69"/>
      <c r="L148" s="69"/>
      <c r="M148" s="69"/>
      <c r="N148" s="69"/>
      <c r="O148" s="69"/>
      <c r="P148" s="69"/>
      <c r="Q148" s="69" t="s">
        <v>242</v>
      </c>
      <c r="R148" s="69" t="s">
        <v>242</v>
      </c>
      <c r="S148" s="75">
        <v>10500</v>
      </c>
      <c r="T148" s="69"/>
      <c r="U148" s="69" t="s">
        <v>208</v>
      </c>
      <c r="V148" s="69" t="s">
        <v>208</v>
      </c>
      <c r="W148" s="76">
        <v>29761</v>
      </c>
      <c r="X148" s="69"/>
      <c r="Y148" s="76">
        <v>0.84</v>
      </c>
      <c r="Z148" s="69"/>
      <c r="AA148" s="77">
        <v>7</v>
      </c>
      <c r="AB148" s="69"/>
      <c r="AC148" s="69"/>
      <c r="AD148" s="69"/>
      <c r="AE148" s="69"/>
      <c r="AF148" s="69"/>
      <c r="AG148" s="69"/>
      <c r="AH148" s="69"/>
    </row>
    <row r="149" spans="1:34" ht="38.25" x14ac:dyDescent="0.25">
      <c r="A149" s="69" t="s">
        <v>581</v>
      </c>
      <c r="B149" s="69" t="s">
        <v>582</v>
      </c>
      <c r="C149" s="69" t="s">
        <v>583</v>
      </c>
      <c r="D149" s="69" t="s">
        <v>733</v>
      </c>
      <c r="E149" s="72">
        <v>44750</v>
      </c>
      <c r="F149" s="69" t="s">
        <v>46</v>
      </c>
      <c r="G149" s="73">
        <v>1</v>
      </c>
      <c r="H149" s="69" t="s">
        <v>733</v>
      </c>
      <c r="I149" s="74">
        <v>1</v>
      </c>
      <c r="J149" s="69"/>
      <c r="K149" s="69"/>
      <c r="L149" s="69"/>
      <c r="M149" s="69"/>
      <c r="N149" s="69"/>
      <c r="O149" s="69"/>
      <c r="P149" s="69"/>
      <c r="Q149" s="69" t="s">
        <v>242</v>
      </c>
      <c r="R149" s="69" t="s">
        <v>242</v>
      </c>
      <c r="S149" s="75">
        <v>10500</v>
      </c>
      <c r="T149" s="69"/>
      <c r="U149" s="69" t="s">
        <v>208</v>
      </c>
      <c r="V149" s="69" t="s">
        <v>208</v>
      </c>
      <c r="W149" s="76">
        <v>27488</v>
      </c>
      <c r="X149" s="69"/>
      <c r="Y149" s="76">
        <v>0.84</v>
      </c>
      <c r="Z149" s="69"/>
      <c r="AA149" s="77">
        <v>13</v>
      </c>
      <c r="AB149" s="69"/>
      <c r="AC149" s="69"/>
      <c r="AD149" s="69"/>
      <c r="AE149" s="69"/>
      <c r="AF149" s="69"/>
      <c r="AG149" s="69"/>
      <c r="AH149" s="69"/>
    </row>
    <row r="150" spans="1:34" ht="38.25" x14ac:dyDescent="0.25">
      <c r="A150" s="69" t="s">
        <v>581</v>
      </c>
      <c r="B150" s="69" t="s">
        <v>582</v>
      </c>
      <c r="C150" s="69" t="s">
        <v>583</v>
      </c>
      <c r="D150" s="69" t="s">
        <v>734</v>
      </c>
      <c r="E150" s="72">
        <v>44750</v>
      </c>
      <c r="F150" s="69" t="s">
        <v>46</v>
      </c>
      <c r="G150" s="73">
        <v>1</v>
      </c>
      <c r="H150" s="69" t="s">
        <v>734</v>
      </c>
      <c r="I150" s="74">
        <v>1</v>
      </c>
      <c r="J150" s="69"/>
      <c r="K150" s="69"/>
      <c r="L150" s="69"/>
      <c r="M150" s="69"/>
      <c r="N150" s="69"/>
      <c r="O150" s="69"/>
      <c r="P150" s="69"/>
      <c r="Q150" s="69" t="s">
        <v>242</v>
      </c>
      <c r="R150" s="69" t="s">
        <v>242</v>
      </c>
      <c r="S150" s="75">
        <v>10500</v>
      </c>
      <c r="T150" s="69"/>
      <c r="U150" s="69" t="s">
        <v>208</v>
      </c>
      <c r="V150" s="69" t="s">
        <v>208</v>
      </c>
      <c r="W150" s="76">
        <v>7961</v>
      </c>
      <c r="X150" s="69"/>
      <c r="Y150" s="76">
        <v>0.84</v>
      </c>
      <c r="Z150" s="69"/>
      <c r="AA150" s="77">
        <v>8</v>
      </c>
      <c r="AB150" s="69"/>
      <c r="AC150" s="69"/>
      <c r="AD150" s="69"/>
      <c r="AE150" s="69"/>
      <c r="AF150" s="69"/>
      <c r="AG150" s="69"/>
      <c r="AH150" s="69"/>
    </row>
    <row r="151" spans="1:34" ht="38.25" x14ac:dyDescent="0.25">
      <c r="A151" s="69" t="s">
        <v>581</v>
      </c>
      <c r="B151" s="69" t="s">
        <v>582</v>
      </c>
      <c r="C151" s="69" t="s">
        <v>583</v>
      </c>
      <c r="D151" s="69" t="s">
        <v>735</v>
      </c>
      <c r="E151" s="72">
        <v>44750</v>
      </c>
      <c r="F151" s="69" t="s">
        <v>46</v>
      </c>
      <c r="G151" s="73">
        <v>1</v>
      </c>
      <c r="H151" s="69" t="s">
        <v>735</v>
      </c>
      <c r="I151" s="74">
        <v>1</v>
      </c>
      <c r="J151" s="69"/>
      <c r="K151" s="69"/>
      <c r="L151" s="69"/>
      <c r="M151" s="69"/>
      <c r="N151" s="69"/>
      <c r="O151" s="69"/>
      <c r="P151" s="69"/>
      <c r="Q151" s="69" t="s">
        <v>242</v>
      </c>
      <c r="R151" s="69" t="s">
        <v>242</v>
      </c>
      <c r="S151" s="75">
        <v>10500</v>
      </c>
      <c r="T151" s="69"/>
      <c r="U151" s="69" t="s">
        <v>208</v>
      </c>
      <c r="V151" s="69" t="s">
        <v>208</v>
      </c>
      <c r="W151" s="76">
        <v>22967</v>
      </c>
      <c r="X151" s="69"/>
      <c r="Y151" s="76">
        <v>0.84</v>
      </c>
      <c r="Z151" s="69"/>
      <c r="AA151" s="77">
        <v>13</v>
      </c>
      <c r="AB151" s="69"/>
      <c r="AC151" s="69"/>
      <c r="AD151" s="69"/>
      <c r="AE151" s="69"/>
      <c r="AF151" s="69"/>
      <c r="AG151" s="69"/>
      <c r="AH151" s="69"/>
    </row>
    <row r="152" spans="1:34" ht="38.25" x14ac:dyDescent="0.25">
      <c r="A152" s="69" t="s">
        <v>581</v>
      </c>
      <c r="B152" s="69" t="s">
        <v>582</v>
      </c>
      <c r="C152" s="69" t="s">
        <v>583</v>
      </c>
      <c r="D152" s="69" t="s">
        <v>736</v>
      </c>
      <c r="E152" s="72">
        <v>44750</v>
      </c>
      <c r="F152" s="69" t="s">
        <v>46</v>
      </c>
      <c r="G152" s="73">
        <v>1</v>
      </c>
      <c r="H152" s="69" t="s">
        <v>736</v>
      </c>
      <c r="I152" s="74">
        <v>1</v>
      </c>
      <c r="J152" s="69"/>
      <c r="K152" s="69"/>
      <c r="L152" s="69"/>
      <c r="M152" s="69"/>
      <c r="N152" s="69"/>
      <c r="O152" s="69"/>
      <c r="P152" s="69"/>
      <c r="Q152" s="69" t="s">
        <v>242</v>
      </c>
      <c r="R152" s="69" t="s">
        <v>242</v>
      </c>
      <c r="S152" s="75">
        <v>10500</v>
      </c>
      <c r="T152" s="69"/>
      <c r="U152" s="69" t="s">
        <v>208</v>
      </c>
      <c r="V152" s="69" t="s">
        <v>208</v>
      </c>
      <c r="W152" s="76">
        <v>11228</v>
      </c>
      <c r="X152" s="69"/>
      <c r="Y152" s="76">
        <v>0.84</v>
      </c>
      <c r="Z152" s="69"/>
      <c r="AA152" s="77">
        <v>11</v>
      </c>
      <c r="AB152" s="69"/>
      <c r="AC152" s="69"/>
      <c r="AD152" s="69"/>
      <c r="AE152" s="69"/>
      <c r="AF152" s="69"/>
      <c r="AG152" s="69"/>
      <c r="AH152" s="69"/>
    </row>
    <row r="153" spans="1:34" ht="38.25" x14ac:dyDescent="0.25">
      <c r="A153" s="69" t="s">
        <v>581</v>
      </c>
      <c r="B153" s="69" t="s">
        <v>582</v>
      </c>
      <c r="C153" s="69" t="s">
        <v>583</v>
      </c>
      <c r="D153" s="69" t="s">
        <v>737</v>
      </c>
      <c r="E153" s="72">
        <v>44750</v>
      </c>
      <c r="F153" s="69" t="s">
        <v>46</v>
      </c>
      <c r="G153" s="73">
        <v>1</v>
      </c>
      <c r="H153" s="69" t="s">
        <v>737</v>
      </c>
      <c r="I153" s="74">
        <v>1</v>
      </c>
      <c r="J153" s="69"/>
      <c r="K153" s="69"/>
      <c r="L153" s="69"/>
      <c r="M153" s="69"/>
      <c r="N153" s="69"/>
      <c r="O153" s="69"/>
      <c r="P153" s="69"/>
      <c r="Q153" s="69" t="s">
        <v>242</v>
      </c>
      <c r="R153" s="69" t="s">
        <v>242</v>
      </c>
      <c r="S153" s="75">
        <v>10500</v>
      </c>
      <c r="T153" s="69"/>
      <c r="U153" s="69" t="s">
        <v>208</v>
      </c>
      <c r="V153" s="69" t="s">
        <v>208</v>
      </c>
      <c r="W153" s="76">
        <v>13038</v>
      </c>
      <c r="X153" s="69"/>
      <c r="Y153" s="76">
        <v>0.84</v>
      </c>
      <c r="Z153" s="69"/>
      <c r="AA153" s="77">
        <v>11</v>
      </c>
      <c r="AB153" s="69"/>
      <c r="AC153" s="69"/>
      <c r="AD153" s="69"/>
      <c r="AE153" s="69"/>
      <c r="AF153" s="69"/>
      <c r="AG153" s="69"/>
      <c r="AH153" s="69"/>
    </row>
    <row r="154" spans="1:34" ht="38.25" x14ac:dyDescent="0.25">
      <c r="A154" s="69" t="s">
        <v>581</v>
      </c>
      <c r="B154" s="69" t="s">
        <v>582</v>
      </c>
      <c r="C154" s="69" t="s">
        <v>583</v>
      </c>
      <c r="D154" s="69" t="s">
        <v>738</v>
      </c>
      <c r="E154" s="72">
        <v>44750</v>
      </c>
      <c r="F154" s="69" t="s">
        <v>46</v>
      </c>
      <c r="G154" s="73">
        <v>1</v>
      </c>
      <c r="H154" s="69" t="s">
        <v>738</v>
      </c>
      <c r="I154" s="74">
        <v>1</v>
      </c>
      <c r="J154" s="69"/>
      <c r="K154" s="69"/>
      <c r="L154" s="69"/>
      <c r="M154" s="69"/>
      <c r="N154" s="69"/>
      <c r="O154" s="69"/>
      <c r="P154" s="69"/>
      <c r="Q154" s="69" t="s">
        <v>242</v>
      </c>
      <c r="R154" s="69" t="s">
        <v>242</v>
      </c>
      <c r="S154" s="75">
        <v>10500</v>
      </c>
      <c r="T154" s="69"/>
      <c r="U154" s="69" t="s">
        <v>208</v>
      </c>
      <c r="V154" s="69" t="s">
        <v>208</v>
      </c>
      <c r="W154" s="76">
        <v>47884</v>
      </c>
      <c r="X154" s="69"/>
      <c r="Y154" s="76">
        <v>0.84</v>
      </c>
      <c r="Z154" s="69"/>
      <c r="AA154" s="77">
        <v>10</v>
      </c>
      <c r="AB154" s="69"/>
      <c r="AC154" s="69"/>
      <c r="AD154" s="69"/>
      <c r="AE154" s="69"/>
      <c r="AF154" s="69"/>
      <c r="AG154" s="69"/>
      <c r="AH154" s="69"/>
    </row>
    <row r="155" spans="1:34" ht="38.25" x14ac:dyDescent="0.25">
      <c r="A155" s="69" t="s">
        <v>581</v>
      </c>
      <c r="B155" s="69" t="s">
        <v>582</v>
      </c>
      <c r="C155" s="69" t="s">
        <v>583</v>
      </c>
      <c r="D155" s="69" t="s">
        <v>739</v>
      </c>
      <c r="E155" s="72">
        <v>44750</v>
      </c>
      <c r="F155" s="69" t="s">
        <v>46</v>
      </c>
      <c r="G155" s="73">
        <v>1</v>
      </c>
      <c r="H155" s="69" t="s">
        <v>739</v>
      </c>
      <c r="I155" s="74">
        <v>1</v>
      </c>
      <c r="J155" s="69"/>
      <c r="K155" s="69"/>
      <c r="L155" s="69"/>
      <c r="M155" s="69"/>
      <c r="N155" s="69"/>
      <c r="O155" s="69"/>
      <c r="P155" s="69"/>
      <c r="Q155" s="69" t="s">
        <v>242</v>
      </c>
      <c r="R155" s="69" t="s">
        <v>242</v>
      </c>
      <c r="S155" s="75">
        <v>10500</v>
      </c>
      <c r="T155" s="69"/>
      <c r="U155" s="69" t="s">
        <v>208</v>
      </c>
      <c r="V155" s="69" t="s">
        <v>208</v>
      </c>
      <c r="W155" s="76">
        <v>36781</v>
      </c>
      <c r="X155" s="69"/>
      <c r="Y155" s="76">
        <v>0.84</v>
      </c>
      <c r="Z155" s="69"/>
      <c r="AA155" s="77">
        <v>13</v>
      </c>
      <c r="AB155" s="69"/>
      <c r="AC155" s="69"/>
      <c r="AD155" s="69"/>
      <c r="AE155" s="69"/>
      <c r="AF155" s="69"/>
      <c r="AG155" s="69"/>
      <c r="AH155" s="69"/>
    </row>
    <row r="156" spans="1:34" ht="38.25" x14ac:dyDescent="0.25">
      <c r="A156" s="69" t="s">
        <v>581</v>
      </c>
      <c r="B156" s="69" t="s">
        <v>582</v>
      </c>
      <c r="C156" s="69" t="s">
        <v>583</v>
      </c>
      <c r="D156" s="69" t="s">
        <v>740</v>
      </c>
      <c r="E156" s="72">
        <v>44876</v>
      </c>
      <c r="F156" s="69" t="s">
        <v>46</v>
      </c>
      <c r="G156" s="73">
        <v>1</v>
      </c>
      <c r="H156" s="69" t="s">
        <v>740</v>
      </c>
      <c r="I156" s="74">
        <v>1</v>
      </c>
      <c r="J156" s="69"/>
      <c r="K156" s="69"/>
      <c r="L156" s="69"/>
      <c r="M156" s="69"/>
      <c r="N156" s="69"/>
      <c r="O156" s="69"/>
      <c r="P156" s="69"/>
      <c r="Q156" s="69" t="s">
        <v>242</v>
      </c>
      <c r="R156" s="69" t="s">
        <v>242</v>
      </c>
      <c r="S156" s="75">
        <v>10500</v>
      </c>
      <c r="T156" s="69"/>
      <c r="U156" s="69" t="s">
        <v>208</v>
      </c>
      <c r="V156" s="69" t="s">
        <v>208</v>
      </c>
      <c r="W156" s="76">
        <v>45003</v>
      </c>
      <c r="X156" s="69"/>
      <c r="Y156" s="76">
        <v>0.84</v>
      </c>
      <c r="Z156" s="69"/>
      <c r="AA156" s="77">
        <v>11</v>
      </c>
      <c r="AB156" s="69"/>
      <c r="AC156" s="69"/>
      <c r="AD156" s="69"/>
      <c r="AE156" s="69"/>
      <c r="AF156" s="69"/>
      <c r="AG156" s="69"/>
      <c r="AH156" s="69"/>
    </row>
    <row r="157" spans="1:34" ht="38.25" x14ac:dyDescent="0.25">
      <c r="A157" s="69" t="s">
        <v>581</v>
      </c>
      <c r="B157" s="69" t="s">
        <v>582</v>
      </c>
      <c r="C157" s="69" t="s">
        <v>583</v>
      </c>
      <c r="D157" s="69" t="s">
        <v>741</v>
      </c>
      <c r="E157" s="72">
        <v>44918</v>
      </c>
      <c r="F157" s="69" t="s">
        <v>46</v>
      </c>
      <c r="G157" s="73">
        <v>1</v>
      </c>
      <c r="H157" s="69" t="s">
        <v>741</v>
      </c>
      <c r="I157" s="74">
        <v>1</v>
      </c>
      <c r="J157" s="69"/>
      <c r="K157" s="69"/>
      <c r="L157" s="69"/>
      <c r="M157" s="69"/>
      <c r="N157" s="69"/>
      <c r="O157" s="69"/>
      <c r="P157" s="69"/>
      <c r="Q157" s="69" t="s">
        <v>242</v>
      </c>
      <c r="R157" s="69" t="s">
        <v>242</v>
      </c>
      <c r="S157" s="75">
        <v>10500</v>
      </c>
      <c r="T157" s="69"/>
      <c r="U157" s="69" t="s">
        <v>208</v>
      </c>
      <c r="V157" s="69" t="s">
        <v>208</v>
      </c>
      <c r="W157" s="76">
        <v>18417</v>
      </c>
      <c r="X157" s="69"/>
      <c r="Y157" s="76">
        <v>0.84</v>
      </c>
      <c r="Z157" s="69"/>
      <c r="AA157" s="77">
        <v>15</v>
      </c>
      <c r="AB157" s="69"/>
      <c r="AC157" s="69"/>
      <c r="AD157" s="69"/>
      <c r="AE157" s="69"/>
      <c r="AF157" s="69"/>
      <c r="AG157" s="69"/>
      <c r="AH157" s="69"/>
    </row>
    <row r="158" spans="1:34" ht="38.25" x14ac:dyDescent="0.25">
      <c r="A158" s="69" t="s">
        <v>581</v>
      </c>
      <c r="B158" s="69" t="s">
        <v>582</v>
      </c>
      <c r="C158" s="69" t="s">
        <v>583</v>
      </c>
      <c r="D158" s="69" t="s">
        <v>742</v>
      </c>
      <c r="E158" s="72">
        <v>44926</v>
      </c>
      <c r="F158" s="69" t="s">
        <v>46</v>
      </c>
      <c r="G158" s="73">
        <v>1</v>
      </c>
      <c r="H158" s="69" t="s">
        <v>742</v>
      </c>
      <c r="I158" s="74">
        <v>1</v>
      </c>
      <c r="J158" s="69"/>
      <c r="K158" s="69"/>
      <c r="L158" s="69"/>
      <c r="M158" s="69"/>
      <c r="N158" s="69"/>
      <c r="O158" s="69"/>
      <c r="P158" s="69"/>
      <c r="Q158" s="69" t="s">
        <v>242</v>
      </c>
      <c r="R158" s="69" t="s">
        <v>242</v>
      </c>
      <c r="S158" s="75">
        <v>10500</v>
      </c>
      <c r="T158" s="69"/>
      <c r="U158" s="69" t="s">
        <v>208</v>
      </c>
      <c r="V158" s="69" t="s">
        <v>208</v>
      </c>
      <c r="W158" s="76">
        <v>14371</v>
      </c>
      <c r="X158" s="69"/>
      <c r="Y158" s="76">
        <v>0.84</v>
      </c>
      <c r="Z158" s="69"/>
      <c r="AA158" s="77">
        <v>15</v>
      </c>
      <c r="AB158" s="69"/>
      <c r="AC158" s="69"/>
      <c r="AD158" s="69"/>
      <c r="AE158" s="69"/>
      <c r="AF158" s="69"/>
      <c r="AG158" s="69"/>
      <c r="AH158" s="69"/>
    </row>
    <row r="159" spans="1:34" ht="38.25" x14ac:dyDescent="0.25">
      <c r="A159" s="69" t="s">
        <v>581</v>
      </c>
      <c r="B159" s="69" t="s">
        <v>582</v>
      </c>
      <c r="C159" s="69" t="s">
        <v>583</v>
      </c>
      <c r="D159" s="69" t="s">
        <v>743</v>
      </c>
      <c r="E159" s="72">
        <v>44926</v>
      </c>
      <c r="F159" s="69" t="s">
        <v>46</v>
      </c>
      <c r="G159" s="73">
        <v>1</v>
      </c>
      <c r="H159" s="69" t="s">
        <v>743</v>
      </c>
      <c r="I159" s="74">
        <v>1</v>
      </c>
      <c r="J159" s="69"/>
      <c r="K159" s="69"/>
      <c r="L159" s="69"/>
      <c r="M159" s="69"/>
      <c r="N159" s="69"/>
      <c r="O159" s="69"/>
      <c r="P159" s="69"/>
      <c r="Q159" s="69" t="s">
        <v>242</v>
      </c>
      <c r="R159" s="69" t="s">
        <v>242</v>
      </c>
      <c r="S159" s="75">
        <v>10500</v>
      </c>
      <c r="T159" s="69"/>
      <c r="U159" s="69" t="s">
        <v>208</v>
      </c>
      <c r="V159" s="69" t="s">
        <v>208</v>
      </c>
      <c r="W159" s="76">
        <v>9704</v>
      </c>
      <c r="X159" s="69"/>
      <c r="Y159" s="76">
        <v>0.84</v>
      </c>
      <c r="Z159" s="69"/>
      <c r="AA159" s="77">
        <v>13</v>
      </c>
      <c r="AB159" s="69"/>
      <c r="AC159" s="69"/>
      <c r="AD159" s="69"/>
      <c r="AE159" s="69"/>
      <c r="AF159" s="69"/>
      <c r="AG159" s="69"/>
      <c r="AH159" s="69"/>
    </row>
    <row r="160" spans="1:34" ht="38.25" x14ac:dyDescent="0.25">
      <c r="A160" s="69" t="s">
        <v>581</v>
      </c>
      <c r="B160" s="69" t="s">
        <v>582</v>
      </c>
      <c r="C160" s="69" t="s">
        <v>583</v>
      </c>
      <c r="D160" s="69" t="s">
        <v>744</v>
      </c>
      <c r="E160" s="72">
        <v>44926</v>
      </c>
      <c r="F160" s="69" t="s">
        <v>46</v>
      </c>
      <c r="G160" s="73">
        <v>1</v>
      </c>
      <c r="H160" s="69" t="s">
        <v>744</v>
      </c>
      <c r="I160" s="74">
        <v>1</v>
      </c>
      <c r="J160" s="69"/>
      <c r="K160" s="69"/>
      <c r="L160" s="69"/>
      <c r="M160" s="69"/>
      <c r="N160" s="69"/>
      <c r="O160" s="69"/>
      <c r="P160" s="69"/>
      <c r="Q160" s="69" t="s">
        <v>242</v>
      </c>
      <c r="R160" s="69" t="s">
        <v>242</v>
      </c>
      <c r="S160" s="75">
        <v>10500</v>
      </c>
      <c r="T160" s="69"/>
      <c r="U160" s="69" t="s">
        <v>208</v>
      </c>
      <c r="V160" s="69" t="s">
        <v>208</v>
      </c>
      <c r="W160" s="76">
        <v>15151</v>
      </c>
      <c r="X160" s="69"/>
      <c r="Y160" s="76">
        <v>0.84</v>
      </c>
      <c r="Z160" s="69"/>
      <c r="AA160" s="77">
        <v>14</v>
      </c>
      <c r="AB160" s="69"/>
      <c r="AC160" s="69"/>
      <c r="AD160" s="69"/>
      <c r="AE160" s="69"/>
      <c r="AF160" s="69"/>
      <c r="AG160" s="69"/>
      <c r="AH160" s="69"/>
    </row>
    <row r="161" spans="1:34" ht="38.25" x14ac:dyDescent="0.25">
      <c r="A161" s="69" t="s">
        <v>581</v>
      </c>
      <c r="B161" s="69" t="s">
        <v>582</v>
      </c>
      <c r="C161" s="69" t="s">
        <v>583</v>
      </c>
      <c r="D161" s="69" t="s">
        <v>745</v>
      </c>
      <c r="E161" s="72">
        <v>44792</v>
      </c>
      <c r="F161" s="69" t="s">
        <v>48</v>
      </c>
      <c r="G161" s="73">
        <v>1</v>
      </c>
      <c r="H161" s="69" t="s">
        <v>745</v>
      </c>
      <c r="I161" s="74">
        <v>0</v>
      </c>
      <c r="J161" s="69"/>
      <c r="K161" s="69"/>
      <c r="L161" s="69"/>
      <c r="M161" s="69"/>
      <c r="N161" s="69"/>
      <c r="O161" s="69"/>
      <c r="P161" s="69"/>
      <c r="Q161" s="69" t="s">
        <v>242</v>
      </c>
      <c r="R161" s="69" t="s">
        <v>242</v>
      </c>
      <c r="S161" s="75">
        <v>14400</v>
      </c>
      <c r="T161" s="69"/>
      <c r="U161" s="69" t="s">
        <v>208</v>
      </c>
      <c r="V161" s="69" t="s">
        <v>208</v>
      </c>
      <c r="W161" s="76">
        <v>26635</v>
      </c>
      <c r="X161" s="69"/>
      <c r="Y161" s="76">
        <v>0.98</v>
      </c>
      <c r="Z161" s="69"/>
      <c r="AA161" s="77">
        <v>2</v>
      </c>
      <c r="AB161" s="69"/>
      <c r="AC161" s="69"/>
      <c r="AD161" s="69"/>
      <c r="AE161" s="69"/>
      <c r="AF161" s="69"/>
      <c r="AG161" s="69"/>
      <c r="AH161" s="69"/>
    </row>
    <row r="162" spans="1:34" ht="38.25" x14ac:dyDescent="0.25">
      <c r="A162" s="69" t="s">
        <v>581</v>
      </c>
      <c r="B162" s="69" t="s">
        <v>582</v>
      </c>
      <c r="C162" s="69" t="s">
        <v>583</v>
      </c>
      <c r="D162" s="69" t="s">
        <v>746</v>
      </c>
      <c r="E162" s="72">
        <v>44736</v>
      </c>
      <c r="F162" s="69" t="s">
        <v>48</v>
      </c>
      <c r="G162" s="73">
        <v>1</v>
      </c>
      <c r="H162" s="69" t="s">
        <v>746</v>
      </c>
      <c r="I162" s="74">
        <v>0</v>
      </c>
      <c r="J162" s="69"/>
      <c r="K162" s="69"/>
      <c r="L162" s="69"/>
      <c r="M162" s="69"/>
      <c r="N162" s="69"/>
      <c r="O162" s="69"/>
      <c r="P162" s="69"/>
      <c r="Q162" s="69" t="s">
        <v>242</v>
      </c>
      <c r="R162" s="69" t="s">
        <v>242</v>
      </c>
      <c r="S162" s="75">
        <v>14400</v>
      </c>
      <c r="T162" s="69"/>
      <c r="U162" s="69" t="s">
        <v>208</v>
      </c>
      <c r="V162" s="69" t="s">
        <v>208</v>
      </c>
      <c r="W162" s="76">
        <v>4305</v>
      </c>
      <c r="X162" s="69"/>
      <c r="Y162" s="76">
        <v>0.98</v>
      </c>
      <c r="Z162" s="69"/>
      <c r="AA162" s="77">
        <v>3</v>
      </c>
      <c r="AB162" s="69"/>
      <c r="AC162" s="69"/>
      <c r="AD162" s="69"/>
      <c r="AE162" s="69"/>
      <c r="AF162" s="69"/>
      <c r="AG162" s="69"/>
      <c r="AH162" s="69"/>
    </row>
    <row r="163" spans="1:34" ht="38.25" x14ac:dyDescent="0.25">
      <c r="A163" s="69" t="s">
        <v>581</v>
      </c>
      <c r="B163" s="69" t="s">
        <v>582</v>
      </c>
      <c r="C163" s="69" t="s">
        <v>583</v>
      </c>
      <c r="D163" s="69" t="s">
        <v>747</v>
      </c>
      <c r="E163" s="72">
        <v>44624</v>
      </c>
      <c r="F163" s="69" t="s">
        <v>48</v>
      </c>
      <c r="G163" s="73">
        <v>1</v>
      </c>
      <c r="H163" s="69" t="s">
        <v>747</v>
      </c>
      <c r="I163" s="74">
        <v>0</v>
      </c>
      <c r="J163" s="69"/>
      <c r="K163" s="69"/>
      <c r="L163" s="69"/>
      <c r="M163" s="69"/>
      <c r="N163" s="69"/>
      <c r="O163" s="69"/>
      <c r="P163" s="69"/>
      <c r="Q163" s="69" t="s">
        <v>242</v>
      </c>
      <c r="R163" s="69" t="s">
        <v>242</v>
      </c>
      <c r="S163" s="75">
        <v>14400</v>
      </c>
      <c r="T163" s="69"/>
      <c r="U163" s="69" t="s">
        <v>208</v>
      </c>
      <c r="V163" s="69" t="s">
        <v>208</v>
      </c>
      <c r="W163" s="76">
        <v>53668</v>
      </c>
      <c r="X163" s="69"/>
      <c r="Y163" s="76">
        <v>0.98</v>
      </c>
      <c r="Z163" s="69"/>
      <c r="AA163" s="77">
        <v>2</v>
      </c>
      <c r="AB163" s="69"/>
      <c r="AC163" s="69"/>
      <c r="AD163" s="69"/>
      <c r="AE163" s="69"/>
      <c r="AF163" s="69"/>
      <c r="AG163" s="69"/>
      <c r="AH163" s="69"/>
    </row>
    <row r="164" spans="1:34" ht="38.25" x14ac:dyDescent="0.25">
      <c r="A164" s="69" t="s">
        <v>581</v>
      </c>
      <c r="B164" s="69" t="s">
        <v>582</v>
      </c>
      <c r="C164" s="69" t="s">
        <v>583</v>
      </c>
      <c r="D164" s="69" t="s">
        <v>748</v>
      </c>
      <c r="E164" s="72">
        <v>44694</v>
      </c>
      <c r="F164" s="69" t="s">
        <v>48</v>
      </c>
      <c r="G164" s="73">
        <v>1</v>
      </c>
      <c r="H164" s="69" t="s">
        <v>748</v>
      </c>
      <c r="I164" s="74">
        <v>0</v>
      </c>
      <c r="J164" s="69"/>
      <c r="K164" s="69"/>
      <c r="L164" s="69"/>
      <c r="M164" s="69"/>
      <c r="N164" s="69"/>
      <c r="O164" s="69"/>
      <c r="P164" s="69"/>
      <c r="Q164" s="69" t="s">
        <v>242</v>
      </c>
      <c r="R164" s="69" t="s">
        <v>242</v>
      </c>
      <c r="S164" s="75">
        <v>14400</v>
      </c>
      <c r="T164" s="69"/>
      <c r="U164" s="69" t="s">
        <v>208</v>
      </c>
      <c r="V164" s="69" t="s">
        <v>208</v>
      </c>
      <c r="W164" s="76">
        <v>60483</v>
      </c>
      <c r="X164" s="69"/>
      <c r="Y164" s="76">
        <v>0.98</v>
      </c>
      <c r="Z164" s="69"/>
      <c r="AA164" s="77">
        <v>4</v>
      </c>
      <c r="AB164" s="69"/>
      <c r="AC164" s="69"/>
      <c r="AD164" s="69"/>
      <c r="AE164" s="69"/>
      <c r="AF164" s="69"/>
      <c r="AG164" s="69"/>
      <c r="AH164" s="69"/>
    </row>
    <row r="165" spans="1:34" ht="38.25" x14ac:dyDescent="0.25">
      <c r="A165" s="69" t="s">
        <v>581</v>
      </c>
      <c r="B165" s="69" t="s">
        <v>582</v>
      </c>
      <c r="C165" s="69" t="s">
        <v>583</v>
      </c>
      <c r="D165" s="69" t="s">
        <v>749</v>
      </c>
      <c r="E165" s="72">
        <v>44925</v>
      </c>
      <c r="F165" s="69" t="s">
        <v>48</v>
      </c>
      <c r="G165" s="73">
        <v>1</v>
      </c>
      <c r="H165" s="69" t="s">
        <v>749</v>
      </c>
      <c r="I165" s="74">
        <v>0</v>
      </c>
      <c r="J165" s="69"/>
      <c r="K165" s="69"/>
      <c r="L165" s="69"/>
      <c r="M165" s="69"/>
      <c r="N165" s="69"/>
      <c r="O165" s="69"/>
      <c r="P165" s="69"/>
      <c r="Q165" s="69" t="s">
        <v>242</v>
      </c>
      <c r="R165" s="69" t="s">
        <v>242</v>
      </c>
      <c r="S165" s="75">
        <v>14400</v>
      </c>
      <c r="T165" s="69"/>
      <c r="U165" s="69" t="s">
        <v>208</v>
      </c>
      <c r="V165" s="69" t="s">
        <v>208</v>
      </c>
      <c r="W165" s="76">
        <v>2421</v>
      </c>
      <c r="X165" s="69"/>
      <c r="Y165" s="76">
        <v>0.98</v>
      </c>
      <c r="Z165" s="69"/>
      <c r="AA165" s="77">
        <v>3</v>
      </c>
      <c r="AB165" s="69"/>
      <c r="AC165" s="69"/>
      <c r="AD165" s="69"/>
      <c r="AE165" s="69"/>
      <c r="AF165" s="69"/>
      <c r="AG165" s="69"/>
      <c r="AH165" s="69"/>
    </row>
  </sheetData>
  <autoFilter ref="A7:AH165" xr:uid="{00000000-0001-0000-0200-000000000000}"/>
  <pageMargins left="1" right="1" top="1" bottom="1" header="1" footer="1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11F5-8194-46AF-8F92-20C0F864E5FC}">
  <dimension ref="B1:G11"/>
  <sheetViews>
    <sheetView workbookViewId="0"/>
  </sheetViews>
  <sheetFormatPr defaultColWidth="9.140625" defaultRowHeight="15" x14ac:dyDescent="0.25"/>
  <cols>
    <col min="1" max="1" width="9.140625" style="63"/>
    <col min="2" max="2" width="32.140625" style="63" bestFit="1" customWidth="1"/>
    <col min="3" max="3" width="14.140625" style="63" customWidth="1"/>
    <col min="4" max="4" width="20.42578125" style="63" bestFit="1" customWidth="1"/>
    <col min="5" max="5" width="20.42578125" style="63" customWidth="1"/>
    <col min="6" max="6" width="9.140625" style="63"/>
    <col min="7" max="7" width="12.5703125" style="63" bestFit="1" customWidth="1"/>
    <col min="8" max="16384" width="9.140625" style="63"/>
  </cols>
  <sheetData>
    <row r="1" spans="2:7" x14ac:dyDescent="0.25">
      <c r="C1" s="63" t="s">
        <v>750</v>
      </c>
    </row>
    <row r="2" spans="2:7" x14ac:dyDescent="0.25">
      <c r="B2" s="80" t="s">
        <v>751</v>
      </c>
      <c r="C2" s="80" t="s">
        <v>752</v>
      </c>
      <c r="D2" s="87" t="s">
        <v>570</v>
      </c>
      <c r="E2" s="87" t="s">
        <v>572</v>
      </c>
      <c r="F2" s="80" t="s">
        <v>753</v>
      </c>
      <c r="G2" s="80" t="s">
        <v>754</v>
      </c>
    </row>
    <row r="3" spans="2:7" x14ac:dyDescent="0.25">
      <c r="B3" s="81" t="s">
        <v>68</v>
      </c>
      <c r="C3" s="82">
        <v>660</v>
      </c>
      <c r="D3" s="86">
        <v>326545.62760000007</v>
      </c>
      <c r="E3" s="86">
        <v>300421.48000000004</v>
      </c>
      <c r="F3" s="83">
        <v>77</v>
      </c>
      <c r="G3" s="84">
        <f>SUM(F3*C3)</f>
        <v>50820</v>
      </c>
    </row>
    <row r="4" spans="2:7" x14ac:dyDescent="0.25">
      <c r="B4" s="80" t="s">
        <v>67</v>
      </c>
      <c r="C4" s="80">
        <v>575</v>
      </c>
      <c r="D4" s="86">
        <v>50245.514799999997</v>
      </c>
      <c r="E4" s="86">
        <v>46225.62999999999</v>
      </c>
      <c r="F4" s="83">
        <v>77</v>
      </c>
      <c r="G4" s="84">
        <f t="shared" ref="G4:G10" si="0">SUM(F4*C4)</f>
        <v>44275</v>
      </c>
    </row>
    <row r="5" spans="2:7" x14ac:dyDescent="0.25">
      <c r="B5" s="80" t="s">
        <v>70</v>
      </c>
      <c r="C5" s="80">
        <v>105</v>
      </c>
      <c r="D5" s="86">
        <v>63512.717300000011</v>
      </c>
      <c r="E5" s="86">
        <v>58431.48000000001</v>
      </c>
      <c r="F5" s="83">
        <v>180</v>
      </c>
      <c r="G5" s="84">
        <f t="shared" si="0"/>
        <v>18900</v>
      </c>
    </row>
    <row r="6" spans="2:7" x14ac:dyDescent="0.25">
      <c r="B6" s="80" t="s">
        <v>98</v>
      </c>
      <c r="C6" s="80">
        <v>32</v>
      </c>
      <c r="D6" s="86">
        <v>67591.908800000005</v>
      </c>
      <c r="E6" s="86">
        <v>62184.459999999992</v>
      </c>
      <c r="F6" s="83">
        <v>223</v>
      </c>
      <c r="G6" s="84">
        <f t="shared" si="0"/>
        <v>7136</v>
      </c>
    </row>
    <row r="7" spans="2:7" x14ac:dyDescent="0.25">
      <c r="B7" s="80" t="s">
        <v>69</v>
      </c>
      <c r="C7" s="80">
        <v>85</v>
      </c>
      <c r="D7" s="86">
        <v>340396.92970000004</v>
      </c>
      <c r="E7" s="86">
        <v>313165.03000000003</v>
      </c>
      <c r="F7" s="83">
        <v>276</v>
      </c>
      <c r="G7" s="84">
        <f t="shared" si="0"/>
        <v>23460</v>
      </c>
    </row>
    <row r="8" spans="2:7" x14ac:dyDescent="0.25">
      <c r="B8" s="80" t="s">
        <v>95</v>
      </c>
      <c r="C8" s="80">
        <v>22</v>
      </c>
      <c r="D8" s="86">
        <v>108568.0083</v>
      </c>
      <c r="E8" s="86">
        <v>99882.5</v>
      </c>
      <c r="F8" s="83">
        <v>322</v>
      </c>
      <c r="G8" s="84">
        <f t="shared" si="0"/>
        <v>7084</v>
      </c>
    </row>
    <row r="9" spans="2:7" x14ac:dyDescent="0.25">
      <c r="B9" s="80" t="s">
        <v>96</v>
      </c>
      <c r="C9" s="80">
        <v>5</v>
      </c>
      <c r="D9" s="86">
        <v>42137.566500000001</v>
      </c>
      <c r="E9" s="86">
        <v>38766.550000000003</v>
      </c>
      <c r="F9" s="83">
        <v>370</v>
      </c>
      <c r="G9" s="84">
        <f t="shared" si="0"/>
        <v>1850</v>
      </c>
    </row>
    <row r="10" spans="2:7" x14ac:dyDescent="0.25">
      <c r="B10" s="80" t="s">
        <v>97</v>
      </c>
      <c r="C10" s="80">
        <v>7</v>
      </c>
      <c r="D10" s="86">
        <v>72253.980200000005</v>
      </c>
      <c r="E10" s="86">
        <v>66473.62</v>
      </c>
      <c r="F10" s="83">
        <v>418</v>
      </c>
      <c r="G10" s="84">
        <f t="shared" si="0"/>
        <v>2926</v>
      </c>
    </row>
    <row r="11" spans="2:7" x14ac:dyDescent="0.25">
      <c r="C11" s="85"/>
      <c r="D11" s="85">
        <f>SUM(D3:D10)</f>
        <v>1071252.2532000002</v>
      </c>
      <c r="E11" s="85">
        <f>SUM(E3:E10)</f>
        <v>985550.75000000012</v>
      </c>
      <c r="G11" s="88">
        <f>SUM(G3:G10)</f>
        <v>156451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EF82-48B3-4B71-8DA9-34B1F7DD4104}">
  <sheetPr>
    <tabColor rgb="FF7030A0"/>
  </sheetPr>
  <dimension ref="B1:P201"/>
  <sheetViews>
    <sheetView workbookViewId="0"/>
  </sheetViews>
  <sheetFormatPr defaultRowHeight="15" x14ac:dyDescent="0.25"/>
  <cols>
    <col min="2" max="2" width="39.5703125" bestFit="1" customWidth="1"/>
    <col min="3" max="4" width="16.85546875" style="55" bestFit="1" customWidth="1"/>
    <col min="5" max="5" width="16.85546875" customWidth="1"/>
    <col min="6" max="7" width="16.85546875" hidden="1" customWidth="1"/>
    <col min="8" max="8" width="14.5703125" bestFit="1" customWidth="1"/>
    <col min="9" max="9" width="46.42578125" bestFit="1" customWidth="1"/>
    <col min="10" max="10" width="15.42578125" style="55" bestFit="1" customWidth="1"/>
    <col min="11" max="11" width="18.5703125" style="55" customWidth="1"/>
    <col min="13" max="13" width="42.85546875" bestFit="1" customWidth="1"/>
    <col min="14" max="14" width="14.140625" customWidth="1"/>
    <col min="15" max="15" width="15.42578125" bestFit="1" customWidth="1"/>
    <col min="16" max="16" width="10.42578125" customWidth="1"/>
  </cols>
  <sheetData>
    <row r="1" spans="2:16" ht="38.25" x14ac:dyDescent="0.25">
      <c r="B1" s="48" t="s">
        <v>324</v>
      </c>
      <c r="C1" s="59" t="s">
        <v>475</v>
      </c>
      <c r="D1" s="59" t="s">
        <v>755</v>
      </c>
      <c r="E1" s="59" t="s">
        <v>756</v>
      </c>
      <c r="F1" s="5"/>
      <c r="G1" s="5"/>
      <c r="I1" s="48" t="s">
        <v>323</v>
      </c>
      <c r="J1" s="59" t="s">
        <v>475</v>
      </c>
      <c r="K1" s="59" t="s">
        <v>755</v>
      </c>
      <c r="M1" s="89" t="s">
        <v>324</v>
      </c>
      <c r="N1" s="89" t="s">
        <v>757</v>
      </c>
      <c r="O1" s="89" t="s">
        <v>758</v>
      </c>
      <c r="P1" s="90" t="s">
        <v>759</v>
      </c>
    </row>
    <row r="2" spans="2:16" x14ac:dyDescent="0.25">
      <c r="B2" s="49" t="e" cm="1">
        <f t="array" ref="B2">_xlfn._xlws.SORT(_xlfn.UNIQUE(#REF!,FALSE,FALSE),1,1,FALSE)</f>
        <v>#REF!</v>
      </c>
      <c r="C2" s="60" t="e">
        <f>SUMIF(#REF!,'2022 Measure Cost and Count'!B2,#REF!)</f>
        <v>#REF!</v>
      </c>
      <c r="D2" s="60" t="e">
        <f>SUMIF(#REF!,'2022 Measure Cost and Count'!B2,#REF!)</f>
        <v>#REF!</v>
      </c>
      <c r="E2" s="61" t="e">
        <f>SUMIF(#REF!,'2022 Measure Cost and Count'!B2,#REF!)</f>
        <v>#REF!</v>
      </c>
      <c r="F2" s="58"/>
      <c r="G2" s="58"/>
      <c r="I2" s="49" t="e" cm="1">
        <f t="array" ref="I2">_xlfn._xlws.SORT(_xlfn.UNIQUE(#REF!,FALSE,FALSE),1,1,FALSE)</f>
        <v>#REF!</v>
      </c>
      <c r="J2" s="60" t="e">
        <f>SUMIF(#REF!,'2022 Measure Cost and Count'!I2,#REF!)</f>
        <v>#REF!</v>
      </c>
      <c r="K2" s="60" t="e">
        <f>SUMIF(#REF!,'2022 Measure Cost and Count'!I2,#REF!)</f>
        <v>#REF!</v>
      </c>
      <c r="M2" s="49" t="e" cm="1">
        <f t="array" ref="M2">_xlfn._xlws.SORT(_xlfn.UNIQUE(#REF!,FALSE,FALSE),1,1,FALSE)</f>
        <v>#REF!</v>
      </c>
      <c r="N2" s="46" t="e">
        <f>SUMIF(#REF!,'2022 Measure Cost and Count'!M2,#REF!)</f>
        <v>#REF!</v>
      </c>
      <c r="O2" s="46" t="e">
        <f>SUMIF(#REF!,'2022 Measure Cost and Count'!M2,#REF!)</f>
        <v>#REF!</v>
      </c>
      <c r="P2" s="57" t="e">
        <f>O2/N2</f>
        <v>#REF!</v>
      </c>
    </row>
    <row r="3" spans="2:16" x14ac:dyDescent="0.25">
      <c r="B3" s="49"/>
      <c r="C3" s="60" t="e">
        <f>SUMIF(#REF!,'2022 Measure Cost and Count'!B3,#REF!)</f>
        <v>#REF!</v>
      </c>
      <c r="D3" s="60" t="e">
        <f>SUMIF(#REF!,'2022 Measure Cost and Count'!B3,#REF!)</f>
        <v>#REF!</v>
      </c>
      <c r="E3" s="61" t="e">
        <f>SUMIF(#REF!,'2022 Measure Cost and Count'!B3,#REF!)</f>
        <v>#REF!</v>
      </c>
      <c r="F3" s="58"/>
      <c r="G3" s="58"/>
      <c r="I3" s="49"/>
      <c r="J3" s="60" t="e">
        <f>SUMIF(#REF!,'2022 Measure Cost and Count'!I3,#REF!)</f>
        <v>#REF!</v>
      </c>
      <c r="K3" s="60" t="e">
        <f>SUMIF(#REF!,'2022 Measure Cost and Count'!I3,#REF!)</f>
        <v>#REF!</v>
      </c>
      <c r="N3" s="46" t="e">
        <f>SUMIF(#REF!,'2022 Measure Cost and Count'!M3,#REF!)</f>
        <v>#REF!</v>
      </c>
      <c r="O3" s="46" t="e">
        <f>SUMIF(#REF!,'2022 Measure Cost and Count'!M3,#REF!)</f>
        <v>#REF!</v>
      </c>
      <c r="P3" s="57" t="e">
        <f t="shared" ref="P3:P58" si="0">O3/N3</f>
        <v>#REF!</v>
      </c>
    </row>
    <row r="4" spans="2:16" x14ac:dyDescent="0.25">
      <c r="B4" s="49"/>
      <c r="C4" s="60" t="e">
        <f>SUMIF(#REF!,'2022 Measure Cost and Count'!B4,#REF!)</f>
        <v>#REF!</v>
      </c>
      <c r="D4" s="60" t="e">
        <f>SUMIF(#REF!,'2022 Measure Cost and Count'!B4,#REF!)</f>
        <v>#REF!</v>
      </c>
      <c r="E4" s="61" t="e">
        <f>SUMIF(#REF!,'2022 Measure Cost and Count'!B4,#REF!)</f>
        <v>#REF!</v>
      </c>
      <c r="F4" s="58"/>
      <c r="G4" s="58"/>
      <c r="I4" s="49"/>
      <c r="J4" s="60" t="e">
        <f>SUMIF(#REF!,'2022 Measure Cost and Count'!I4,#REF!)</f>
        <v>#REF!</v>
      </c>
      <c r="K4" s="60" t="e">
        <f>SUMIF(#REF!,'2022 Measure Cost and Count'!I4,#REF!)</f>
        <v>#REF!</v>
      </c>
      <c r="N4" s="46" t="e">
        <f>SUMIF(#REF!,'2022 Measure Cost and Count'!M4,#REF!)</f>
        <v>#REF!</v>
      </c>
      <c r="O4" s="46" t="e">
        <f>SUMIF(#REF!,'2022 Measure Cost and Count'!M4,#REF!)</f>
        <v>#REF!</v>
      </c>
      <c r="P4" s="57" t="e">
        <f t="shared" si="0"/>
        <v>#REF!</v>
      </c>
    </row>
    <row r="5" spans="2:16" x14ac:dyDescent="0.25">
      <c r="B5" s="49"/>
      <c r="C5" s="60" t="e">
        <f>SUMIF(#REF!,'2022 Measure Cost and Count'!B5,#REF!)</f>
        <v>#REF!</v>
      </c>
      <c r="D5" s="60" t="e">
        <f>SUMIF(#REF!,'2022 Measure Cost and Count'!B5,#REF!)</f>
        <v>#REF!</v>
      </c>
      <c r="E5" s="61" t="e">
        <f>SUMIF(#REF!,'2022 Measure Cost and Count'!B5,#REF!)</f>
        <v>#REF!</v>
      </c>
      <c r="F5" s="58"/>
      <c r="G5" s="58"/>
      <c r="I5" s="49"/>
      <c r="J5" s="60" t="e">
        <f>SUMIF(#REF!,'2022 Measure Cost and Count'!I5,#REF!)</f>
        <v>#REF!</v>
      </c>
      <c r="K5" s="60" t="e">
        <f>SUMIF(#REF!,'2022 Measure Cost and Count'!I5,#REF!)</f>
        <v>#REF!</v>
      </c>
      <c r="N5" s="46" t="e">
        <f>SUMIF(#REF!,'2022 Measure Cost and Count'!M5,#REF!)</f>
        <v>#REF!</v>
      </c>
      <c r="O5" s="46" t="e">
        <f>SUMIF(#REF!,'2022 Measure Cost and Count'!M5,#REF!)</f>
        <v>#REF!</v>
      </c>
      <c r="P5" s="57" t="e">
        <f t="shared" si="0"/>
        <v>#REF!</v>
      </c>
    </row>
    <row r="6" spans="2:16" x14ac:dyDescent="0.25">
      <c r="B6" s="49"/>
      <c r="C6" s="60" t="e">
        <f>SUMIF(#REF!,'2022 Measure Cost and Count'!B6,#REF!)</f>
        <v>#REF!</v>
      </c>
      <c r="D6" s="60" t="e">
        <f>SUMIF(#REF!,'2022 Measure Cost and Count'!B6,#REF!)</f>
        <v>#REF!</v>
      </c>
      <c r="E6" s="61" t="e">
        <f>SUMIF(#REF!,'2022 Measure Cost and Count'!B6,#REF!)</f>
        <v>#REF!</v>
      </c>
      <c r="F6" s="58"/>
      <c r="G6" s="58"/>
      <c r="I6" s="49"/>
      <c r="J6" s="60" t="e">
        <f>SUMIF(#REF!,'2022 Measure Cost and Count'!I6,#REF!)</f>
        <v>#REF!</v>
      </c>
      <c r="K6" s="60" t="e">
        <f>SUMIF(#REF!,'2022 Measure Cost and Count'!I6,#REF!)</f>
        <v>#REF!</v>
      </c>
      <c r="N6" s="46" t="e">
        <f>SUMIF(#REF!,'2022 Measure Cost and Count'!M6,#REF!)</f>
        <v>#REF!</v>
      </c>
      <c r="O6" s="46" t="e">
        <f>SUMIF(#REF!,'2022 Measure Cost and Count'!M6,#REF!)</f>
        <v>#REF!</v>
      </c>
      <c r="P6" s="57" t="e">
        <f t="shared" si="0"/>
        <v>#REF!</v>
      </c>
    </row>
    <row r="7" spans="2:16" x14ac:dyDescent="0.25">
      <c r="B7" s="49"/>
      <c r="C7" s="60" t="e">
        <f>SUMIF(#REF!,'2022 Measure Cost and Count'!B7,#REF!)</f>
        <v>#REF!</v>
      </c>
      <c r="D7" s="60" t="e">
        <f>SUMIF(#REF!,'2022 Measure Cost and Count'!B7,#REF!)</f>
        <v>#REF!</v>
      </c>
      <c r="E7" s="61" t="e">
        <f>SUMIF(#REF!,'2022 Measure Cost and Count'!B7,#REF!)</f>
        <v>#REF!</v>
      </c>
      <c r="F7" s="58"/>
      <c r="G7" s="58"/>
      <c r="I7" s="49"/>
      <c r="J7" s="60" t="e">
        <f>SUMIF(#REF!,'2022 Measure Cost and Count'!I7,#REF!)</f>
        <v>#REF!</v>
      </c>
      <c r="K7" s="60" t="e">
        <f>SUMIF(#REF!,'2022 Measure Cost and Count'!I7,#REF!)</f>
        <v>#REF!</v>
      </c>
      <c r="N7" s="46" t="e">
        <f>SUMIF(#REF!,'2022 Measure Cost and Count'!M7,#REF!)</f>
        <v>#REF!</v>
      </c>
      <c r="O7" s="46" t="e">
        <f>SUMIF(#REF!,'2022 Measure Cost and Count'!M7,#REF!)</f>
        <v>#REF!</v>
      </c>
      <c r="P7" s="57" t="e">
        <f t="shared" si="0"/>
        <v>#REF!</v>
      </c>
    </row>
    <row r="8" spans="2:16" x14ac:dyDescent="0.25">
      <c r="B8" s="49"/>
      <c r="C8" s="60" t="e">
        <f>SUMIF(#REF!,'2022 Measure Cost and Count'!B8,#REF!)</f>
        <v>#REF!</v>
      </c>
      <c r="D8" s="60" t="e">
        <f>SUMIF(#REF!,'2022 Measure Cost and Count'!B8,#REF!)</f>
        <v>#REF!</v>
      </c>
      <c r="E8" s="61" t="e">
        <f>SUMIF(#REF!,'2022 Measure Cost and Count'!B8,#REF!)</f>
        <v>#REF!</v>
      </c>
      <c r="F8" s="58"/>
      <c r="G8" s="58"/>
      <c r="I8" s="49"/>
      <c r="J8" s="60" t="e">
        <f>SUMIF(#REF!,'2022 Measure Cost and Count'!I8,#REF!)</f>
        <v>#REF!</v>
      </c>
      <c r="K8" s="60" t="e">
        <f>SUMIF(#REF!,'2022 Measure Cost and Count'!I8,#REF!)</f>
        <v>#REF!</v>
      </c>
      <c r="N8" s="46" t="e">
        <f>SUMIF(#REF!,'2022 Measure Cost and Count'!M8,#REF!)</f>
        <v>#REF!</v>
      </c>
      <c r="O8" s="46" t="e">
        <f>SUMIF(#REF!,'2022 Measure Cost and Count'!M8,#REF!)</f>
        <v>#REF!</v>
      </c>
      <c r="P8" s="57" t="e">
        <f t="shared" si="0"/>
        <v>#REF!</v>
      </c>
    </row>
    <row r="9" spans="2:16" x14ac:dyDescent="0.25">
      <c r="B9" s="49"/>
      <c r="C9" s="60" t="e">
        <f>SUMIF(#REF!,'2022 Measure Cost and Count'!B9,#REF!)</f>
        <v>#REF!</v>
      </c>
      <c r="D9" s="60" t="e">
        <f>SUMIF(#REF!,'2022 Measure Cost and Count'!B9,#REF!)</f>
        <v>#REF!</v>
      </c>
      <c r="E9" s="61" t="e">
        <f>SUMIF(#REF!,'2022 Measure Cost and Count'!B9,#REF!)</f>
        <v>#REF!</v>
      </c>
      <c r="F9" s="58"/>
      <c r="G9" s="58"/>
      <c r="I9" s="49"/>
      <c r="J9" s="60" t="e">
        <f>SUMIF(#REF!,'2022 Measure Cost and Count'!I9,#REF!)</f>
        <v>#REF!</v>
      </c>
      <c r="K9" s="60" t="e">
        <f>SUMIF(#REF!,'2022 Measure Cost and Count'!I9,#REF!)</f>
        <v>#REF!</v>
      </c>
      <c r="N9" s="46" t="e">
        <f>SUMIF(#REF!,'2022 Measure Cost and Count'!M9,#REF!)</f>
        <v>#REF!</v>
      </c>
      <c r="O9" s="46" t="e">
        <f>SUMIF(#REF!,'2022 Measure Cost and Count'!M9,#REF!)</f>
        <v>#REF!</v>
      </c>
      <c r="P9" s="57" t="e">
        <f t="shared" si="0"/>
        <v>#REF!</v>
      </c>
    </row>
    <row r="10" spans="2:16" x14ac:dyDescent="0.25">
      <c r="B10" s="49"/>
      <c r="C10" s="60" t="e">
        <f>SUMIF(#REF!,'2022 Measure Cost and Count'!B10,#REF!)</f>
        <v>#REF!</v>
      </c>
      <c r="D10" s="60" t="e">
        <f>SUMIF(#REF!,'2022 Measure Cost and Count'!B10,#REF!)</f>
        <v>#REF!</v>
      </c>
      <c r="E10" s="61" t="e">
        <f>SUMIF(#REF!,'2022 Measure Cost and Count'!B10,#REF!)</f>
        <v>#REF!</v>
      </c>
      <c r="F10" s="58"/>
      <c r="G10" s="58"/>
      <c r="I10" s="49"/>
      <c r="J10" s="60" t="e">
        <f>SUMIF(#REF!,'2022 Measure Cost and Count'!I10,#REF!)</f>
        <v>#REF!</v>
      </c>
      <c r="K10" s="60" t="e">
        <f>SUMIF(#REF!,'2022 Measure Cost and Count'!I10,#REF!)</f>
        <v>#REF!</v>
      </c>
      <c r="N10" s="46" t="e">
        <f>SUMIF(#REF!,'2022 Measure Cost and Count'!M10,#REF!)</f>
        <v>#REF!</v>
      </c>
      <c r="O10" s="46" t="e">
        <f>SUMIF(#REF!,'2022 Measure Cost and Count'!M10,#REF!)</f>
        <v>#REF!</v>
      </c>
      <c r="P10" s="57" t="e">
        <f t="shared" si="0"/>
        <v>#REF!</v>
      </c>
    </row>
    <row r="11" spans="2:16" x14ac:dyDescent="0.25">
      <c r="B11" s="49"/>
      <c r="C11" s="60" t="e">
        <f>SUMIF(#REF!,'2022 Measure Cost and Count'!B11,#REF!)</f>
        <v>#REF!</v>
      </c>
      <c r="D11" s="60" t="e">
        <f>SUMIF(#REF!,'2022 Measure Cost and Count'!B11,#REF!)</f>
        <v>#REF!</v>
      </c>
      <c r="E11" s="61" t="e">
        <f>SUMIF(#REF!,'2022 Measure Cost and Count'!B11,#REF!)</f>
        <v>#REF!</v>
      </c>
      <c r="F11" s="58"/>
      <c r="G11" s="58"/>
      <c r="I11" s="49"/>
      <c r="J11" s="60" t="e">
        <f>SUMIF(#REF!,'2022 Measure Cost and Count'!I11,#REF!)</f>
        <v>#REF!</v>
      </c>
      <c r="K11" s="60" t="e">
        <f>SUMIF(#REF!,'2022 Measure Cost and Count'!I11,#REF!)</f>
        <v>#REF!</v>
      </c>
      <c r="N11" s="46" t="e">
        <f>SUMIF(#REF!,'2022 Measure Cost and Count'!M11,#REF!)</f>
        <v>#REF!</v>
      </c>
      <c r="O11" s="46" t="e">
        <f>SUMIF(#REF!,'2022 Measure Cost and Count'!M11,#REF!)</f>
        <v>#REF!</v>
      </c>
      <c r="P11" s="57" t="e">
        <f t="shared" si="0"/>
        <v>#REF!</v>
      </c>
    </row>
    <row r="12" spans="2:16" x14ac:dyDescent="0.25">
      <c r="B12" s="49"/>
      <c r="C12" s="60" t="e">
        <f>SUMIF(#REF!,'2022 Measure Cost and Count'!B12,#REF!)</f>
        <v>#REF!</v>
      </c>
      <c r="D12" s="60" t="e">
        <f>SUMIF(#REF!,'2022 Measure Cost and Count'!B12,#REF!)</f>
        <v>#REF!</v>
      </c>
      <c r="E12" s="61" t="e">
        <f>SUMIF(#REF!,'2022 Measure Cost and Count'!B12,#REF!)</f>
        <v>#REF!</v>
      </c>
      <c r="F12" s="58"/>
      <c r="G12" s="58"/>
      <c r="I12" s="49"/>
      <c r="J12" s="60" t="e">
        <f>SUMIF(#REF!,'2022 Measure Cost and Count'!I12,#REF!)</f>
        <v>#REF!</v>
      </c>
      <c r="K12" s="60" t="e">
        <f>SUMIF(#REF!,'2022 Measure Cost and Count'!I12,#REF!)</f>
        <v>#REF!</v>
      </c>
      <c r="N12" s="46" t="e">
        <f>SUMIF(#REF!,'2022 Measure Cost and Count'!M12,#REF!)</f>
        <v>#REF!</v>
      </c>
      <c r="O12" s="46" t="e">
        <f>SUMIF(#REF!,'2022 Measure Cost and Count'!M12,#REF!)</f>
        <v>#REF!</v>
      </c>
      <c r="P12" s="57" t="e">
        <f t="shared" si="0"/>
        <v>#REF!</v>
      </c>
    </row>
    <row r="13" spans="2:16" x14ac:dyDescent="0.25">
      <c r="B13" s="49"/>
      <c r="C13" s="60" t="e">
        <f>SUMIF(#REF!,'2022 Measure Cost and Count'!B13,#REF!)</f>
        <v>#REF!</v>
      </c>
      <c r="D13" s="60" t="e">
        <f>SUMIF(#REF!,'2022 Measure Cost and Count'!B13,#REF!)</f>
        <v>#REF!</v>
      </c>
      <c r="E13" s="61" t="e">
        <f>SUMIF(#REF!,'2022 Measure Cost and Count'!B13,#REF!)</f>
        <v>#REF!</v>
      </c>
      <c r="F13" s="58"/>
      <c r="G13" s="58"/>
      <c r="I13" s="49"/>
      <c r="J13" s="60" t="e">
        <f>SUMIF(#REF!,'2022 Measure Cost and Count'!I13,#REF!)</f>
        <v>#REF!</v>
      </c>
      <c r="K13" s="60" t="e">
        <f>SUMIF(#REF!,'2022 Measure Cost and Count'!I13,#REF!)</f>
        <v>#REF!</v>
      </c>
      <c r="N13" s="46" t="e">
        <f>SUMIF(#REF!,'2022 Measure Cost and Count'!M13,#REF!)</f>
        <v>#REF!</v>
      </c>
      <c r="O13" s="46" t="e">
        <f>SUMIF(#REF!,'2022 Measure Cost and Count'!M13,#REF!)</f>
        <v>#REF!</v>
      </c>
      <c r="P13" s="57" t="e">
        <f t="shared" si="0"/>
        <v>#REF!</v>
      </c>
    </row>
    <row r="14" spans="2:16" x14ac:dyDescent="0.25">
      <c r="B14" s="49"/>
      <c r="C14" s="60" t="e">
        <f>SUMIF(#REF!,'2022 Measure Cost and Count'!B14,#REF!)</f>
        <v>#REF!</v>
      </c>
      <c r="D14" s="60" t="e">
        <f>SUMIF(#REF!,'2022 Measure Cost and Count'!B14,#REF!)</f>
        <v>#REF!</v>
      </c>
      <c r="E14" s="61" t="e">
        <f>SUMIF(#REF!,'2022 Measure Cost and Count'!B14,#REF!)</f>
        <v>#REF!</v>
      </c>
      <c r="F14" s="58"/>
      <c r="G14" s="58"/>
      <c r="I14" s="49"/>
      <c r="J14" s="60" t="e">
        <f>SUMIF(#REF!,'2022 Measure Cost and Count'!I14,#REF!)</f>
        <v>#REF!</v>
      </c>
      <c r="K14" s="60" t="e">
        <f>SUMIF(#REF!,'2022 Measure Cost and Count'!I14,#REF!)</f>
        <v>#REF!</v>
      </c>
      <c r="N14" s="46" t="e">
        <f>SUMIF(#REF!,'2022 Measure Cost and Count'!M14,#REF!)</f>
        <v>#REF!</v>
      </c>
      <c r="O14" s="46" t="e">
        <f>SUMIF(#REF!,'2022 Measure Cost and Count'!M14,#REF!)</f>
        <v>#REF!</v>
      </c>
      <c r="P14" s="57" t="e">
        <f t="shared" si="0"/>
        <v>#REF!</v>
      </c>
    </row>
    <row r="15" spans="2:16" x14ac:dyDescent="0.25">
      <c r="B15" s="49"/>
      <c r="C15" s="60" t="e">
        <f>SUMIF(#REF!,'2022 Measure Cost and Count'!B15,#REF!)</f>
        <v>#REF!</v>
      </c>
      <c r="D15" s="60" t="e">
        <f>SUMIF(#REF!,'2022 Measure Cost and Count'!B15,#REF!)</f>
        <v>#REF!</v>
      </c>
      <c r="E15" s="61" t="e">
        <f>SUMIF(#REF!,'2022 Measure Cost and Count'!B15,#REF!)</f>
        <v>#REF!</v>
      </c>
      <c r="F15" s="58"/>
      <c r="G15" s="58"/>
      <c r="I15" s="49"/>
      <c r="J15" s="60" t="e">
        <f>SUMIF(#REF!,'2022 Measure Cost and Count'!I15,#REF!)</f>
        <v>#REF!</v>
      </c>
      <c r="K15" s="60" t="e">
        <f>SUMIF(#REF!,'2022 Measure Cost and Count'!I15,#REF!)</f>
        <v>#REF!</v>
      </c>
      <c r="N15" s="46" t="e">
        <f>SUMIF(#REF!,'2022 Measure Cost and Count'!M15,#REF!)</f>
        <v>#REF!</v>
      </c>
      <c r="O15" s="46" t="e">
        <f>SUMIF(#REF!,'2022 Measure Cost and Count'!M15,#REF!)</f>
        <v>#REF!</v>
      </c>
      <c r="P15" s="57" t="e">
        <f t="shared" si="0"/>
        <v>#REF!</v>
      </c>
    </row>
    <row r="16" spans="2:16" x14ac:dyDescent="0.25">
      <c r="B16" s="49"/>
      <c r="C16" s="60" t="e">
        <f>SUMIF(#REF!,'2022 Measure Cost and Count'!B16,#REF!)</f>
        <v>#REF!</v>
      </c>
      <c r="D16" s="60" t="e">
        <f>SUMIF(#REF!,'2022 Measure Cost and Count'!B16,#REF!)</f>
        <v>#REF!</v>
      </c>
      <c r="E16" s="61" t="e">
        <f>SUMIF(#REF!,'2022 Measure Cost and Count'!B16,#REF!)</f>
        <v>#REF!</v>
      </c>
      <c r="F16" s="58"/>
      <c r="G16" s="58"/>
      <c r="I16" s="49"/>
      <c r="J16" s="60" t="e">
        <f>SUMIF(#REF!,'2022 Measure Cost and Count'!I16,#REF!)</f>
        <v>#REF!</v>
      </c>
      <c r="K16" s="60" t="e">
        <f>SUMIF(#REF!,'2022 Measure Cost and Count'!I16,#REF!)</f>
        <v>#REF!</v>
      </c>
      <c r="N16" s="46" t="e">
        <f>SUMIF(#REF!,'2022 Measure Cost and Count'!M16,#REF!)</f>
        <v>#REF!</v>
      </c>
      <c r="O16" s="46" t="e">
        <f>SUMIF(#REF!,'2022 Measure Cost and Count'!M16,#REF!)</f>
        <v>#REF!</v>
      </c>
      <c r="P16" s="57" t="e">
        <f t="shared" si="0"/>
        <v>#REF!</v>
      </c>
    </row>
    <row r="17" spans="2:16" x14ac:dyDescent="0.25">
      <c r="B17" s="49"/>
      <c r="C17" s="60" t="e">
        <f>SUMIF(#REF!,'2022 Measure Cost and Count'!B17,#REF!)</f>
        <v>#REF!</v>
      </c>
      <c r="D17" s="60" t="e">
        <f>SUMIF(#REF!,'2022 Measure Cost and Count'!B17,#REF!)</f>
        <v>#REF!</v>
      </c>
      <c r="E17" s="61" t="e">
        <f>SUMIF(#REF!,'2022 Measure Cost and Count'!B17,#REF!)</f>
        <v>#REF!</v>
      </c>
      <c r="F17" s="58"/>
      <c r="G17" s="58"/>
      <c r="I17" s="49"/>
      <c r="J17" s="60" t="e">
        <f>SUMIF(#REF!,'2022 Measure Cost and Count'!I17,#REF!)</f>
        <v>#REF!</v>
      </c>
      <c r="K17" s="60" t="e">
        <f>SUMIF(#REF!,'2022 Measure Cost and Count'!I17,#REF!)</f>
        <v>#REF!</v>
      </c>
      <c r="N17" s="46" t="e">
        <f>SUMIF(#REF!,'2022 Measure Cost and Count'!M17,#REF!)</f>
        <v>#REF!</v>
      </c>
      <c r="O17" s="46" t="e">
        <f>SUMIF(#REF!,'2022 Measure Cost and Count'!M17,#REF!)</f>
        <v>#REF!</v>
      </c>
      <c r="P17" s="57" t="e">
        <f t="shared" si="0"/>
        <v>#REF!</v>
      </c>
    </row>
    <row r="18" spans="2:16" x14ac:dyDescent="0.25">
      <c r="B18" s="49"/>
      <c r="C18" s="60" t="e">
        <f>SUMIF(#REF!,'2022 Measure Cost and Count'!B18,#REF!)</f>
        <v>#REF!</v>
      </c>
      <c r="D18" s="60" t="e">
        <f>SUMIF(#REF!,'2022 Measure Cost and Count'!B18,#REF!)</f>
        <v>#REF!</v>
      </c>
      <c r="E18" s="61" t="e">
        <f>SUMIF(#REF!,'2022 Measure Cost and Count'!B18,#REF!)</f>
        <v>#REF!</v>
      </c>
      <c r="F18" s="58"/>
      <c r="G18" s="58"/>
      <c r="I18" s="49"/>
      <c r="J18" s="60" t="e">
        <f>SUMIF(#REF!,'2022 Measure Cost and Count'!I18,#REF!)</f>
        <v>#REF!</v>
      </c>
      <c r="K18" s="60" t="e">
        <f>SUMIF(#REF!,'2022 Measure Cost and Count'!I18,#REF!)</f>
        <v>#REF!</v>
      </c>
      <c r="N18" s="46" t="e">
        <f>SUMIF(#REF!,'2022 Measure Cost and Count'!M18,#REF!)</f>
        <v>#REF!</v>
      </c>
      <c r="O18" s="46" t="e">
        <f>SUMIF(#REF!,'2022 Measure Cost and Count'!M18,#REF!)</f>
        <v>#REF!</v>
      </c>
      <c r="P18" s="57" t="e">
        <f t="shared" si="0"/>
        <v>#REF!</v>
      </c>
    </row>
    <row r="19" spans="2:16" x14ac:dyDescent="0.25">
      <c r="B19" s="49"/>
      <c r="C19" s="60" t="e">
        <f>SUMIF(#REF!,'2022 Measure Cost and Count'!B19,#REF!)</f>
        <v>#REF!</v>
      </c>
      <c r="D19" s="60" t="e">
        <f>SUMIF(#REF!,'2022 Measure Cost and Count'!B19,#REF!)</f>
        <v>#REF!</v>
      </c>
      <c r="E19" s="61" t="e">
        <f>SUMIF(#REF!,'2022 Measure Cost and Count'!B19,#REF!)</f>
        <v>#REF!</v>
      </c>
      <c r="F19" s="58"/>
      <c r="G19" s="58"/>
      <c r="I19" s="49"/>
      <c r="J19" s="60" t="e">
        <f>SUMIF(#REF!,'2022 Measure Cost and Count'!I19,#REF!)</f>
        <v>#REF!</v>
      </c>
      <c r="K19" s="60" t="e">
        <f>SUMIF(#REF!,'2022 Measure Cost and Count'!I19,#REF!)</f>
        <v>#REF!</v>
      </c>
      <c r="N19" s="46" t="e">
        <f>SUMIF(#REF!,'2022 Measure Cost and Count'!M19,#REF!)</f>
        <v>#REF!</v>
      </c>
      <c r="O19" s="46" t="e">
        <f>SUMIF(#REF!,'2022 Measure Cost and Count'!M19,#REF!)</f>
        <v>#REF!</v>
      </c>
      <c r="P19" s="57" t="e">
        <f t="shared" si="0"/>
        <v>#REF!</v>
      </c>
    </row>
    <row r="20" spans="2:16" x14ac:dyDescent="0.25">
      <c r="B20" s="49"/>
      <c r="C20" s="60" t="e">
        <f>SUMIF(#REF!,'2022 Measure Cost and Count'!B20,#REF!)</f>
        <v>#REF!</v>
      </c>
      <c r="D20" s="60" t="e">
        <f>SUMIF(#REF!,'2022 Measure Cost and Count'!B20,#REF!)</f>
        <v>#REF!</v>
      </c>
      <c r="E20" s="61" t="e">
        <f>SUMIF(#REF!,'2022 Measure Cost and Count'!B20,#REF!)</f>
        <v>#REF!</v>
      </c>
      <c r="F20" s="58"/>
      <c r="G20" s="58"/>
      <c r="I20" s="49"/>
      <c r="J20" s="60" t="e">
        <f>SUMIF(#REF!,'2022 Measure Cost and Count'!I20,#REF!)</f>
        <v>#REF!</v>
      </c>
      <c r="K20" s="60" t="e">
        <f>SUMIF(#REF!,'2022 Measure Cost and Count'!I20,#REF!)</f>
        <v>#REF!</v>
      </c>
      <c r="N20" s="46" t="e">
        <f>SUMIF(#REF!,'2022 Measure Cost and Count'!M20,#REF!)</f>
        <v>#REF!</v>
      </c>
      <c r="O20" s="46" t="e">
        <f>SUMIF(#REF!,'2022 Measure Cost and Count'!M20,#REF!)</f>
        <v>#REF!</v>
      </c>
      <c r="P20" s="57" t="e">
        <f t="shared" si="0"/>
        <v>#REF!</v>
      </c>
    </row>
    <row r="21" spans="2:16" x14ac:dyDescent="0.25">
      <c r="B21" s="49"/>
      <c r="C21" s="60" t="e">
        <f>SUMIF(#REF!,'2022 Measure Cost and Count'!B21,#REF!)</f>
        <v>#REF!</v>
      </c>
      <c r="D21" s="60" t="e">
        <f>SUMIF(#REF!,'2022 Measure Cost and Count'!B21,#REF!)</f>
        <v>#REF!</v>
      </c>
      <c r="E21" s="61" t="e">
        <f>SUMIF(#REF!,'2022 Measure Cost and Count'!B21,#REF!)</f>
        <v>#REF!</v>
      </c>
      <c r="F21" s="58"/>
      <c r="G21" s="58"/>
      <c r="I21" s="49"/>
      <c r="J21" s="60" t="e">
        <f>SUMIF(#REF!,'2022 Measure Cost and Count'!I21,#REF!)</f>
        <v>#REF!</v>
      </c>
      <c r="K21" s="60" t="e">
        <f>SUMIF(#REF!,'2022 Measure Cost and Count'!I21,#REF!)</f>
        <v>#REF!</v>
      </c>
      <c r="N21" s="46" t="e">
        <f>SUMIF(#REF!,'2022 Measure Cost and Count'!M21,#REF!)</f>
        <v>#REF!</v>
      </c>
      <c r="O21" s="46" t="e">
        <f>SUMIF(#REF!,'2022 Measure Cost and Count'!M21,#REF!)</f>
        <v>#REF!</v>
      </c>
      <c r="P21" s="57" t="e">
        <f t="shared" si="0"/>
        <v>#REF!</v>
      </c>
    </row>
    <row r="22" spans="2:16" x14ac:dyDescent="0.25">
      <c r="B22" s="49"/>
      <c r="C22" s="60" t="e">
        <f>SUMIF(#REF!,'2022 Measure Cost and Count'!B22,#REF!)</f>
        <v>#REF!</v>
      </c>
      <c r="D22" s="60" t="e">
        <f>SUMIF(#REF!,'2022 Measure Cost and Count'!B22,#REF!)</f>
        <v>#REF!</v>
      </c>
      <c r="E22" s="61" t="e">
        <f>SUMIF(#REF!,'2022 Measure Cost and Count'!B22,#REF!)</f>
        <v>#REF!</v>
      </c>
      <c r="F22" s="58"/>
      <c r="G22" s="58"/>
      <c r="I22" s="49"/>
      <c r="J22" s="60" t="e">
        <f>SUMIF(#REF!,'2022 Measure Cost and Count'!I22,#REF!)</f>
        <v>#REF!</v>
      </c>
      <c r="K22" s="60" t="e">
        <f>SUMIF(#REF!,'2022 Measure Cost and Count'!I22,#REF!)</f>
        <v>#REF!</v>
      </c>
      <c r="N22" s="46" t="e">
        <f>SUMIF(#REF!,'2022 Measure Cost and Count'!M22,#REF!)</f>
        <v>#REF!</v>
      </c>
      <c r="O22" s="46" t="e">
        <f>SUMIF(#REF!,'2022 Measure Cost and Count'!M22,#REF!)</f>
        <v>#REF!</v>
      </c>
      <c r="P22" s="57" t="e">
        <f t="shared" si="0"/>
        <v>#REF!</v>
      </c>
    </row>
    <row r="23" spans="2:16" x14ac:dyDescent="0.25">
      <c r="B23" s="49"/>
      <c r="C23" s="60" t="e">
        <f>SUMIF(#REF!,'2022 Measure Cost and Count'!B23,#REF!)</f>
        <v>#REF!</v>
      </c>
      <c r="D23" s="60" t="e">
        <f>SUMIF(#REF!,'2022 Measure Cost and Count'!B23,#REF!)</f>
        <v>#REF!</v>
      </c>
      <c r="E23" s="61" t="e">
        <f>SUMIF(#REF!,'2022 Measure Cost and Count'!B23,#REF!)</f>
        <v>#REF!</v>
      </c>
      <c r="F23" s="58"/>
      <c r="G23" s="58"/>
      <c r="I23" s="49"/>
      <c r="J23" s="60" t="e">
        <f>SUMIF(#REF!,'2022 Measure Cost and Count'!I23,#REF!)</f>
        <v>#REF!</v>
      </c>
      <c r="K23" s="60" t="e">
        <f>SUMIF(#REF!,'2022 Measure Cost and Count'!I23,#REF!)</f>
        <v>#REF!</v>
      </c>
      <c r="N23" s="46" t="e">
        <f>SUMIF(#REF!,'2022 Measure Cost and Count'!M23,#REF!)</f>
        <v>#REF!</v>
      </c>
      <c r="O23" s="46" t="e">
        <f>SUMIF(#REF!,'2022 Measure Cost and Count'!M23,#REF!)</f>
        <v>#REF!</v>
      </c>
      <c r="P23" s="57" t="e">
        <f t="shared" si="0"/>
        <v>#REF!</v>
      </c>
    </row>
    <row r="24" spans="2:16" x14ac:dyDescent="0.25">
      <c r="B24" s="49"/>
      <c r="C24" s="60" t="e">
        <f>SUMIF(#REF!,'2022 Measure Cost and Count'!B24,#REF!)</f>
        <v>#REF!</v>
      </c>
      <c r="D24" s="60" t="e">
        <f>SUMIF(#REF!,'2022 Measure Cost and Count'!B24,#REF!)</f>
        <v>#REF!</v>
      </c>
      <c r="E24" s="61" t="e">
        <f>SUMIF(#REF!,'2022 Measure Cost and Count'!B24,#REF!)</f>
        <v>#REF!</v>
      </c>
      <c r="F24" s="58"/>
      <c r="G24" s="58"/>
      <c r="I24" s="49"/>
      <c r="J24" s="60" t="e">
        <f>SUMIF(#REF!,'2022 Measure Cost and Count'!I24,#REF!)</f>
        <v>#REF!</v>
      </c>
      <c r="K24" s="60" t="e">
        <f>SUMIF(#REF!,'2022 Measure Cost and Count'!I24,#REF!)</f>
        <v>#REF!</v>
      </c>
      <c r="N24" s="46" t="e">
        <f>SUMIF(#REF!,'2022 Measure Cost and Count'!M24,#REF!)</f>
        <v>#REF!</v>
      </c>
      <c r="O24" s="46" t="e">
        <f>SUMIF(#REF!,'2022 Measure Cost and Count'!M24,#REF!)</f>
        <v>#REF!</v>
      </c>
      <c r="P24" s="57" t="e">
        <f t="shared" si="0"/>
        <v>#REF!</v>
      </c>
    </row>
    <row r="25" spans="2:16" x14ac:dyDescent="0.25">
      <c r="B25" s="49"/>
      <c r="C25" s="60" t="e">
        <f>SUMIF(#REF!,'2022 Measure Cost and Count'!B25,#REF!)</f>
        <v>#REF!</v>
      </c>
      <c r="D25" s="60" t="e">
        <f>SUMIF(#REF!,'2022 Measure Cost and Count'!B25,#REF!)</f>
        <v>#REF!</v>
      </c>
      <c r="E25" s="61" t="e">
        <f>SUMIF(#REF!,'2022 Measure Cost and Count'!B25,#REF!)</f>
        <v>#REF!</v>
      </c>
      <c r="F25" s="58"/>
      <c r="G25" s="58"/>
      <c r="I25" s="49"/>
      <c r="J25" s="60" t="e">
        <f>SUMIF(#REF!,'2022 Measure Cost and Count'!I25,#REF!)</f>
        <v>#REF!</v>
      </c>
      <c r="K25" s="60" t="e">
        <f>SUMIF(#REF!,'2022 Measure Cost and Count'!I25,#REF!)</f>
        <v>#REF!</v>
      </c>
      <c r="N25" s="46" t="e">
        <f>SUMIF(#REF!,'2022 Measure Cost and Count'!M25,#REF!)</f>
        <v>#REF!</v>
      </c>
      <c r="O25" s="46" t="e">
        <f>SUMIF(#REF!,'2022 Measure Cost and Count'!M25,#REF!)</f>
        <v>#REF!</v>
      </c>
      <c r="P25" s="57" t="e">
        <f t="shared" si="0"/>
        <v>#REF!</v>
      </c>
    </row>
    <row r="26" spans="2:16" x14ac:dyDescent="0.25">
      <c r="B26" s="49"/>
      <c r="C26" s="60" t="e">
        <f>SUMIF(#REF!,'2022 Measure Cost and Count'!B26,#REF!)</f>
        <v>#REF!</v>
      </c>
      <c r="D26" s="60" t="e">
        <f>SUMIF(#REF!,'2022 Measure Cost and Count'!B26,#REF!)</f>
        <v>#REF!</v>
      </c>
      <c r="E26" s="61" t="e">
        <f>SUMIF(#REF!,'2022 Measure Cost and Count'!B26,#REF!)</f>
        <v>#REF!</v>
      </c>
      <c r="F26" s="58"/>
      <c r="G26" s="58"/>
      <c r="I26" s="56"/>
      <c r="J26" s="62" t="e">
        <f>SUMIF(#REF!,'2022 Measure Cost and Count'!I26,#REF!)</f>
        <v>#REF!</v>
      </c>
      <c r="K26" s="62" t="e">
        <f>SUMIF(#REF!,'2022 Measure Cost and Count'!I26,#REF!)</f>
        <v>#REF!</v>
      </c>
      <c r="N26" s="46" t="e">
        <f>SUMIF(#REF!,'2022 Measure Cost and Count'!M26,#REF!)</f>
        <v>#REF!</v>
      </c>
      <c r="O26" s="46" t="e">
        <f>SUMIF(#REF!,'2022 Measure Cost and Count'!M26,#REF!)</f>
        <v>#REF!</v>
      </c>
      <c r="P26" s="57" t="e">
        <f t="shared" si="0"/>
        <v>#REF!</v>
      </c>
    </row>
    <row r="27" spans="2:16" x14ac:dyDescent="0.25">
      <c r="B27" s="49"/>
      <c r="C27" s="60" t="e">
        <f>SUMIF(#REF!,'2022 Measure Cost and Count'!B27,#REF!)</f>
        <v>#REF!</v>
      </c>
      <c r="D27" s="60" t="e">
        <f>SUMIF(#REF!,'2022 Measure Cost and Count'!B27,#REF!)</f>
        <v>#REF!</v>
      </c>
      <c r="E27" s="61" t="e">
        <f>SUMIF(#REF!,'2022 Measure Cost and Count'!B27,#REF!)</f>
        <v>#REF!</v>
      </c>
      <c r="F27" s="58"/>
      <c r="G27" s="58"/>
      <c r="I27" s="49"/>
      <c r="J27" s="60" t="e">
        <f>SUMIF(#REF!,'2022 Measure Cost and Count'!I27,#REF!)</f>
        <v>#REF!</v>
      </c>
      <c r="K27" s="60" t="e">
        <f>SUMIF(#REF!,'2022 Measure Cost and Count'!I27,#REF!)</f>
        <v>#REF!</v>
      </c>
      <c r="N27" s="46" t="e">
        <f>SUMIF(#REF!,'2022 Measure Cost and Count'!M27,#REF!)</f>
        <v>#REF!</v>
      </c>
      <c r="O27" s="46" t="e">
        <f>SUMIF(#REF!,'2022 Measure Cost and Count'!M27,#REF!)</f>
        <v>#REF!</v>
      </c>
      <c r="P27" s="57" t="e">
        <f t="shared" si="0"/>
        <v>#REF!</v>
      </c>
    </row>
    <row r="28" spans="2:16" x14ac:dyDescent="0.25">
      <c r="B28" s="49"/>
      <c r="C28" s="60" t="e">
        <f>SUMIF(#REF!,'2022 Measure Cost and Count'!B28,#REF!)</f>
        <v>#REF!</v>
      </c>
      <c r="D28" s="60" t="e">
        <f>SUMIF(#REF!,'2022 Measure Cost and Count'!B28,#REF!)</f>
        <v>#REF!</v>
      </c>
      <c r="E28" s="61" t="e">
        <f>SUMIF(#REF!,'2022 Measure Cost and Count'!B28,#REF!)</f>
        <v>#REF!</v>
      </c>
      <c r="F28" s="58"/>
      <c r="G28" s="58"/>
      <c r="I28" s="49"/>
      <c r="J28" s="60" t="e">
        <f>SUMIF(#REF!,'2022 Measure Cost and Count'!I28,#REF!)</f>
        <v>#REF!</v>
      </c>
      <c r="K28" s="60" t="e">
        <f>SUMIF(#REF!,'2022 Measure Cost and Count'!I28,#REF!)</f>
        <v>#REF!</v>
      </c>
      <c r="N28" s="46" t="e">
        <f>SUMIF(#REF!,'2022 Measure Cost and Count'!M28,#REF!)</f>
        <v>#REF!</v>
      </c>
      <c r="O28" s="46" t="e">
        <f>SUMIF(#REF!,'2022 Measure Cost and Count'!M28,#REF!)</f>
        <v>#REF!</v>
      </c>
      <c r="P28" s="57" t="e">
        <f t="shared" si="0"/>
        <v>#REF!</v>
      </c>
    </row>
    <row r="29" spans="2:16" x14ac:dyDescent="0.25">
      <c r="B29" s="49"/>
      <c r="C29" s="60" t="e">
        <f>SUMIF(#REF!,'2022 Measure Cost and Count'!B29,#REF!)</f>
        <v>#REF!</v>
      </c>
      <c r="D29" s="60" t="e">
        <f>SUMIF(#REF!,'2022 Measure Cost and Count'!B29,#REF!)</f>
        <v>#REF!</v>
      </c>
      <c r="E29" s="61" t="e">
        <f>SUMIF(#REF!,'2022 Measure Cost and Count'!B29,#REF!)</f>
        <v>#REF!</v>
      </c>
      <c r="F29" s="58"/>
      <c r="G29" s="58"/>
      <c r="I29" s="49"/>
      <c r="J29" s="60" t="e">
        <f>SUMIF(#REF!,'2022 Measure Cost and Count'!I29,#REF!)</f>
        <v>#REF!</v>
      </c>
      <c r="K29" s="60" t="e">
        <f>SUMIF(#REF!,'2022 Measure Cost and Count'!I29,#REF!)</f>
        <v>#REF!</v>
      </c>
      <c r="N29" s="46" t="e">
        <f>SUMIF(#REF!,'2022 Measure Cost and Count'!M29,#REF!)</f>
        <v>#REF!</v>
      </c>
      <c r="O29" s="46" t="e">
        <f>SUMIF(#REF!,'2022 Measure Cost and Count'!M29,#REF!)</f>
        <v>#REF!</v>
      </c>
      <c r="P29" s="57" t="e">
        <f t="shared" si="0"/>
        <v>#REF!</v>
      </c>
    </row>
    <row r="30" spans="2:16" x14ac:dyDescent="0.25">
      <c r="B30" s="49"/>
      <c r="C30" s="60" t="e">
        <f>SUMIF(#REF!,'2022 Measure Cost and Count'!B30,#REF!)</f>
        <v>#REF!</v>
      </c>
      <c r="D30" s="60" t="e">
        <f>SUMIF(#REF!,'2022 Measure Cost and Count'!B30,#REF!)</f>
        <v>#REF!</v>
      </c>
      <c r="E30" s="61" t="e">
        <f>SUMIF(#REF!,'2022 Measure Cost and Count'!B30,#REF!)</f>
        <v>#REF!</v>
      </c>
      <c r="F30" s="58"/>
      <c r="G30" s="58"/>
      <c r="I30" s="49"/>
      <c r="J30" s="60" t="e">
        <f>SUMIF(#REF!,'2022 Measure Cost and Count'!I30,#REF!)</f>
        <v>#REF!</v>
      </c>
      <c r="K30" s="60" t="e">
        <f>SUMIF(#REF!,'2022 Measure Cost and Count'!I30,#REF!)</f>
        <v>#REF!</v>
      </c>
      <c r="N30" s="46" t="e">
        <f>SUMIF(#REF!,'2022 Measure Cost and Count'!M30,#REF!)</f>
        <v>#REF!</v>
      </c>
      <c r="O30" s="46" t="e">
        <f>SUMIF(#REF!,'2022 Measure Cost and Count'!M30,#REF!)</f>
        <v>#REF!</v>
      </c>
      <c r="P30" s="57" t="e">
        <f t="shared" si="0"/>
        <v>#REF!</v>
      </c>
    </row>
    <row r="31" spans="2:16" x14ac:dyDescent="0.25">
      <c r="B31" s="49"/>
      <c r="C31" s="60" t="e">
        <f>SUMIF(#REF!,'2022 Measure Cost and Count'!B31,#REF!)</f>
        <v>#REF!</v>
      </c>
      <c r="D31" s="60" t="e">
        <f>SUMIF(#REF!,'2022 Measure Cost and Count'!B31,#REF!)</f>
        <v>#REF!</v>
      </c>
      <c r="E31" s="61" t="e">
        <f>SUMIF(#REF!,'2022 Measure Cost and Count'!B31,#REF!)</f>
        <v>#REF!</v>
      </c>
      <c r="F31" s="58"/>
      <c r="G31" s="58"/>
      <c r="I31" s="49"/>
      <c r="J31" s="60" t="e">
        <f>SUMIF(#REF!,'2022 Measure Cost and Count'!I31,#REF!)</f>
        <v>#REF!</v>
      </c>
      <c r="K31" s="60" t="e">
        <f>SUMIF(#REF!,'2022 Measure Cost and Count'!I31,#REF!)</f>
        <v>#REF!</v>
      </c>
      <c r="N31" s="46" t="e">
        <f>SUMIF(#REF!,'2022 Measure Cost and Count'!M31,#REF!)</f>
        <v>#REF!</v>
      </c>
      <c r="O31" s="46" t="e">
        <f>SUMIF(#REF!,'2022 Measure Cost and Count'!M31,#REF!)</f>
        <v>#REF!</v>
      </c>
      <c r="P31" s="57" t="e">
        <f t="shared" si="0"/>
        <v>#REF!</v>
      </c>
    </row>
    <row r="32" spans="2:16" x14ac:dyDescent="0.25">
      <c r="B32" s="49"/>
      <c r="C32" s="60" t="e">
        <f>SUMIF(#REF!,'2022 Measure Cost and Count'!B32,#REF!)</f>
        <v>#REF!</v>
      </c>
      <c r="D32" s="60" t="e">
        <f>SUMIF(#REF!,'2022 Measure Cost and Count'!B32,#REF!)</f>
        <v>#REF!</v>
      </c>
      <c r="E32" s="61" t="e">
        <f>SUMIF(#REF!,'2022 Measure Cost and Count'!B32,#REF!)</f>
        <v>#REF!</v>
      </c>
      <c r="F32" s="58"/>
      <c r="G32" s="58"/>
      <c r="I32" s="49"/>
      <c r="J32" s="60" t="e">
        <f>SUMIF(#REF!,'2022 Measure Cost and Count'!I32,#REF!)</f>
        <v>#REF!</v>
      </c>
      <c r="K32" s="60" t="e">
        <f>SUMIF(#REF!,'2022 Measure Cost and Count'!I32,#REF!)</f>
        <v>#REF!</v>
      </c>
      <c r="N32" s="46" t="e">
        <f>SUMIF(#REF!,'2022 Measure Cost and Count'!M32,#REF!)</f>
        <v>#REF!</v>
      </c>
      <c r="O32" s="46" t="e">
        <f>SUMIF(#REF!,'2022 Measure Cost and Count'!M32,#REF!)</f>
        <v>#REF!</v>
      </c>
      <c r="P32" s="57" t="e">
        <f t="shared" si="0"/>
        <v>#REF!</v>
      </c>
    </row>
    <row r="33" spans="2:16" x14ac:dyDescent="0.25">
      <c r="B33" s="49"/>
      <c r="C33" s="60" t="e">
        <f>SUMIF(#REF!,'2022 Measure Cost and Count'!B33,#REF!)</f>
        <v>#REF!</v>
      </c>
      <c r="D33" s="60" t="e">
        <f>SUMIF(#REF!,'2022 Measure Cost and Count'!B33,#REF!)</f>
        <v>#REF!</v>
      </c>
      <c r="E33" s="61" t="e">
        <f>SUMIF(#REF!,'2022 Measure Cost and Count'!B33,#REF!)</f>
        <v>#REF!</v>
      </c>
      <c r="F33" s="58"/>
      <c r="G33" s="58"/>
      <c r="I33" s="49"/>
      <c r="J33" s="60" t="e">
        <f>SUMIF(#REF!,'2022 Measure Cost and Count'!I33,#REF!)</f>
        <v>#REF!</v>
      </c>
      <c r="K33" s="60" t="e">
        <f>SUMIF(#REF!,'2022 Measure Cost and Count'!I33,#REF!)</f>
        <v>#REF!</v>
      </c>
      <c r="N33" s="46" t="e">
        <f>SUMIF(#REF!,'2022 Measure Cost and Count'!M33,#REF!)</f>
        <v>#REF!</v>
      </c>
      <c r="O33" s="46" t="e">
        <f>SUMIF(#REF!,'2022 Measure Cost and Count'!M33,#REF!)</f>
        <v>#REF!</v>
      </c>
      <c r="P33" s="57" t="e">
        <f t="shared" si="0"/>
        <v>#REF!</v>
      </c>
    </row>
    <row r="34" spans="2:16" x14ac:dyDescent="0.25">
      <c r="B34" s="49"/>
      <c r="C34" s="60" t="e">
        <f>SUMIF(#REF!,'2022 Measure Cost and Count'!B34,#REF!)</f>
        <v>#REF!</v>
      </c>
      <c r="D34" s="60" t="e">
        <f>SUMIF(#REF!,'2022 Measure Cost and Count'!B34,#REF!)</f>
        <v>#REF!</v>
      </c>
      <c r="E34" s="61" t="e">
        <f>SUMIF(#REF!,'2022 Measure Cost and Count'!B34,#REF!)</f>
        <v>#REF!</v>
      </c>
      <c r="F34" s="58"/>
      <c r="G34" s="58"/>
      <c r="I34" s="49"/>
      <c r="J34" s="60" t="e">
        <f>SUMIF(#REF!,'2022 Measure Cost and Count'!I34,#REF!)</f>
        <v>#REF!</v>
      </c>
      <c r="K34" s="60" t="e">
        <f>SUMIF(#REF!,'2022 Measure Cost and Count'!I34,#REF!)</f>
        <v>#REF!</v>
      </c>
      <c r="N34" s="46" t="e">
        <f>SUMIF(#REF!,'2022 Measure Cost and Count'!M34,#REF!)</f>
        <v>#REF!</v>
      </c>
      <c r="O34" s="46" t="e">
        <f>SUMIF(#REF!,'2022 Measure Cost and Count'!M34,#REF!)</f>
        <v>#REF!</v>
      </c>
      <c r="P34" s="57" t="e">
        <f t="shared" si="0"/>
        <v>#REF!</v>
      </c>
    </row>
    <row r="35" spans="2:16" x14ac:dyDescent="0.25">
      <c r="B35" s="49"/>
      <c r="C35" s="60" t="e">
        <f>SUMIF(#REF!,'2022 Measure Cost and Count'!B35,#REF!)</f>
        <v>#REF!</v>
      </c>
      <c r="D35" s="60" t="e">
        <f>SUMIF(#REF!,'2022 Measure Cost and Count'!B35,#REF!)</f>
        <v>#REF!</v>
      </c>
      <c r="E35" s="61" t="e">
        <f>SUMIF(#REF!,'2022 Measure Cost and Count'!B35,#REF!)</f>
        <v>#REF!</v>
      </c>
      <c r="F35" s="58"/>
      <c r="G35" s="58"/>
      <c r="I35" s="49"/>
      <c r="J35" s="60" t="e">
        <f>SUMIF(#REF!,'2022 Measure Cost and Count'!I35,#REF!)</f>
        <v>#REF!</v>
      </c>
      <c r="K35" s="60" t="e">
        <f>SUMIF(#REF!,'2022 Measure Cost and Count'!I35,#REF!)</f>
        <v>#REF!</v>
      </c>
      <c r="N35" s="46" t="e">
        <f>SUMIF(#REF!,'2022 Measure Cost and Count'!M35,#REF!)</f>
        <v>#REF!</v>
      </c>
      <c r="O35" s="46" t="e">
        <f>SUMIF(#REF!,'2022 Measure Cost and Count'!M35,#REF!)</f>
        <v>#REF!</v>
      </c>
      <c r="P35" s="57" t="e">
        <f t="shared" si="0"/>
        <v>#REF!</v>
      </c>
    </row>
    <row r="36" spans="2:16" x14ac:dyDescent="0.25">
      <c r="B36" s="49"/>
      <c r="C36" s="60" t="e">
        <f>SUMIF(#REF!,'2022 Measure Cost and Count'!B36,#REF!)</f>
        <v>#REF!</v>
      </c>
      <c r="D36" s="60" t="e">
        <f>SUMIF(#REF!,'2022 Measure Cost and Count'!B36,#REF!)</f>
        <v>#REF!</v>
      </c>
      <c r="E36" s="61" t="e">
        <f>SUMIF(#REF!,'2022 Measure Cost and Count'!B36,#REF!)</f>
        <v>#REF!</v>
      </c>
      <c r="F36" s="58"/>
      <c r="G36" s="58"/>
      <c r="I36" s="49"/>
      <c r="J36" s="60" t="e">
        <f>SUMIF(#REF!,'2022 Measure Cost and Count'!I36,#REF!)</f>
        <v>#REF!</v>
      </c>
      <c r="K36" s="60" t="e">
        <f>SUMIF(#REF!,'2022 Measure Cost and Count'!I36,#REF!)</f>
        <v>#REF!</v>
      </c>
      <c r="N36" s="46" t="e">
        <f>SUMIF(#REF!,'2022 Measure Cost and Count'!M36,#REF!)</f>
        <v>#REF!</v>
      </c>
      <c r="O36" s="46" t="e">
        <f>SUMIF(#REF!,'2022 Measure Cost and Count'!M36,#REF!)</f>
        <v>#REF!</v>
      </c>
      <c r="P36" s="57" t="e">
        <f t="shared" si="0"/>
        <v>#REF!</v>
      </c>
    </row>
    <row r="37" spans="2:16" x14ac:dyDescent="0.25">
      <c r="B37" s="49"/>
      <c r="C37" s="60" t="e">
        <f>SUMIF(#REF!,'2022 Measure Cost and Count'!B37,#REF!)</f>
        <v>#REF!</v>
      </c>
      <c r="D37" s="60" t="e">
        <f>SUMIF(#REF!,'2022 Measure Cost and Count'!B37,#REF!)</f>
        <v>#REF!</v>
      </c>
      <c r="E37" s="61" t="e">
        <f>SUMIF(#REF!,'2022 Measure Cost and Count'!B37,#REF!)</f>
        <v>#REF!</v>
      </c>
      <c r="F37" s="58"/>
      <c r="G37" s="58"/>
      <c r="I37" s="49"/>
      <c r="J37" s="60" t="e">
        <f>SUMIF(#REF!,'2022 Measure Cost and Count'!I37,#REF!)</f>
        <v>#REF!</v>
      </c>
      <c r="K37" s="60" t="e">
        <f>SUMIF(#REF!,'2022 Measure Cost and Count'!I37,#REF!)</f>
        <v>#REF!</v>
      </c>
      <c r="N37" s="46" t="e">
        <f>SUMIF(#REF!,'2022 Measure Cost and Count'!M37,#REF!)</f>
        <v>#REF!</v>
      </c>
      <c r="O37" s="46" t="e">
        <f>SUMIF(#REF!,'2022 Measure Cost and Count'!M37,#REF!)</f>
        <v>#REF!</v>
      </c>
      <c r="P37" s="57" t="e">
        <f t="shared" si="0"/>
        <v>#REF!</v>
      </c>
    </row>
    <row r="38" spans="2:16" x14ac:dyDescent="0.25">
      <c r="B38" s="49"/>
      <c r="C38" s="60" t="e">
        <f>SUMIF(#REF!,'2022 Measure Cost and Count'!B38,#REF!)</f>
        <v>#REF!</v>
      </c>
      <c r="D38" s="60" t="e">
        <f>SUMIF(#REF!,'2022 Measure Cost and Count'!B38,#REF!)</f>
        <v>#REF!</v>
      </c>
      <c r="E38" s="61" t="e">
        <f>SUMIF(#REF!,'2022 Measure Cost and Count'!B38,#REF!)</f>
        <v>#REF!</v>
      </c>
      <c r="F38" s="58"/>
      <c r="G38" s="58"/>
      <c r="I38" s="49"/>
      <c r="J38" s="60" t="e">
        <f>SUMIF(#REF!,'2022 Measure Cost and Count'!I38,#REF!)</f>
        <v>#REF!</v>
      </c>
      <c r="K38" s="60" t="e">
        <f>SUMIF(#REF!,'2022 Measure Cost and Count'!I38,#REF!)</f>
        <v>#REF!</v>
      </c>
      <c r="N38" s="46" t="e">
        <f>SUMIF(#REF!,'2022 Measure Cost and Count'!M38,#REF!)</f>
        <v>#REF!</v>
      </c>
      <c r="O38" s="46" t="e">
        <f>SUMIF(#REF!,'2022 Measure Cost and Count'!M38,#REF!)</f>
        <v>#REF!</v>
      </c>
      <c r="P38" s="57" t="e">
        <f t="shared" si="0"/>
        <v>#REF!</v>
      </c>
    </row>
    <row r="39" spans="2:16" x14ac:dyDescent="0.25">
      <c r="B39" s="49"/>
      <c r="C39" s="60" t="e">
        <f>SUMIF(#REF!,'2022 Measure Cost and Count'!B39,#REF!)</f>
        <v>#REF!</v>
      </c>
      <c r="D39" s="60" t="e">
        <f>SUMIF(#REF!,'2022 Measure Cost and Count'!B39,#REF!)</f>
        <v>#REF!</v>
      </c>
      <c r="E39" s="61" t="e">
        <f>SUMIF(#REF!,'2022 Measure Cost and Count'!B39,#REF!)</f>
        <v>#REF!</v>
      </c>
      <c r="F39" s="58"/>
      <c r="G39" s="58"/>
      <c r="I39" s="49"/>
      <c r="J39" s="60" t="e">
        <f>SUMIF(#REF!,'2022 Measure Cost and Count'!I39,#REF!)</f>
        <v>#REF!</v>
      </c>
      <c r="K39" s="60" t="e">
        <f>SUMIF(#REF!,'2022 Measure Cost and Count'!I39,#REF!)</f>
        <v>#REF!</v>
      </c>
      <c r="N39" s="46" t="e">
        <f>SUMIF(#REF!,'2022 Measure Cost and Count'!M39,#REF!)</f>
        <v>#REF!</v>
      </c>
      <c r="O39" s="46" t="e">
        <f>SUMIF(#REF!,'2022 Measure Cost and Count'!M39,#REF!)</f>
        <v>#REF!</v>
      </c>
      <c r="P39" s="57" t="e">
        <f t="shared" si="0"/>
        <v>#REF!</v>
      </c>
    </row>
    <row r="40" spans="2:16" x14ac:dyDescent="0.25">
      <c r="B40" s="49"/>
      <c r="C40" s="60" t="e">
        <f>SUMIF(#REF!,'2022 Measure Cost and Count'!B40,#REF!)</f>
        <v>#REF!</v>
      </c>
      <c r="D40" s="60" t="e">
        <f>SUMIF(#REF!,'2022 Measure Cost and Count'!B40,#REF!)</f>
        <v>#REF!</v>
      </c>
      <c r="E40" s="61" t="e">
        <f>SUMIF(#REF!,'2022 Measure Cost and Count'!B40,#REF!)</f>
        <v>#REF!</v>
      </c>
      <c r="F40" s="58"/>
      <c r="G40" s="58"/>
      <c r="I40" s="49"/>
      <c r="J40" s="60" t="e">
        <f>SUMIF(#REF!,'2022 Measure Cost and Count'!I40,#REF!)</f>
        <v>#REF!</v>
      </c>
      <c r="K40" s="60" t="e">
        <f>SUMIF(#REF!,'2022 Measure Cost and Count'!I40,#REF!)</f>
        <v>#REF!</v>
      </c>
      <c r="N40" s="46" t="e">
        <f>SUMIF(#REF!,'2022 Measure Cost and Count'!M40,#REF!)</f>
        <v>#REF!</v>
      </c>
      <c r="O40" s="46" t="e">
        <f>SUMIF(#REF!,'2022 Measure Cost and Count'!M40,#REF!)</f>
        <v>#REF!</v>
      </c>
      <c r="P40" s="57" t="e">
        <f t="shared" si="0"/>
        <v>#REF!</v>
      </c>
    </row>
    <row r="41" spans="2:16" x14ac:dyDescent="0.25">
      <c r="B41" s="49"/>
      <c r="C41" s="60" t="e">
        <f>SUMIF(#REF!,'2022 Measure Cost and Count'!B41,#REF!)</f>
        <v>#REF!</v>
      </c>
      <c r="D41" s="60" t="e">
        <f>SUMIF(#REF!,'2022 Measure Cost and Count'!B41,#REF!)</f>
        <v>#REF!</v>
      </c>
      <c r="E41" s="61" t="e">
        <f>SUMIF(#REF!,'2022 Measure Cost and Count'!B41,#REF!)</f>
        <v>#REF!</v>
      </c>
      <c r="F41" s="58"/>
      <c r="G41" s="58"/>
      <c r="I41" s="49"/>
      <c r="J41" s="60" t="e">
        <f>SUMIF(#REF!,'2022 Measure Cost and Count'!I41,#REF!)</f>
        <v>#REF!</v>
      </c>
      <c r="K41" s="60" t="e">
        <f>SUMIF(#REF!,'2022 Measure Cost and Count'!I41,#REF!)</f>
        <v>#REF!</v>
      </c>
      <c r="N41" s="46" t="e">
        <f>SUMIF(#REF!,'2022 Measure Cost and Count'!M41,#REF!)</f>
        <v>#REF!</v>
      </c>
      <c r="O41" s="46" t="e">
        <f>SUMIF(#REF!,'2022 Measure Cost and Count'!M41,#REF!)</f>
        <v>#REF!</v>
      </c>
      <c r="P41" s="57" t="e">
        <f t="shared" si="0"/>
        <v>#REF!</v>
      </c>
    </row>
    <row r="42" spans="2:16" x14ac:dyDescent="0.25">
      <c r="B42" s="49"/>
      <c r="C42" s="60" t="e">
        <f>SUMIF(#REF!,'2022 Measure Cost and Count'!B42,#REF!)</f>
        <v>#REF!</v>
      </c>
      <c r="D42" s="60" t="e">
        <f>SUMIF(#REF!,'2022 Measure Cost and Count'!B42,#REF!)</f>
        <v>#REF!</v>
      </c>
      <c r="E42" s="61" t="e">
        <f>SUMIF(#REF!,'2022 Measure Cost and Count'!B42,#REF!)</f>
        <v>#REF!</v>
      </c>
      <c r="F42" s="58"/>
      <c r="G42" s="58"/>
      <c r="I42" s="49"/>
      <c r="J42" s="60" t="e">
        <f>SUMIF(#REF!,'2022 Measure Cost and Count'!I42,#REF!)</f>
        <v>#REF!</v>
      </c>
      <c r="K42" s="60" t="e">
        <f>SUMIF(#REF!,'2022 Measure Cost and Count'!I42,#REF!)</f>
        <v>#REF!</v>
      </c>
      <c r="N42" s="46" t="e">
        <f>SUMIF(#REF!,'2022 Measure Cost and Count'!M42,#REF!)</f>
        <v>#REF!</v>
      </c>
      <c r="O42" s="46" t="e">
        <f>SUMIF(#REF!,'2022 Measure Cost and Count'!M42,#REF!)</f>
        <v>#REF!</v>
      </c>
      <c r="P42" s="57" t="e">
        <f t="shared" si="0"/>
        <v>#REF!</v>
      </c>
    </row>
    <row r="43" spans="2:16" x14ac:dyDescent="0.25">
      <c r="B43" s="49"/>
      <c r="C43" s="60" t="e">
        <f>SUMIF(#REF!,'2022 Measure Cost and Count'!B43,#REF!)</f>
        <v>#REF!</v>
      </c>
      <c r="D43" s="60" t="e">
        <f>SUMIF(#REF!,'2022 Measure Cost and Count'!B43,#REF!)</f>
        <v>#REF!</v>
      </c>
      <c r="E43" s="61" t="e">
        <f>SUMIF(#REF!,'2022 Measure Cost and Count'!B43,#REF!)</f>
        <v>#REF!</v>
      </c>
      <c r="F43" s="58"/>
      <c r="G43" s="58"/>
      <c r="I43" s="49"/>
      <c r="J43" s="60" t="e">
        <f>SUMIF(#REF!,'2022 Measure Cost and Count'!I43,#REF!)</f>
        <v>#REF!</v>
      </c>
      <c r="K43" s="60" t="e">
        <f>SUMIF(#REF!,'2022 Measure Cost and Count'!I43,#REF!)</f>
        <v>#REF!</v>
      </c>
      <c r="N43" s="46" t="e">
        <f>SUMIF(#REF!,'2022 Measure Cost and Count'!M43,#REF!)</f>
        <v>#REF!</v>
      </c>
      <c r="O43" s="46" t="e">
        <f>SUMIF(#REF!,'2022 Measure Cost and Count'!M43,#REF!)</f>
        <v>#REF!</v>
      </c>
      <c r="P43" s="57" t="e">
        <f t="shared" si="0"/>
        <v>#REF!</v>
      </c>
    </row>
    <row r="44" spans="2:16" x14ac:dyDescent="0.25">
      <c r="B44" s="49"/>
      <c r="C44" s="60" t="e">
        <f>SUMIF(#REF!,'2022 Measure Cost and Count'!B44,#REF!)</f>
        <v>#REF!</v>
      </c>
      <c r="D44" s="60" t="e">
        <f>SUMIF(#REF!,'2022 Measure Cost and Count'!B44,#REF!)</f>
        <v>#REF!</v>
      </c>
      <c r="E44" s="61" t="e">
        <f>SUMIF(#REF!,'2022 Measure Cost and Count'!B44,#REF!)</f>
        <v>#REF!</v>
      </c>
      <c r="F44" s="58"/>
      <c r="G44" s="58"/>
      <c r="I44" s="49"/>
      <c r="J44" s="60" t="e">
        <f>SUMIF(#REF!,'2022 Measure Cost and Count'!I44,#REF!)</f>
        <v>#REF!</v>
      </c>
      <c r="K44" s="60" t="e">
        <f>SUMIF(#REF!,'2022 Measure Cost and Count'!I44,#REF!)</f>
        <v>#REF!</v>
      </c>
      <c r="N44" s="46" t="e">
        <f>SUMIF(#REF!,'2022 Measure Cost and Count'!M44,#REF!)</f>
        <v>#REF!</v>
      </c>
      <c r="O44" s="46" t="e">
        <f>SUMIF(#REF!,'2022 Measure Cost and Count'!M44,#REF!)</f>
        <v>#REF!</v>
      </c>
      <c r="P44" s="57" t="e">
        <f t="shared" si="0"/>
        <v>#REF!</v>
      </c>
    </row>
    <row r="45" spans="2:16" x14ac:dyDescent="0.25">
      <c r="B45" s="49"/>
      <c r="C45" s="60" t="e">
        <f>SUMIF(#REF!,'2022 Measure Cost and Count'!B45,#REF!)</f>
        <v>#REF!</v>
      </c>
      <c r="D45" s="60" t="e">
        <f>SUMIF(#REF!,'2022 Measure Cost and Count'!B45,#REF!)</f>
        <v>#REF!</v>
      </c>
      <c r="E45" s="61" t="e">
        <f>SUMIF(#REF!,'2022 Measure Cost and Count'!B45,#REF!)</f>
        <v>#REF!</v>
      </c>
      <c r="F45" s="58"/>
      <c r="G45" s="58"/>
      <c r="I45" s="49"/>
      <c r="J45" s="60" t="e">
        <f>SUMIF(#REF!,'2022 Measure Cost and Count'!I45,#REF!)</f>
        <v>#REF!</v>
      </c>
      <c r="K45" s="60" t="e">
        <f>SUMIF(#REF!,'2022 Measure Cost and Count'!I45,#REF!)</f>
        <v>#REF!</v>
      </c>
      <c r="N45" s="46" t="e">
        <f>SUMIF(#REF!,'2022 Measure Cost and Count'!M45,#REF!)</f>
        <v>#REF!</v>
      </c>
      <c r="O45" s="46" t="e">
        <f>SUMIF(#REF!,'2022 Measure Cost and Count'!M45,#REF!)</f>
        <v>#REF!</v>
      </c>
      <c r="P45" s="57" t="e">
        <f t="shared" si="0"/>
        <v>#REF!</v>
      </c>
    </row>
    <row r="46" spans="2:16" x14ac:dyDescent="0.25">
      <c r="B46" s="49"/>
      <c r="C46" s="60" t="e">
        <f>SUMIF(#REF!,'2022 Measure Cost and Count'!B46,#REF!)</f>
        <v>#REF!</v>
      </c>
      <c r="D46" s="60" t="e">
        <f>SUMIF(#REF!,'2022 Measure Cost and Count'!B46,#REF!)</f>
        <v>#REF!</v>
      </c>
      <c r="E46" s="61" t="e">
        <f>SUMIF(#REF!,'2022 Measure Cost and Count'!B46,#REF!)</f>
        <v>#REF!</v>
      </c>
      <c r="F46" s="58"/>
      <c r="G46" s="58"/>
      <c r="I46" s="49"/>
      <c r="J46" s="60" t="e">
        <f>SUMIF(#REF!,'2022 Measure Cost and Count'!I46,#REF!)</f>
        <v>#REF!</v>
      </c>
      <c r="K46" s="60" t="e">
        <f>SUMIF(#REF!,'2022 Measure Cost and Count'!I46,#REF!)</f>
        <v>#REF!</v>
      </c>
      <c r="N46" s="46" t="e">
        <f>SUMIF(#REF!,'2022 Measure Cost and Count'!M46,#REF!)</f>
        <v>#REF!</v>
      </c>
      <c r="O46" s="46" t="e">
        <f>SUMIF(#REF!,'2022 Measure Cost and Count'!M46,#REF!)</f>
        <v>#REF!</v>
      </c>
      <c r="P46" s="57" t="e">
        <f t="shared" si="0"/>
        <v>#REF!</v>
      </c>
    </row>
    <row r="47" spans="2:16" x14ac:dyDescent="0.25">
      <c r="B47" s="49"/>
      <c r="C47" s="60" t="e">
        <f>SUMIF(#REF!,'2022 Measure Cost and Count'!B47,#REF!)</f>
        <v>#REF!</v>
      </c>
      <c r="D47" s="60" t="e">
        <f>SUMIF(#REF!,'2022 Measure Cost and Count'!B47,#REF!)</f>
        <v>#REF!</v>
      </c>
      <c r="E47" s="61" t="e">
        <f>SUMIF(#REF!,'2022 Measure Cost and Count'!B47,#REF!)</f>
        <v>#REF!</v>
      </c>
      <c r="F47" s="58"/>
      <c r="G47" s="58"/>
      <c r="I47" s="49"/>
      <c r="J47" s="60" t="e">
        <f>SUMIF(#REF!,'2022 Measure Cost and Count'!I47,#REF!)</f>
        <v>#REF!</v>
      </c>
      <c r="K47" s="60" t="e">
        <f>SUMIF(#REF!,'2022 Measure Cost and Count'!I47,#REF!)</f>
        <v>#REF!</v>
      </c>
      <c r="N47" s="46" t="e">
        <f>SUMIF(#REF!,'2022 Measure Cost and Count'!M47,#REF!)</f>
        <v>#REF!</v>
      </c>
      <c r="O47" s="46" t="e">
        <f>SUMIF(#REF!,'2022 Measure Cost and Count'!M47,#REF!)</f>
        <v>#REF!</v>
      </c>
      <c r="P47" s="57" t="e">
        <f t="shared" si="0"/>
        <v>#REF!</v>
      </c>
    </row>
    <row r="48" spans="2:16" x14ac:dyDescent="0.25">
      <c r="B48" s="49"/>
      <c r="C48" s="60" t="e">
        <f>SUMIF(#REF!,'2022 Measure Cost and Count'!B48,#REF!)</f>
        <v>#REF!</v>
      </c>
      <c r="D48" s="60" t="e">
        <f>SUMIF(#REF!,'2022 Measure Cost and Count'!B48,#REF!)</f>
        <v>#REF!</v>
      </c>
      <c r="E48" s="61" t="e">
        <f>SUMIF(#REF!,'2022 Measure Cost and Count'!B48,#REF!)</f>
        <v>#REF!</v>
      </c>
      <c r="F48" s="58"/>
      <c r="G48" s="58"/>
      <c r="I48" s="49"/>
      <c r="J48" s="60" t="e">
        <f>SUMIF(#REF!,'2022 Measure Cost and Count'!I48,#REF!)</f>
        <v>#REF!</v>
      </c>
      <c r="K48" s="60" t="e">
        <f>SUMIF(#REF!,'2022 Measure Cost and Count'!I48,#REF!)</f>
        <v>#REF!</v>
      </c>
      <c r="N48" s="46" t="e">
        <f>SUMIF(#REF!,'2022 Measure Cost and Count'!M48,#REF!)</f>
        <v>#REF!</v>
      </c>
      <c r="O48" s="46" t="e">
        <f>SUMIF(#REF!,'2022 Measure Cost and Count'!M48,#REF!)</f>
        <v>#REF!</v>
      </c>
      <c r="P48" s="57" t="e">
        <f t="shared" si="0"/>
        <v>#REF!</v>
      </c>
    </row>
    <row r="49" spans="2:16" x14ac:dyDescent="0.25">
      <c r="B49" s="49"/>
      <c r="C49" s="60" t="e">
        <f>SUMIF(#REF!,'2022 Measure Cost and Count'!B49,#REF!)</f>
        <v>#REF!</v>
      </c>
      <c r="D49" s="60" t="e">
        <f>SUMIF(#REF!,'2022 Measure Cost and Count'!B49,#REF!)</f>
        <v>#REF!</v>
      </c>
      <c r="E49" s="61" t="e">
        <f>SUMIF(#REF!,'2022 Measure Cost and Count'!B49,#REF!)</f>
        <v>#REF!</v>
      </c>
      <c r="F49" s="58"/>
      <c r="G49" s="58"/>
      <c r="I49" s="49"/>
      <c r="J49" s="60" t="e">
        <f>SUMIF(#REF!,'2022 Measure Cost and Count'!I49,#REF!)</f>
        <v>#REF!</v>
      </c>
      <c r="K49" s="60" t="e">
        <f>SUMIF(#REF!,'2022 Measure Cost and Count'!I49,#REF!)</f>
        <v>#REF!</v>
      </c>
      <c r="N49" s="46" t="e">
        <f>SUMIF(#REF!,'2022 Measure Cost and Count'!M49,#REF!)</f>
        <v>#REF!</v>
      </c>
      <c r="O49" s="46" t="e">
        <f>SUMIF(#REF!,'2022 Measure Cost and Count'!M49,#REF!)</f>
        <v>#REF!</v>
      </c>
      <c r="P49" s="57" t="e">
        <f t="shared" si="0"/>
        <v>#REF!</v>
      </c>
    </row>
    <row r="50" spans="2:16" x14ac:dyDescent="0.25">
      <c r="B50" s="49"/>
      <c r="C50" s="60" t="e">
        <f>SUMIF(#REF!,'2022 Measure Cost and Count'!B50,#REF!)</f>
        <v>#REF!</v>
      </c>
      <c r="D50" s="60" t="e">
        <f>SUMIF(#REF!,'2022 Measure Cost and Count'!B50,#REF!)</f>
        <v>#REF!</v>
      </c>
      <c r="E50" s="61" t="e">
        <f>SUMIF(#REF!,'2022 Measure Cost and Count'!B50,#REF!)</f>
        <v>#REF!</v>
      </c>
      <c r="F50" s="58"/>
      <c r="G50" s="58"/>
      <c r="I50" s="49"/>
      <c r="J50" s="60" t="e">
        <f>SUMIF(#REF!,'2022 Measure Cost and Count'!I50,#REF!)</f>
        <v>#REF!</v>
      </c>
      <c r="K50" s="60" t="e">
        <f>SUMIF(#REF!,'2022 Measure Cost and Count'!I50,#REF!)</f>
        <v>#REF!</v>
      </c>
      <c r="N50" s="46" t="e">
        <f>SUMIF(#REF!,'2022 Measure Cost and Count'!M50,#REF!)</f>
        <v>#REF!</v>
      </c>
      <c r="O50" s="46" t="e">
        <f>SUMIF(#REF!,'2022 Measure Cost and Count'!M50,#REF!)</f>
        <v>#REF!</v>
      </c>
      <c r="P50" s="57" t="e">
        <f t="shared" si="0"/>
        <v>#REF!</v>
      </c>
    </row>
    <row r="51" spans="2:16" x14ac:dyDescent="0.25">
      <c r="B51" s="49"/>
      <c r="C51" s="60" t="e">
        <f>SUMIF(#REF!,'2022 Measure Cost and Count'!B51,#REF!)</f>
        <v>#REF!</v>
      </c>
      <c r="D51" s="60" t="e">
        <f>SUMIF(#REF!,'2022 Measure Cost and Count'!B51,#REF!)</f>
        <v>#REF!</v>
      </c>
      <c r="E51" s="61" t="e">
        <f>SUMIF(#REF!,'2022 Measure Cost and Count'!B51,#REF!)</f>
        <v>#REF!</v>
      </c>
      <c r="F51" s="58"/>
      <c r="G51" s="58"/>
      <c r="I51" s="49"/>
      <c r="J51" s="60" t="e">
        <f>SUMIF(#REF!,'2022 Measure Cost and Count'!I51,#REF!)</f>
        <v>#REF!</v>
      </c>
      <c r="K51" s="60" t="e">
        <f>SUMIF(#REF!,'2022 Measure Cost and Count'!I51,#REF!)</f>
        <v>#REF!</v>
      </c>
      <c r="N51" s="46" t="e">
        <f>SUMIF(#REF!,'2022 Measure Cost and Count'!M51,#REF!)</f>
        <v>#REF!</v>
      </c>
      <c r="O51" s="46" t="e">
        <f>SUMIF(#REF!,'2022 Measure Cost and Count'!M51,#REF!)</f>
        <v>#REF!</v>
      </c>
      <c r="P51" s="57" t="e">
        <f t="shared" si="0"/>
        <v>#REF!</v>
      </c>
    </row>
    <row r="52" spans="2:16" x14ac:dyDescent="0.25">
      <c r="B52" s="49"/>
      <c r="C52" s="60" t="e">
        <f>SUMIF(#REF!,'2022 Measure Cost and Count'!B52,#REF!)</f>
        <v>#REF!</v>
      </c>
      <c r="D52" s="60" t="e">
        <f>SUMIF(#REF!,'2022 Measure Cost and Count'!B52,#REF!)</f>
        <v>#REF!</v>
      </c>
      <c r="E52" s="61" t="e">
        <f>SUMIF(#REF!,'2022 Measure Cost and Count'!B52,#REF!)</f>
        <v>#REF!</v>
      </c>
      <c r="F52" s="58"/>
      <c r="G52" s="58"/>
      <c r="I52" s="49"/>
      <c r="J52" s="60" t="e">
        <f>SUMIF(#REF!,'2022 Measure Cost and Count'!I52,#REF!)</f>
        <v>#REF!</v>
      </c>
      <c r="K52" s="60" t="e">
        <f>SUMIF(#REF!,'2022 Measure Cost and Count'!I52,#REF!)</f>
        <v>#REF!</v>
      </c>
      <c r="N52" s="46" t="e">
        <f>SUMIF(#REF!,'2022 Measure Cost and Count'!M52,#REF!)</f>
        <v>#REF!</v>
      </c>
      <c r="O52" s="46" t="e">
        <f>SUMIF(#REF!,'2022 Measure Cost and Count'!M52,#REF!)</f>
        <v>#REF!</v>
      </c>
      <c r="P52" s="57" t="e">
        <f t="shared" si="0"/>
        <v>#REF!</v>
      </c>
    </row>
    <row r="53" spans="2:16" x14ac:dyDescent="0.25">
      <c r="B53" s="49"/>
      <c r="C53" s="60" t="e">
        <f>SUMIF(#REF!,'2022 Measure Cost and Count'!B53,#REF!)</f>
        <v>#REF!</v>
      </c>
      <c r="D53" s="60" t="e">
        <f>SUMIF(#REF!,'2022 Measure Cost and Count'!B53,#REF!)</f>
        <v>#REF!</v>
      </c>
      <c r="E53" s="61" t="e">
        <f>SUMIF(#REF!,'2022 Measure Cost and Count'!B53,#REF!)</f>
        <v>#REF!</v>
      </c>
      <c r="F53" s="58"/>
      <c r="G53" s="58"/>
      <c r="I53" s="49"/>
      <c r="J53" s="60" t="e">
        <f>SUMIF(#REF!,'2022 Measure Cost and Count'!I53,#REF!)</f>
        <v>#REF!</v>
      </c>
      <c r="K53" s="60" t="e">
        <f>SUMIF(#REF!,'2022 Measure Cost and Count'!I53,#REF!)</f>
        <v>#REF!</v>
      </c>
      <c r="N53" s="46" t="e">
        <f>SUMIF(#REF!,'2022 Measure Cost and Count'!M53,#REF!)</f>
        <v>#REF!</v>
      </c>
      <c r="O53" s="46" t="e">
        <f>SUMIF(#REF!,'2022 Measure Cost and Count'!M53,#REF!)</f>
        <v>#REF!</v>
      </c>
      <c r="P53" s="57" t="e">
        <f t="shared" si="0"/>
        <v>#REF!</v>
      </c>
    </row>
    <row r="54" spans="2:16" x14ac:dyDescent="0.25">
      <c r="B54" s="49"/>
      <c r="C54" s="60" t="e">
        <f>SUMIF(#REF!,'2022 Measure Cost and Count'!B54,#REF!)</f>
        <v>#REF!</v>
      </c>
      <c r="D54" s="60" t="e">
        <f>SUMIF(#REF!,'2022 Measure Cost and Count'!B54,#REF!)</f>
        <v>#REF!</v>
      </c>
      <c r="E54" s="61" t="e">
        <f>SUMIF(#REF!,'2022 Measure Cost and Count'!B54,#REF!)</f>
        <v>#REF!</v>
      </c>
      <c r="F54" s="58"/>
      <c r="G54" s="58"/>
      <c r="I54" s="49"/>
      <c r="J54" s="60" t="e">
        <f>SUMIF(#REF!,'2022 Measure Cost and Count'!I54,#REF!)</f>
        <v>#REF!</v>
      </c>
      <c r="K54" s="60" t="e">
        <f>SUMIF(#REF!,'2022 Measure Cost and Count'!I54,#REF!)</f>
        <v>#REF!</v>
      </c>
      <c r="N54" s="46" t="e">
        <f>SUMIF(#REF!,'2022 Measure Cost and Count'!M54,#REF!)</f>
        <v>#REF!</v>
      </c>
      <c r="O54" s="46" t="e">
        <f>SUMIF(#REF!,'2022 Measure Cost and Count'!M54,#REF!)</f>
        <v>#REF!</v>
      </c>
      <c r="P54" s="57" t="e">
        <f t="shared" si="0"/>
        <v>#REF!</v>
      </c>
    </row>
    <row r="55" spans="2:16" x14ac:dyDescent="0.25">
      <c r="B55" s="49"/>
      <c r="C55" s="60" t="e">
        <f>SUMIF(#REF!,'2022 Measure Cost and Count'!B55,#REF!)</f>
        <v>#REF!</v>
      </c>
      <c r="D55" s="60" t="e">
        <f>SUMIF(#REF!,'2022 Measure Cost and Count'!B55,#REF!)</f>
        <v>#REF!</v>
      </c>
      <c r="E55" s="61" t="e">
        <f>SUMIF(#REF!,'2022 Measure Cost and Count'!B55,#REF!)</f>
        <v>#REF!</v>
      </c>
      <c r="F55" s="58"/>
      <c r="G55" s="58"/>
      <c r="I55" s="49"/>
      <c r="J55" s="60" t="e">
        <f>SUMIF(#REF!,'2022 Measure Cost and Count'!I55,#REF!)</f>
        <v>#REF!</v>
      </c>
      <c r="K55" s="60" t="e">
        <f>SUMIF(#REF!,'2022 Measure Cost and Count'!I55,#REF!)</f>
        <v>#REF!</v>
      </c>
      <c r="N55" s="46" t="e">
        <f>SUMIF(#REF!,'2022 Measure Cost and Count'!M55,#REF!)</f>
        <v>#REF!</v>
      </c>
      <c r="O55" s="46" t="e">
        <f>SUMIF(#REF!,'2022 Measure Cost and Count'!M55,#REF!)</f>
        <v>#REF!</v>
      </c>
      <c r="P55" s="57" t="e">
        <f t="shared" si="0"/>
        <v>#REF!</v>
      </c>
    </row>
    <row r="56" spans="2:16" x14ac:dyDescent="0.25">
      <c r="B56" s="49"/>
      <c r="C56" s="60" t="e">
        <f>SUMIF(#REF!,'2022 Measure Cost and Count'!B56,#REF!)</f>
        <v>#REF!</v>
      </c>
      <c r="D56" s="60" t="e">
        <f>SUMIF(#REF!,'2022 Measure Cost and Count'!B56,#REF!)</f>
        <v>#REF!</v>
      </c>
      <c r="E56" s="61" t="e">
        <f>SUMIF(#REF!,'2022 Measure Cost and Count'!B56,#REF!)</f>
        <v>#REF!</v>
      </c>
      <c r="F56" s="58"/>
      <c r="G56" s="58"/>
      <c r="I56" s="49"/>
      <c r="J56" s="60" t="e">
        <f>SUMIF(#REF!,'2022 Measure Cost and Count'!I56,#REF!)</f>
        <v>#REF!</v>
      </c>
      <c r="K56" s="60" t="e">
        <f>SUMIF(#REF!,'2022 Measure Cost and Count'!I56,#REF!)</f>
        <v>#REF!</v>
      </c>
      <c r="N56" s="46" t="e">
        <f>SUMIF(#REF!,'2022 Measure Cost and Count'!M56,#REF!)</f>
        <v>#REF!</v>
      </c>
      <c r="O56" s="46" t="e">
        <f>SUMIF(#REF!,'2022 Measure Cost and Count'!M56,#REF!)</f>
        <v>#REF!</v>
      </c>
      <c r="P56" s="57" t="e">
        <f t="shared" si="0"/>
        <v>#REF!</v>
      </c>
    </row>
    <row r="57" spans="2:16" x14ac:dyDescent="0.25">
      <c r="B57" s="65"/>
      <c r="C57" s="66" t="e">
        <f>SUM(C1:C56)</f>
        <v>#REF!</v>
      </c>
      <c r="D57" s="66" t="e">
        <f>SUM(D1:D56)</f>
        <v>#REF!</v>
      </c>
      <c r="I57" s="50"/>
      <c r="J57" s="60" t="e">
        <f>SUMIF(#REF!,'2022 Measure Cost and Count'!I57,#REF!)</f>
        <v>#REF!</v>
      </c>
      <c r="K57" s="60" t="e">
        <f>SUMIF(#REF!,'2022 Measure Cost and Count'!I57,#REF!)</f>
        <v>#REF!</v>
      </c>
      <c r="N57" s="46" t="e">
        <f>SUMIF(#REF!,'2022 Measure Cost and Count'!M57,#REF!)</f>
        <v>#REF!</v>
      </c>
      <c r="O57" s="46" t="e">
        <f>SUMIF(#REF!,'2022 Measure Cost and Count'!M57,#REF!)</f>
        <v>#REF!</v>
      </c>
      <c r="P57" s="57" t="e">
        <f t="shared" si="0"/>
        <v>#REF!</v>
      </c>
    </row>
    <row r="58" spans="2:16" x14ac:dyDescent="0.25">
      <c r="B58" s="1"/>
      <c r="C58" s="67"/>
      <c r="D58" s="67"/>
      <c r="I58" s="49"/>
      <c r="J58" s="60" t="e">
        <f>SUMIF(#REF!,'2022 Measure Cost and Count'!I58,#REF!)</f>
        <v>#REF!</v>
      </c>
      <c r="K58" s="60" t="e">
        <f>SUMIF(#REF!,'2022 Measure Cost and Count'!I58,#REF!)</f>
        <v>#REF!</v>
      </c>
      <c r="N58" s="46" t="e">
        <f>SUMIF(#REF!,'2022 Measure Cost and Count'!M58,#REF!)</f>
        <v>#REF!</v>
      </c>
      <c r="O58" s="46" t="e">
        <f>SUMIF(#REF!,'2022 Measure Cost and Count'!M58,#REF!)</f>
        <v>#REF!</v>
      </c>
      <c r="P58" s="57" t="e">
        <f t="shared" si="0"/>
        <v>#REF!</v>
      </c>
    </row>
    <row r="59" spans="2:16" x14ac:dyDescent="0.25">
      <c r="B59" s="1"/>
      <c r="C59" s="67"/>
      <c r="D59" s="67"/>
      <c r="I59" s="49"/>
      <c r="J59" s="60" t="e">
        <f>SUMIF(#REF!,'2022 Measure Cost and Count'!I59,#REF!)</f>
        <v>#REF!</v>
      </c>
      <c r="K59" s="60" t="e">
        <f>SUMIF(#REF!,'2022 Measure Cost and Count'!I59,#REF!)</f>
        <v>#REF!</v>
      </c>
    </row>
    <row r="60" spans="2:16" x14ac:dyDescent="0.25">
      <c r="B60" s="1"/>
      <c r="C60" s="67"/>
      <c r="D60" s="67"/>
      <c r="I60" s="49"/>
      <c r="J60" s="60" t="e">
        <f>SUMIF(#REF!,'2022 Measure Cost and Count'!I60,#REF!)</f>
        <v>#REF!</v>
      </c>
      <c r="K60" s="60" t="e">
        <f>SUMIF(#REF!,'2022 Measure Cost and Count'!I60,#REF!)</f>
        <v>#REF!</v>
      </c>
      <c r="N60" s="91" t="e">
        <f>SUM(N2:N58)</f>
        <v>#REF!</v>
      </c>
      <c r="O60" s="91" t="e">
        <f>SUM(O2:O58)</f>
        <v>#REF!</v>
      </c>
    </row>
    <row r="61" spans="2:16" x14ac:dyDescent="0.25">
      <c r="B61" s="1"/>
      <c r="C61" s="67"/>
      <c r="D61" s="67"/>
      <c r="I61" s="49"/>
      <c r="J61" s="60" t="e">
        <f>SUMIF(#REF!,'2022 Measure Cost and Count'!I61,#REF!)</f>
        <v>#REF!</v>
      </c>
      <c r="K61" s="60" t="e">
        <f>SUMIF(#REF!,'2022 Measure Cost and Count'!I61,#REF!)</f>
        <v>#REF!</v>
      </c>
    </row>
    <row r="62" spans="2:16" x14ac:dyDescent="0.25">
      <c r="B62" s="1"/>
      <c r="C62" s="67"/>
      <c r="D62" s="67"/>
      <c r="I62" s="49"/>
      <c r="J62" s="60" t="e">
        <f>SUMIF(#REF!,'2022 Measure Cost and Count'!I62,#REF!)</f>
        <v>#REF!</v>
      </c>
      <c r="K62" s="60" t="e">
        <f>SUMIF(#REF!,'2022 Measure Cost and Count'!I62,#REF!)</f>
        <v>#REF!</v>
      </c>
    </row>
    <row r="63" spans="2:16" x14ac:dyDescent="0.25">
      <c r="B63" s="1"/>
      <c r="C63" s="67"/>
      <c r="D63" s="67"/>
      <c r="I63" s="49"/>
      <c r="J63" s="60" t="e">
        <f>SUMIF(#REF!,'2022 Measure Cost and Count'!I63,#REF!)</f>
        <v>#REF!</v>
      </c>
      <c r="K63" s="60" t="e">
        <f>SUMIF(#REF!,'2022 Measure Cost and Count'!I63,#REF!)</f>
        <v>#REF!</v>
      </c>
    </row>
    <row r="64" spans="2:16" x14ac:dyDescent="0.25">
      <c r="B64" s="1"/>
      <c r="C64" s="67"/>
      <c r="D64" s="67"/>
      <c r="I64" s="49"/>
      <c r="J64" s="60" t="e">
        <f>SUMIF(#REF!,'2022 Measure Cost and Count'!I64,#REF!)</f>
        <v>#REF!</v>
      </c>
      <c r="K64" s="60" t="e">
        <f>SUMIF(#REF!,'2022 Measure Cost and Count'!I64,#REF!)</f>
        <v>#REF!</v>
      </c>
    </row>
    <row r="65" spans="2:11" x14ac:dyDescent="0.25">
      <c r="B65" s="1"/>
      <c r="C65" s="67"/>
      <c r="D65" s="67"/>
      <c r="I65" s="49"/>
      <c r="J65" s="60" t="e">
        <f>SUMIF(#REF!,'2022 Measure Cost and Count'!I65,#REF!)</f>
        <v>#REF!</v>
      </c>
      <c r="K65" s="60" t="e">
        <f>SUMIF(#REF!,'2022 Measure Cost and Count'!I65,#REF!)</f>
        <v>#REF!</v>
      </c>
    </row>
    <row r="66" spans="2:11" x14ac:dyDescent="0.25">
      <c r="B66" s="1"/>
      <c r="C66" s="67"/>
      <c r="D66" s="67"/>
      <c r="I66" s="49"/>
      <c r="J66" s="60" t="e">
        <f>SUMIF(#REF!,'2022 Measure Cost and Count'!I66,#REF!)</f>
        <v>#REF!</v>
      </c>
      <c r="K66" s="60" t="e">
        <f>SUMIF(#REF!,'2022 Measure Cost and Count'!I66,#REF!)</f>
        <v>#REF!</v>
      </c>
    </row>
    <row r="67" spans="2:11" x14ac:dyDescent="0.25">
      <c r="B67" s="1"/>
      <c r="C67" s="67"/>
      <c r="D67" s="67"/>
      <c r="I67" s="49"/>
      <c r="J67" s="60" t="e">
        <f>SUMIF(#REF!,'2022 Measure Cost and Count'!I67,#REF!)</f>
        <v>#REF!</v>
      </c>
      <c r="K67" s="60" t="e">
        <f>SUMIF(#REF!,'2022 Measure Cost and Count'!I67,#REF!)</f>
        <v>#REF!</v>
      </c>
    </row>
    <row r="68" spans="2:11" x14ac:dyDescent="0.25">
      <c r="B68" s="1"/>
      <c r="C68" s="67"/>
      <c r="D68" s="67"/>
      <c r="I68" s="49"/>
      <c r="J68" s="60" t="e">
        <f>SUMIF(#REF!,'2022 Measure Cost and Count'!I68,#REF!)</f>
        <v>#REF!</v>
      </c>
      <c r="K68" s="60" t="e">
        <f>SUMIF(#REF!,'2022 Measure Cost and Count'!I68,#REF!)</f>
        <v>#REF!</v>
      </c>
    </row>
    <row r="69" spans="2:11" x14ac:dyDescent="0.25">
      <c r="B69" s="1"/>
      <c r="C69" s="67"/>
      <c r="D69" s="67"/>
      <c r="I69" s="49"/>
      <c r="J69" s="60" t="e">
        <f>SUMIF(#REF!,'2022 Measure Cost and Count'!I69,#REF!)</f>
        <v>#REF!</v>
      </c>
      <c r="K69" s="60" t="e">
        <f>SUMIF(#REF!,'2022 Measure Cost and Count'!I69,#REF!)</f>
        <v>#REF!</v>
      </c>
    </row>
    <row r="70" spans="2:11" x14ac:dyDescent="0.25">
      <c r="B70" s="1"/>
      <c r="C70" s="67"/>
      <c r="D70" s="67"/>
      <c r="I70" s="49"/>
      <c r="J70" s="60" t="e">
        <f>SUMIF(#REF!,'2022 Measure Cost and Count'!I70,#REF!)</f>
        <v>#REF!</v>
      </c>
      <c r="K70" s="60" t="e">
        <f>SUMIF(#REF!,'2022 Measure Cost and Count'!I70,#REF!)</f>
        <v>#REF!</v>
      </c>
    </row>
    <row r="71" spans="2:11" x14ac:dyDescent="0.25">
      <c r="B71" s="1"/>
      <c r="C71" s="67"/>
      <c r="D71" s="67"/>
      <c r="I71" s="49"/>
      <c r="J71" s="60" t="e">
        <f>SUMIF(#REF!,'2022 Measure Cost and Count'!I71,#REF!)</f>
        <v>#REF!</v>
      </c>
      <c r="K71" s="60" t="e">
        <f>SUMIF(#REF!,'2022 Measure Cost and Count'!I71,#REF!)</f>
        <v>#REF!</v>
      </c>
    </row>
    <row r="72" spans="2:11" x14ac:dyDescent="0.25">
      <c r="B72" s="1"/>
      <c r="C72" s="67"/>
      <c r="D72" s="67"/>
      <c r="I72" s="49"/>
      <c r="J72" s="60" t="e">
        <f>SUMIF(#REF!,'2022 Measure Cost and Count'!I72,#REF!)</f>
        <v>#REF!</v>
      </c>
      <c r="K72" s="60" t="e">
        <f>SUMIF(#REF!,'2022 Measure Cost and Count'!I72,#REF!)</f>
        <v>#REF!</v>
      </c>
    </row>
    <row r="73" spans="2:11" x14ac:dyDescent="0.25">
      <c r="B73" s="1"/>
      <c r="C73" s="67"/>
      <c r="D73" s="67"/>
      <c r="I73" s="49"/>
      <c r="J73" s="60" t="e">
        <f>SUMIF(#REF!,'2022 Measure Cost and Count'!I73,#REF!)</f>
        <v>#REF!</v>
      </c>
      <c r="K73" s="60" t="e">
        <f>SUMIF(#REF!,'2022 Measure Cost and Count'!I73,#REF!)</f>
        <v>#REF!</v>
      </c>
    </row>
    <row r="74" spans="2:11" x14ac:dyDescent="0.25">
      <c r="B74" s="1"/>
      <c r="C74" s="67"/>
      <c r="D74" s="67"/>
      <c r="I74" s="49"/>
      <c r="J74" s="60" t="e">
        <f>SUMIF(#REF!,'2022 Measure Cost and Count'!I74,#REF!)</f>
        <v>#REF!</v>
      </c>
      <c r="K74" s="60" t="e">
        <f>SUMIF(#REF!,'2022 Measure Cost and Count'!I74,#REF!)</f>
        <v>#REF!</v>
      </c>
    </row>
    <row r="75" spans="2:11" x14ac:dyDescent="0.25">
      <c r="B75" s="1"/>
      <c r="C75" s="67"/>
      <c r="D75" s="67"/>
      <c r="I75" s="49"/>
      <c r="J75" s="60" t="e">
        <f>SUMIF(#REF!,'2022 Measure Cost and Count'!I75,#REF!)</f>
        <v>#REF!</v>
      </c>
      <c r="K75" s="60" t="e">
        <f>SUMIF(#REF!,'2022 Measure Cost and Count'!I75,#REF!)</f>
        <v>#REF!</v>
      </c>
    </row>
    <row r="76" spans="2:11" x14ac:dyDescent="0.25">
      <c r="B76" s="1"/>
      <c r="C76" s="67"/>
      <c r="D76" s="67"/>
      <c r="I76" s="49"/>
      <c r="J76" s="60" t="e">
        <f>SUMIF(#REF!,'2022 Measure Cost and Count'!I76,#REF!)</f>
        <v>#REF!</v>
      </c>
      <c r="K76" s="60" t="e">
        <f>SUMIF(#REF!,'2022 Measure Cost and Count'!I76,#REF!)</f>
        <v>#REF!</v>
      </c>
    </row>
    <row r="77" spans="2:11" x14ac:dyDescent="0.25">
      <c r="B77" s="1"/>
      <c r="C77" s="67"/>
      <c r="D77" s="67"/>
      <c r="I77" s="49"/>
      <c r="J77" s="60" t="e">
        <f>SUMIF(#REF!,'2022 Measure Cost and Count'!I77,#REF!)</f>
        <v>#REF!</v>
      </c>
      <c r="K77" s="60" t="e">
        <f>SUMIF(#REF!,'2022 Measure Cost and Count'!I77,#REF!)</f>
        <v>#REF!</v>
      </c>
    </row>
    <row r="78" spans="2:11" x14ac:dyDescent="0.25">
      <c r="B78" s="1"/>
      <c r="C78" s="67"/>
      <c r="D78" s="67"/>
      <c r="I78" s="49"/>
      <c r="J78" s="60" t="e">
        <f>SUMIF(#REF!,'2022 Measure Cost and Count'!I78,#REF!)</f>
        <v>#REF!</v>
      </c>
      <c r="K78" s="60" t="e">
        <f>SUMIF(#REF!,'2022 Measure Cost and Count'!I78,#REF!)</f>
        <v>#REF!</v>
      </c>
    </row>
    <row r="79" spans="2:11" x14ac:dyDescent="0.25">
      <c r="B79" s="1"/>
      <c r="C79" s="67"/>
      <c r="D79" s="67"/>
      <c r="I79" s="49"/>
      <c r="J79" s="60" t="e">
        <f>SUMIF(#REF!,'2022 Measure Cost and Count'!I79,#REF!)</f>
        <v>#REF!</v>
      </c>
      <c r="K79" s="60" t="e">
        <f>SUMIF(#REF!,'2022 Measure Cost and Count'!I79,#REF!)</f>
        <v>#REF!</v>
      </c>
    </row>
    <row r="80" spans="2:11" x14ac:dyDescent="0.25">
      <c r="B80" s="1"/>
      <c r="C80" s="67"/>
      <c r="D80" s="67"/>
      <c r="I80" s="49"/>
      <c r="J80" s="60" t="e">
        <f>SUMIF(#REF!,'2022 Measure Cost and Count'!I80,#REF!)</f>
        <v>#REF!</v>
      </c>
      <c r="K80" s="60" t="e">
        <f>SUMIF(#REF!,'2022 Measure Cost and Count'!I80,#REF!)</f>
        <v>#REF!</v>
      </c>
    </row>
    <row r="81" spans="2:11" x14ac:dyDescent="0.25">
      <c r="B81" s="1"/>
      <c r="C81" s="67"/>
      <c r="D81" s="67"/>
      <c r="I81" s="49"/>
      <c r="J81" s="60" t="e">
        <f>SUMIF(#REF!,'2022 Measure Cost and Count'!I81,#REF!)</f>
        <v>#REF!</v>
      </c>
      <c r="K81" s="60" t="e">
        <f>SUMIF(#REF!,'2022 Measure Cost and Count'!I81,#REF!)</f>
        <v>#REF!</v>
      </c>
    </row>
    <row r="82" spans="2:11" x14ac:dyDescent="0.25">
      <c r="B82" s="1"/>
      <c r="C82" s="67"/>
      <c r="D82" s="67"/>
      <c r="I82" s="49"/>
      <c r="J82" s="60" t="e">
        <f>SUMIF(#REF!,'2022 Measure Cost and Count'!I82,#REF!)</f>
        <v>#REF!</v>
      </c>
      <c r="K82" s="60" t="e">
        <f>SUMIF(#REF!,'2022 Measure Cost and Count'!I82,#REF!)</f>
        <v>#REF!</v>
      </c>
    </row>
    <row r="83" spans="2:11" x14ac:dyDescent="0.25">
      <c r="B83" s="1"/>
      <c r="C83" s="67"/>
      <c r="D83" s="67"/>
      <c r="I83" s="49"/>
      <c r="J83" s="60" t="e">
        <f>SUMIF(#REF!,'2022 Measure Cost and Count'!I83,#REF!)</f>
        <v>#REF!</v>
      </c>
      <c r="K83" s="60" t="e">
        <f>SUMIF(#REF!,'2022 Measure Cost and Count'!I83,#REF!)</f>
        <v>#REF!</v>
      </c>
    </row>
    <row r="84" spans="2:11" x14ac:dyDescent="0.25">
      <c r="B84" s="1"/>
      <c r="C84" s="67"/>
      <c r="D84" s="67"/>
      <c r="I84" s="49"/>
      <c r="J84" s="60" t="e">
        <f>SUMIF(#REF!,'2022 Measure Cost and Count'!I84,#REF!)</f>
        <v>#REF!</v>
      </c>
      <c r="K84" s="60" t="e">
        <f>SUMIF(#REF!,'2022 Measure Cost and Count'!I84,#REF!)</f>
        <v>#REF!</v>
      </c>
    </row>
    <row r="85" spans="2:11" x14ac:dyDescent="0.25">
      <c r="B85" s="1"/>
      <c r="C85" s="67"/>
      <c r="D85" s="67"/>
      <c r="I85" s="49"/>
      <c r="J85" s="60" t="e">
        <f>SUMIF(#REF!,'2022 Measure Cost and Count'!I85,#REF!)</f>
        <v>#REF!</v>
      </c>
      <c r="K85" s="60" t="e">
        <f>SUMIF(#REF!,'2022 Measure Cost and Count'!I85,#REF!)</f>
        <v>#REF!</v>
      </c>
    </row>
    <row r="86" spans="2:11" x14ac:dyDescent="0.25">
      <c r="B86" s="1"/>
      <c r="C86" s="67"/>
      <c r="D86" s="67"/>
      <c r="I86" s="49"/>
      <c r="J86" s="60" t="e">
        <f>SUMIF(#REF!,'2022 Measure Cost and Count'!I86,#REF!)</f>
        <v>#REF!</v>
      </c>
      <c r="K86" s="60" t="e">
        <f>SUMIF(#REF!,'2022 Measure Cost and Count'!I86,#REF!)</f>
        <v>#REF!</v>
      </c>
    </row>
    <row r="87" spans="2:11" x14ac:dyDescent="0.25">
      <c r="B87" s="1"/>
      <c r="C87" s="67"/>
      <c r="D87" s="67"/>
      <c r="I87" s="49"/>
      <c r="J87" s="60" t="e">
        <f>SUMIF(#REF!,'2022 Measure Cost and Count'!I87,#REF!)</f>
        <v>#REF!</v>
      </c>
      <c r="K87" s="60" t="e">
        <f>SUMIF(#REF!,'2022 Measure Cost and Count'!I87,#REF!)</f>
        <v>#REF!</v>
      </c>
    </row>
    <row r="88" spans="2:11" x14ac:dyDescent="0.25">
      <c r="B88" s="1"/>
      <c r="C88" s="67"/>
      <c r="D88" s="67"/>
      <c r="I88" s="49"/>
      <c r="J88" s="60" t="e">
        <f>SUMIF(#REF!,'2022 Measure Cost and Count'!I88,#REF!)</f>
        <v>#REF!</v>
      </c>
      <c r="K88" s="60" t="e">
        <f>SUMIF(#REF!,'2022 Measure Cost and Count'!I88,#REF!)</f>
        <v>#REF!</v>
      </c>
    </row>
    <row r="89" spans="2:11" x14ac:dyDescent="0.25">
      <c r="B89" s="1"/>
      <c r="C89" s="67"/>
      <c r="D89" s="67"/>
      <c r="I89" s="49"/>
      <c r="J89" s="60" t="e">
        <f>SUMIF(#REF!,'2022 Measure Cost and Count'!I89,#REF!)</f>
        <v>#REF!</v>
      </c>
      <c r="K89" s="60" t="e">
        <f>SUMIF(#REF!,'2022 Measure Cost and Count'!I89,#REF!)</f>
        <v>#REF!</v>
      </c>
    </row>
    <row r="90" spans="2:11" x14ac:dyDescent="0.25">
      <c r="B90" s="1"/>
      <c r="C90" s="67"/>
      <c r="D90" s="67"/>
      <c r="I90" s="49"/>
      <c r="J90" s="60" t="e">
        <f>SUMIF(#REF!,'2022 Measure Cost and Count'!I90,#REF!)</f>
        <v>#REF!</v>
      </c>
      <c r="K90" s="60" t="e">
        <f>SUMIF(#REF!,'2022 Measure Cost and Count'!I90,#REF!)</f>
        <v>#REF!</v>
      </c>
    </row>
    <row r="91" spans="2:11" x14ac:dyDescent="0.25">
      <c r="B91" s="1"/>
      <c r="C91" s="67"/>
      <c r="D91" s="67"/>
      <c r="I91" s="49"/>
      <c r="J91" s="60" t="e">
        <f>SUMIF(#REF!,'2022 Measure Cost and Count'!I91,#REF!)</f>
        <v>#REF!</v>
      </c>
      <c r="K91" s="60" t="e">
        <f>SUMIF(#REF!,'2022 Measure Cost and Count'!I91,#REF!)</f>
        <v>#REF!</v>
      </c>
    </row>
    <row r="92" spans="2:11" x14ac:dyDescent="0.25">
      <c r="B92" s="1"/>
      <c r="C92" s="67"/>
      <c r="D92" s="67"/>
      <c r="I92" s="49"/>
      <c r="J92" s="60" t="e">
        <f>SUMIF(#REF!,'2022 Measure Cost and Count'!I92,#REF!)</f>
        <v>#REF!</v>
      </c>
      <c r="K92" s="60" t="e">
        <f>SUMIF(#REF!,'2022 Measure Cost and Count'!I92,#REF!)</f>
        <v>#REF!</v>
      </c>
    </row>
    <row r="93" spans="2:11" x14ac:dyDescent="0.25">
      <c r="B93" s="1"/>
      <c r="C93" s="67"/>
      <c r="D93" s="67"/>
      <c r="I93" s="49"/>
      <c r="J93" s="60" t="e">
        <f>SUMIF(#REF!,'2022 Measure Cost and Count'!I93,#REF!)</f>
        <v>#REF!</v>
      </c>
      <c r="K93" s="60" t="e">
        <f>SUMIF(#REF!,'2022 Measure Cost and Count'!I93,#REF!)</f>
        <v>#REF!</v>
      </c>
    </row>
    <row r="94" spans="2:11" x14ac:dyDescent="0.25">
      <c r="B94" s="1"/>
      <c r="C94" s="67"/>
      <c r="D94" s="67"/>
      <c r="I94" s="49"/>
      <c r="J94" s="60" t="e">
        <f>SUMIF(#REF!,'2022 Measure Cost and Count'!I94,#REF!)</f>
        <v>#REF!</v>
      </c>
      <c r="K94" s="60" t="e">
        <f>SUMIF(#REF!,'2022 Measure Cost and Count'!I94,#REF!)</f>
        <v>#REF!</v>
      </c>
    </row>
    <row r="95" spans="2:11" x14ac:dyDescent="0.25">
      <c r="B95" s="1"/>
      <c r="C95" s="67"/>
      <c r="D95" s="67"/>
      <c r="I95" s="49"/>
      <c r="J95" s="60" t="e">
        <f>SUMIF(#REF!,'2022 Measure Cost and Count'!I95,#REF!)</f>
        <v>#REF!</v>
      </c>
      <c r="K95" s="60" t="e">
        <f>SUMIF(#REF!,'2022 Measure Cost and Count'!I95,#REF!)</f>
        <v>#REF!</v>
      </c>
    </row>
    <row r="96" spans="2:11" x14ac:dyDescent="0.25">
      <c r="B96" s="1"/>
      <c r="C96" s="67"/>
      <c r="D96" s="67"/>
      <c r="I96" s="49"/>
      <c r="J96" s="60" t="e">
        <f>SUMIF(#REF!,'2022 Measure Cost and Count'!I96,#REF!)</f>
        <v>#REF!</v>
      </c>
      <c r="K96" s="60" t="e">
        <f>SUMIF(#REF!,'2022 Measure Cost and Count'!I96,#REF!)</f>
        <v>#REF!</v>
      </c>
    </row>
    <row r="97" spans="2:11" x14ac:dyDescent="0.25">
      <c r="B97" s="1"/>
      <c r="C97" s="67"/>
      <c r="D97" s="67"/>
      <c r="I97" s="49"/>
      <c r="J97" s="60" t="e">
        <f>SUMIF(#REF!,'2022 Measure Cost and Count'!I97,#REF!)</f>
        <v>#REF!</v>
      </c>
      <c r="K97" s="60" t="e">
        <f>SUMIF(#REF!,'2022 Measure Cost and Count'!I97,#REF!)</f>
        <v>#REF!</v>
      </c>
    </row>
    <row r="98" spans="2:11" x14ac:dyDescent="0.25">
      <c r="B98" s="1"/>
      <c r="C98" s="67"/>
      <c r="D98" s="67"/>
      <c r="I98" s="49"/>
      <c r="J98" s="60" t="e">
        <f>SUMIF(#REF!,'2022 Measure Cost and Count'!I98,#REF!)</f>
        <v>#REF!</v>
      </c>
      <c r="K98" s="60" t="e">
        <f>SUMIF(#REF!,'2022 Measure Cost and Count'!I98,#REF!)</f>
        <v>#REF!</v>
      </c>
    </row>
    <row r="99" spans="2:11" x14ac:dyDescent="0.25">
      <c r="B99" s="1"/>
      <c r="C99" s="67"/>
      <c r="D99" s="67"/>
      <c r="I99" s="49"/>
      <c r="J99" s="60" t="e">
        <f>SUMIF(#REF!,'2022 Measure Cost and Count'!I99,#REF!)</f>
        <v>#REF!</v>
      </c>
      <c r="K99" s="60" t="e">
        <f>SUMIF(#REF!,'2022 Measure Cost and Count'!I99,#REF!)</f>
        <v>#REF!</v>
      </c>
    </row>
    <row r="100" spans="2:11" x14ac:dyDescent="0.25">
      <c r="B100" s="1"/>
      <c r="C100" s="67"/>
      <c r="D100" s="67"/>
      <c r="I100" s="49"/>
      <c r="J100" s="60" t="e">
        <f>SUMIF(#REF!,'2022 Measure Cost and Count'!I100,#REF!)</f>
        <v>#REF!</v>
      </c>
      <c r="K100" s="60" t="e">
        <f>SUMIF(#REF!,'2022 Measure Cost and Count'!I100,#REF!)</f>
        <v>#REF!</v>
      </c>
    </row>
    <row r="101" spans="2:11" x14ac:dyDescent="0.25">
      <c r="B101" s="1"/>
      <c r="C101" s="67"/>
      <c r="D101" s="67"/>
      <c r="I101" s="49"/>
      <c r="J101" s="60" t="e">
        <f>SUMIF(#REF!,'2022 Measure Cost and Count'!I101,#REF!)</f>
        <v>#REF!</v>
      </c>
      <c r="K101" s="60" t="e">
        <f>SUMIF(#REF!,'2022 Measure Cost and Count'!I101,#REF!)</f>
        <v>#REF!</v>
      </c>
    </row>
    <row r="102" spans="2:11" x14ac:dyDescent="0.25">
      <c r="B102" s="1"/>
      <c r="C102" s="67"/>
      <c r="D102" s="67"/>
      <c r="I102" s="49"/>
      <c r="J102" s="60" t="e">
        <f>SUMIF(#REF!,'2022 Measure Cost and Count'!I102,#REF!)</f>
        <v>#REF!</v>
      </c>
      <c r="K102" s="60" t="e">
        <f>SUMIF(#REF!,'2022 Measure Cost and Count'!I102,#REF!)</f>
        <v>#REF!</v>
      </c>
    </row>
    <row r="103" spans="2:11" x14ac:dyDescent="0.25">
      <c r="B103" s="1"/>
      <c r="C103" s="67"/>
      <c r="D103" s="67"/>
      <c r="I103" s="49"/>
      <c r="J103" s="60" t="e">
        <f>SUMIF(#REF!,'2022 Measure Cost and Count'!I103,#REF!)</f>
        <v>#REF!</v>
      </c>
      <c r="K103" s="60" t="e">
        <f>SUMIF(#REF!,'2022 Measure Cost and Count'!I103,#REF!)</f>
        <v>#REF!</v>
      </c>
    </row>
    <row r="104" spans="2:11" x14ac:dyDescent="0.25">
      <c r="B104" s="1"/>
      <c r="C104" s="67"/>
      <c r="D104" s="67"/>
      <c r="I104" s="49"/>
      <c r="J104" s="60" t="e">
        <f>SUMIF(#REF!,'2022 Measure Cost and Count'!I104,#REF!)</f>
        <v>#REF!</v>
      </c>
      <c r="K104" s="60" t="e">
        <f>SUMIF(#REF!,'2022 Measure Cost and Count'!I104,#REF!)</f>
        <v>#REF!</v>
      </c>
    </row>
    <row r="105" spans="2:11" x14ac:dyDescent="0.25">
      <c r="B105" s="1"/>
      <c r="C105" s="67"/>
      <c r="D105" s="67"/>
      <c r="I105" s="49"/>
      <c r="J105" s="60" t="e">
        <f>SUMIF(#REF!,'2022 Measure Cost and Count'!I105,#REF!)</f>
        <v>#REF!</v>
      </c>
      <c r="K105" s="60" t="e">
        <f>SUMIF(#REF!,'2022 Measure Cost and Count'!I105,#REF!)</f>
        <v>#REF!</v>
      </c>
    </row>
    <row r="106" spans="2:11" x14ac:dyDescent="0.25">
      <c r="B106" s="1"/>
      <c r="C106" s="67"/>
      <c r="D106" s="67"/>
      <c r="I106" s="49"/>
      <c r="J106" s="60" t="e">
        <f>SUMIF(#REF!,'2022 Measure Cost and Count'!I106,#REF!)</f>
        <v>#REF!</v>
      </c>
      <c r="K106" s="60" t="e">
        <f>SUMIF(#REF!,'2022 Measure Cost and Count'!I106,#REF!)</f>
        <v>#REF!</v>
      </c>
    </row>
    <row r="107" spans="2:11" x14ac:dyDescent="0.25">
      <c r="B107" s="1"/>
      <c r="C107" s="67"/>
      <c r="D107" s="67"/>
      <c r="I107" s="49"/>
      <c r="J107" s="60" t="e">
        <f>SUMIF(#REF!,'2022 Measure Cost and Count'!I107,#REF!)</f>
        <v>#REF!</v>
      </c>
      <c r="K107" s="60" t="e">
        <f>SUMIF(#REF!,'2022 Measure Cost and Count'!I107,#REF!)</f>
        <v>#REF!</v>
      </c>
    </row>
    <row r="108" spans="2:11" x14ac:dyDescent="0.25">
      <c r="B108" s="1"/>
      <c r="C108" s="67"/>
      <c r="D108" s="67"/>
      <c r="I108" s="49"/>
      <c r="J108" s="60" t="e">
        <f>SUMIF(#REF!,'2022 Measure Cost and Count'!I108,#REF!)</f>
        <v>#REF!</v>
      </c>
      <c r="K108" s="60" t="e">
        <f>SUMIF(#REF!,'2022 Measure Cost and Count'!I108,#REF!)</f>
        <v>#REF!</v>
      </c>
    </row>
    <row r="109" spans="2:11" x14ac:dyDescent="0.25">
      <c r="B109" s="1"/>
      <c r="C109" s="67"/>
      <c r="D109" s="67"/>
      <c r="I109" s="49"/>
      <c r="J109" s="60" t="e">
        <f>SUMIF(#REF!,'2022 Measure Cost and Count'!I109,#REF!)</f>
        <v>#REF!</v>
      </c>
      <c r="K109" s="60" t="e">
        <f>SUMIF(#REF!,'2022 Measure Cost and Count'!I109,#REF!)</f>
        <v>#REF!</v>
      </c>
    </row>
    <row r="110" spans="2:11" x14ac:dyDescent="0.25">
      <c r="B110" s="1"/>
      <c r="C110" s="67"/>
      <c r="D110" s="67"/>
      <c r="I110" s="49"/>
      <c r="J110" s="60" t="e">
        <f>SUMIF(#REF!,'2022 Measure Cost and Count'!I110,#REF!)</f>
        <v>#REF!</v>
      </c>
      <c r="K110" s="60" t="e">
        <f>SUMIF(#REF!,'2022 Measure Cost and Count'!I110,#REF!)</f>
        <v>#REF!</v>
      </c>
    </row>
    <row r="111" spans="2:11" x14ac:dyDescent="0.25">
      <c r="B111" s="1"/>
      <c r="C111" s="67"/>
      <c r="D111" s="67"/>
      <c r="I111" s="49"/>
      <c r="J111" s="60" t="e">
        <f>SUMIF(#REF!,'2022 Measure Cost and Count'!I111,#REF!)</f>
        <v>#REF!</v>
      </c>
      <c r="K111" s="60" t="e">
        <f>SUMIF(#REF!,'2022 Measure Cost and Count'!I111,#REF!)</f>
        <v>#REF!</v>
      </c>
    </row>
    <row r="112" spans="2:11" x14ac:dyDescent="0.25">
      <c r="B112" s="1"/>
      <c r="C112" s="67"/>
      <c r="D112" s="67"/>
      <c r="I112" s="49"/>
      <c r="J112" s="60" t="e">
        <f>SUMIF(#REF!,'2022 Measure Cost and Count'!I112,#REF!)</f>
        <v>#REF!</v>
      </c>
      <c r="K112" s="60" t="e">
        <f>SUMIF(#REF!,'2022 Measure Cost and Count'!I112,#REF!)</f>
        <v>#REF!</v>
      </c>
    </row>
    <row r="113" spans="2:11" x14ac:dyDescent="0.25">
      <c r="B113" s="1"/>
      <c r="C113" s="67"/>
      <c r="D113" s="67"/>
      <c r="I113" s="49"/>
      <c r="J113" s="60" t="e">
        <f>SUMIF(#REF!,'2022 Measure Cost and Count'!I113,#REF!)</f>
        <v>#REF!</v>
      </c>
      <c r="K113" s="60" t="e">
        <f>SUMIF(#REF!,'2022 Measure Cost and Count'!I113,#REF!)</f>
        <v>#REF!</v>
      </c>
    </row>
    <row r="114" spans="2:11" x14ac:dyDescent="0.25">
      <c r="B114" s="1"/>
      <c r="C114" s="67"/>
      <c r="D114" s="67"/>
      <c r="I114" s="49"/>
      <c r="J114" s="60" t="e">
        <f>SUMIF(#REF!,'2022 Measure Cost and Count'!I114,#REF!)</f>
        <v>#REF!</v>
      </c>
      <c r="K114" s="60" t="e">
        <f>SUMIF(#REF!,'2022 Measure Cost and Count'!I114,#REF!)</f>
        <v>#REF!</v>
      </c>
    </row>
    <row r="115" spans="2:11" x14ac:dyDescent="0.25">
      <c r="B115" s="1"/>
      <c r="C115" s="67"/>
      <c r="D115" s="67"/>
      <c r="I115" s="49"/>
      <c r="J115" s="60" t="e">
        <f>SUMIF(#REF!,'2022 Measure Cost and Count'!I115,#REF!)</f>
        <v>#REF!</v>
      </c>
      <c r="K115" s="60" t="e">
        <f>SUMIF(#REF!,'2022 Measure Cost and Count'!I115,#REF!)</f>
        <v>#REF!</v>
      </c>
    </row>
    <row r="116" spans="2:11" x14ac:dyDescent="0.25">
      <c r="B116" s="1"/>
      <c r="C116" s="67"/>
      <c r="D116" s="67"/>
      <c r="I116" s="49"/>
      <c r="J116" s="60" t="e">
        <f>SUMIF(#REF!,'2022 Measure Cost and Count'!I116,#REF!)</f>
        <v>#REF!</v>
      </c>
      <c r="K116" s="60" t="e">
        <f>SUMIF(#REF!,'2022 Measure Cost and Count'!I116,#REF!)</f>
        <v>#REF!</v>
      </c>
    </row>
    <row r="117" spans="2:11" x14ac:dyDescent="0.25">
      <c r="B117" s="1"/>
      <c r="C117" s="67"/>
      <c r="D117" s="67"/>
      <c r="I117" s="49"/>
      <c r="J117" s="60" t="e">
        <f>SUMIF(#REF!,'2022 Measure Cost and Count'!I117,#REF!)</f>
        <v>#REF!</v>
      </c>
      <c r="K117" s="60" t="e">
        <f>SUMIF(#REF!,'2022 Measure Cost and Count'!I117,#REF!)</f>
        <v>#REF!</v>
      </c>
    </row>
    <row r="118" spans="2:11" x14ac:dyDescent="0.25">
      <c r="B118" s="1"/>
      <c r="C118" s="67"/>
      <c r="D118" s="67"/>
      <c r="I118" s="49"/>
      <c r="J118" s="60" t="e">
        <f>SUMIF(#REF!,'2022 Measure Cost and Count'!I118,#REF!)</f>
        <v>#REF!</v>
      </c>
      <c r="K118" s="60" t="e">
        <f>SUMIF(#REF!,'2022 Measure Cost and Count'!I118,#REF!)</f>
        <v>#REF!</v>
      </c>
    </row>
    <row r="119" spans="2:11" x14ac:dyDescent="0.25">
      <c r="B119" s="1"/>
      <c r="C119" s="67"/>
      <c r="D119" s="67"/>
      <c r="I119" s="49"/>
      <c r="J119" s="60" t="e">
        <f>SUMIF(#REF!,'2022 Measure Cost and Count'!I119,#REF!)</f>
        <v>#REF!</v>
      </c>
      <c r="K119" s="60" t="e">
        <f>SUMIF(#REF!,'2022 Measure Cost and Count'!I119,#REF!)</f>
        <v>#REF!</v>
      </c>
    </row>
    <row r="120" spans="2:11" x14ac:dyDescent="0.25">
      <c r="B120" s="1"/>
      <c r="C120" s="67"/>
      <c r="D120" s="67"/>
      <c r="I120" s="49"/>
      <c r="J120" s="60" t="e">
        <f>SUMIF(#REF!,'2022 Measure Cost and Count'!I120,#REF!)</f>
        <v>#REF!</v>
      </c>
      <c r="K120" s="60" t="e">
        <f>SUMIF(#REF!,'2022 Measure Cost and Count'!I120,#REF!)</f>
        <v>#REF!</v>
      </c>
    </row>
    <row r="121" spans="2:11" x14ac:dyDescent="0.25">
      <c r="B121" s="1"/>
      <c r="C121" s="67"/>
      <c r="D121" s="67"/>
      <c r="I121" s="49"/>
      <c r="J121" s="60" t="e">
        <f>SUMIF(#REF!,'2022 Measure Cost and Count'!I121,#REF!)</f>
        <v>#REF!</v>
      </c>
      <c r="K121" s="60" t="e">
        <f>SUMIF(#REF!,'2022 Measure Cost and Count'!I121,#REF!)</f>
        <v>#REF!</v>
      </c>
    </row>
    <row r="122" spans="2:11" x14ac:dyDescent="0.25">
      <c r="B122" s="1"/>
      <c r="C122" s="67"/>
      <c r="D122" s="67"/>
      <c r="I122" s="49"/>
      <c r="J122" s="60" t="e">
        <f>SUMIF(#REF!,'2022 Measure Cost and Count'!I122,#REF!)</f>
        <v>#REF!</v>
      </c>
      <c r="K122" s="60" t="e">
        <f>SUMIF(#REF!,'2022 Measure Cost and Count'!I122,#REF!)</f>
        <v>#REF!</v>
      </c>
    </row>
    <row r="123" spans="2:11" x14ac:dyDescent="0.25">
      <c r="B123" s="1"/>
      <c r="C123" s="67"/>
      <c r="D123" s="67"/>
      <c r="I123" s="49"/>
      <c r="J123" s="60" t="e">
        <f>SUMIF(#REF!,'2022 Measure Cost and Count'!I123,#REF!)</f>
        <v>#REF!</v>
      </c>
      <c r="K123" s="60" t="e">
        <f>SUMIF(#REF!,'2022 Measure Cost and Count'!I123,#REF!)</f>
        <v>#REF!</v>
      </c>
    </row>
    <row r="124" spans="2:11" x14ac:dyDescent="0.25">
      <c r="B124" s="1"/>
      <c r="C124" s="67"/>
      <c r="D124" s="67"/>
      <c r="I124" s="49"/>
      <c r="J124" s="60" t="e">
        <f>SUMIF(#REF!,'2022 Measure Cost and Count'!I124,#REF!)</f>
        <v>#REF!</v>
      </c>
      <c r="K124" s="60" t="e">
        <f>SUMIF(#REF!,'2022 Measure Cost and Count'!I124,#REF!)</f>
        <v>#REF!</v>
      </c>
    </row>
    <row r="125" spans="2:11" x14ac:dyDescent="0.25">
      <c r="B125" s="1"/>
      <c r="C125" s="67"/>
      <c r="D125" s="67"/>
      <c r="I125" s="49"/>
      <c r="J125" s="60" t="e">
        <f>SUMIF(#REF!,'2022 Measure Cost and Count'!I125,#REF!)</f>
        <v>#REF!</v>
      </c>
      <c r="K125" s="60" t="e">
        <f>SUMIF(#REF!,'2022 Measure Cost and Count'!I125,#REF!)</f>
        <v>#REF!</v>
      </c>
    </row>
    <row r="126" spans="2:11" x14ac:dyDescent="0.25">
      <c r="B126" s="1"/>
      <c r="C126" s="67"/>
      <c r="D126" s="67"/>
      <c r="I126" s="49"/>
      <c r="J126" s="60" t="e">
        <f>SUMIF(#REF!,'2022 Measure Cost and Count'!I126,#REF!)</f>
        <v>#REF!</v>
      </c>
      <c r="K126" s="60" t="e">
        <f>SUMIF(#REF!,'2022 Measure Cost and Count'!I126,#REF!)</f>
        <v>#REF!</v>
      </c>
    </row>
    <row r="127" spans="2:11" x14ac:dyDescent="0.25">
      <c r="B127" s="1"/>
      <c r="C127" s="67"/>
      <c r="D127" s="67"/>
      <c r="I127" s="49"/>
      <c r="J127" s="60" t="e">
        <f>SUMIF(#REF!,'2022 Measure Cost and Count'!I127,#REF!)</f>
        <v>#REF!</v>
      </c>
      <c r="K127" s="60" t="e">
        <f>SUMIF(#REF!,'2022 Measure Cost and Count'!I127,#REF!)</f>
        <v>#REF!</v>
      </c>
    </row>
    <row r="128" spans="2:11" x14ac:dyDescent="0.25">
      <c r="B128" s="1"/>
      <c r="C128" s="67"/>
      <c r="D128" s="67"/>
      <c r="I128" s="49"/>
      <c r="J128" s="60" t="e">
        <f>SUMIF(#REF!,'2022 Measure Cost and Count'!I128,#REF!)</f>
        <v>#REF!</v>
      </c>
      <c r="K128" s="60" t="e">
        <f>SUMIF(#REF!,'2022 Measure Cost and Count'!I128,#REF!)</f>
        <v>#REF!</v>
      </c>
    </row>
    <row r="129" spans="2:11" x14ac:dyDescent="0.25">
      <c r="B129" s="1"/>
      <c r="C129" s="67"/>
      <c r="D129" s="67"/>
      <c r="I129" s="49"/>
      <c r="J129" s="60" t="e">
        <f>SUMIF(#REF!,'2022 Measure Cost and Count'!I129,#REF!)</f>
        <v>#REF!</v>
      </c>
      <c r="K129" s="60" t="e">
        <f>SUMIF(#REF!,'2022 Measure Cost and Count'!I129,#REF!)</f>
        <v>#REF!</v>
      </c>
    </row>
    <row r="130" spans="2:11" x14ac:dyDescent="0.25">
      <c r="B130" s="1"/>
      <c r="C130" s="67"/>
      <c r="D130" s="67"/>
      <c r="I130" s="49"/>
      <c r="J130" s="60" t="e">
        <f>SUMIF(#REF!,'2022 Measure Cost and Count'!I130,#REF!)</f>
        <v>#REF!</v>
      </c>
      <c r="K130" s="60" t="e">
        <f>SUMIF(#REF!,'2022 Measure Cost and Count'!I130,#REF!)</f>
        <v>#REF!</v>
      </c>
    </row>
    <row r="131" spans="2:11" x14ac:dyDescent="0.25">
      <c r="B131" s="1"/>
      <c r="C131" s="67"/>
      <c r="D131" s="67"/>
      <c r="I131" s="49"/>
      <c r="J131" s="60" t="e">
        <f>SUMIF(#REF!,'2022 Measure Cost and Count'!I131,#REF!)</f>
        <v>#REF!</v>
      </c>
      <c r="K131" s="60" t="e">
        <f>SUMIF(#REF!,'2022 Measure Cost and Count'!I131,#REF!)</f>
        <v>#REF!</v>
      </c>
    </row>
    <row r="132" spans="2:11" x14ac:dyDescent="0.25">
      <c r="B132" s="1"/>
      <c r="C132" s="67"/>
      <c r="D132" s="67"/>
      <c r="I132" s="49"/>
      <c r="J132" s="60" t="e">
        <f>SUMIF(#REF!,'2022 Measure Cost and Count'!I132,#REF!)</f>
        <v>#REF!</v>
      </c>
      <c r="K132" s="60" t="e">
        <f>SUMIF(#REF!,'2022 Measure Cost and Count'!I132,#REF!)</f>
        <v>#REF!</v>
      </c>
    </row>
    <row r="133" spans="2:11" x14ac:dyDescent="0.25">
      <c r="B133" s="1"/>
      <c r="C133" s="67"/>
      <c r="D133" s="67"/>
      <c r="I133" s="49"/>
      <c r="J133" s="60" t="e">
        <f>SUMIF(#REF!,'2022 Measure Cost and Count'!I133,#REF!)</f>
        <v>#REF!</v>
      </c>
      <c r="K133" s="60" t="e">
        <f>SUMIF(#REF!,'2022 Measure Cost and Count'!I133,#REF!)</f>
        <v>#REF!</v>
      </c>
    </row>
    <row r="134" spans="2:11" x14ac:dyDescent="0.25">
      <c r="B134" s="1"/>
      <c r="C134" s="67"/>
      <c r="D134" s="67"/>
      <c r="I134" s="49"/>
      <c r="J134" s="60" t="e">
        <f>SUMIF(#REF!,'2022 Measure Cost and Count'!I134,#REF!)</f>
        <v>#REF!</v>
      </c>
      <c r="K134" s="60" t="e">
        <f>SUMIF(#REF!,'2022 Measure Cost and Count'!I134,#REF!)</f>
        <v>#REF!</v>
      </c>
    </row>
    <row r="135" spans="2:11" x14ac:dyDescent="0.25">
      <c r="B135" s="1"/>
      <c r="C135" s="67"/>
      <c r="D135" s="67"/>
      <c r="I135" s="49"/>
      <c r="J135" s="60" t="e">
        <f>SUMIF(#REF!,'2022 Measure Cost and Count'!I135,#REF!)</f>
        <v>#REF!</v>
      </c>
      <c r="K135" s="60" t="e">
        <f>SUMIF(#REF!,'2022 Measure Cost and Count'!I135,#REF!)</f>
        <v>#REF!</v>
      </c>
    </row>
    <row r="136" spans="2:11" x14ac:dyDescent="0.25">
      <c r="B136" s="1"/>
      <c r="C136" s="67"/>
      <c r="D136" s="67"/>
      <c r="I136" s="49"/>
      <c r="J136" s="60" t="e">
        <f>SUMIF(#REF!,'2022 Measure Cost and Count'!I136,#REF!)</f>
        <v>#REF!</v>
      </c>
      <c r="K136" s="60" t="e">
        <f>SUMIF(#REF!,'2022 Measure Cost and Count'!I136,#REF!)</f>
        <v>#REF!</v>
      </c>
    </row>
    <row r="137" spans="2:11" x14ac:dyDescent="0.25">
      <c r="B137" s="1"/>
      <c r="C137" s="67"/>
      <c r="D137" s="67"/>
      <c r="I137" s="49"/>
      <c r="J137" s="60" t="e">
        <f>SUMIF(#REF!,'2022 Measure Cost and Count'!I137,#REF!)</f>
        <v>#REF!</v>
      </c>
      <c r="K137" s="60" t="e">
        <f>SUMIF(#REF!,'2022 Measure Cost and Count'!I137,#REF!)</f>
        <v>#REF!</v>
      </c>
    </row>
    <row r="138" spans="2:11" x14ac:dyDescent="0.25">
      <c r="B138" s="1"/>
      <c r="C138" s="67"/>
      <c r="D138" s="67"/>
      <c r="I138" s="49"/>
      <c r="J138" s="60" t="e">
        <f>SUMIF(#REF!,'2022 Measure Cost and Count'!I138,#REF!)</f>
        <v>#REF!</v>
      </c>
      <c r="K138" s="60" t="e">
        <f>SUMIF(#REF!,'2022 Measure Cost and Count'!I138,#REF!)</f>
        <v>#REF!</v>
      </c>
    </row>
    <row r="139" spans="2:11" x14ac:dyDescent="0.25">
      <c r="B139" s="1"/>
      <c r="C139" s="67"/>
      <c r="D139" s="67"/>
      <c r="I139" s="49"/>
      <c r="J139" s="60" t="e">
        <f>SUMIF(#REF!,'2022 Measure Cost and Count'!I139,#REF!)</f>
        <v>#REF!</v>
      </c>
      <c r="K139" s="60" t="e">
        <f>SUMIF(#REF!,'2022 Measure Cost and Count'!I139,#REF!)</f>
        <v>#REF!</v>
      </c>
    </row>
    <row r="140" spans="2:11" x14ac:dyDescent="0.25">
      <c r="B140" s="1"/>
      <c r="C140" s="67"/>
      <c r="D140" s="67"/>
      <c r="I140" s="49"/>
      <c r="J140" s="60" t="e">
        <f>SUMIF(#REF!,'2022 Measure Cost and Count'!I140,#REF!)</f>
        <v>#REF!</v>
      </c>
      <c r="K140" s="60" t="e">
        <f>SUMIF(#REF!,'2022 Measure Cost and Count'!I140,#REF!)</f>
        <v>#REF!</v>
      </c>
    </row>
    <row r="141" spans="2:11" x14ac:dyDescent="0.25">
      <c r="B141" s="1"/>
      <c r="C141" s="67"/>
      <c r="D141" s="67"/>
      <c r="I141" s="49"/>
      <c r="J141" s="60" t="e">
        <f>SUMIF(#REF!,'2022 Measure Cost and Count'!I141,#REF!)</f>
        <v>#REF!</v>
      </c>
      <c r="K141" s="60" t="e">
        <f>SUMIF(#REF!,'2022 Measure Cost and Count'!I141,#REF!)</f>
        <v>#REF!</v>
      </c>
    </row>
    <row r="142" spans="2:11" x14ac:dyDescent="0.25">
      <c r="B142" s="1"/>
      <c r="C142" s="67"/>
      <c r="D142" s="67"/>
      <c r="I142" s="49"/>
      <c r="J142" s="60" t="e">
        <f>SUMIF(#REF!,'2022 Measure Cost and Count'!I142,#REF!)</f>
        <v>#REF!</v>
      </c>
      <c r="K142" s="60" t="e">
        <f>SUMIF(#REF!,'2022 Measure Cost and Count'!I142,#REF!)</f>
        <v>#REF!</v>
      </c>
    </row>
    <row r="143" spans="2:11" x14ac:dyDescent="0.25">
      <c r="B143" s="1"/>
      <c r="C143" s="67"/>
      <c r="D143" s="67"/>
      <c r="I143" s="49"/>
      <c r="J143" s="60" t="e">
        <f>SUMIF(#REF!,'2022 Measure Cost and Count'!I143,#REF!)</f>
        <v>#REF!</v>
      </c>
      <c r="K143" s="60" t="e">
        <f>SUMIF(#REF!,'2022 Measure Cost and Count'!I143,#REF!)</f>
        <v>#REF!</v>
      </c>
    </row>
    <row r="144" spans="2:11" x14ac:dyDescent="0.25">
      <c r="B144" s="1"/>
      <c r="C144" s="67"/>
      <c r="D144" s="67"/>
      <c r="I144" s="49"/>
      <c r="J144" s="60" t="e">
        <f>SUMIF(#REF!,'2022 Measure Cost and Count'!I144,#REF!)</f>
        <v>#REF!</v>
      </c>
      <c r="K144" s="60" t="e">
        <f>SUMIF(#REF!,'2022 Measure Cost and Count'!I144,#REF!)</f>
        <v>#REF!</v>
      </c>
    </row>
    <row r="145" spans="2:11" x14ac:dyDescent="0.25">
      <c r="B145" s="1"/>
      <c r="C145" s="67"/>
      <c r="D145" s="67"/>
      <c r="I145" s="49"/>
      <c r="J145" s="60" t="e">
        <f>SUMIF(#REF!,'2022 Measure Cost and Count'!I145,#REF!)</f>
        <v>#REF!</v>
      </c>
      <c r="K145" s="60" t="e">
        <f>SUMIF(#REF!,'2022 Measure Cost and Count'!I145,#REF!)</f>
        <v>#REF!</v>
      </c>
    </row>
    <row r="146" spans="2:11" x14ac:dyDescent="0.25">
      <c r="B146" s="1"/>
      <c r="C146" s="67"/>
      <c r="D146" s="67"/>
      <c r="I146" s="49"/>
      <c r="J146" s="60" t="e">
        <f>SUMIF(#REF!,'2022 Measure Cost and Count'!I146,#REF!)</f>
        <v>#REF!</v>
      </c>
      <c r="K146" s="60" t="e">
        <f>SUMIF(#REF!,'2022 Measure Cost and Count'!I146,#REF!)</f>
        <v>#REF!</v>
      </c>
    </row>
    <row r="147" spans="2:11" x14ac:dyDescent="0.25">
      <c r="B147" s="1"/>
      <c r="C147" s="67"/>
      <c r="D147" s="67"/>
      <c r="I147" s="49"/>
      <c r="J147" s="60" t="e">
        <f>SUMIF(#REF!,'2022 Measure Cost and Count'!I147,#REF!)</f>
        <v>#REF!</v>
      </c>
      <c r="K147" s="60" t="e">
        <f>SUMIF(#REF!,'2022 Measure Cost and Count'!I147,#REF!)</f>
        <v>#REF!</v>
      </c>
    </row>
    <row r="148" spans="2:11" x14ac:dyDescent="0.25">
      <c r="B148" s="1"/>
      <c r="C148" s="67"/>
      <c r="D148" s="67"/>
      <c r="I148" s="49"/>
      <c r="J148" s="60" t="e">
        <f>SUMIF(#REF!,'2022 Measure Cost and Count'!I148,#REF!)</f>
        <v>#REF!</v>
      </c>
      <c r="K148" s="60" t="e">
        <f>SUMIF(#REF!,'2022 Measure Cost and Count'!I148,#REF!)</f>
        <v>#REF!</v>
      </c>
    </row>
    <row r="149" spans="2:11" x14ac:dyDescent="0.25">
      <c r="B149" s="1"/>
      <c r="C149" s="67"/>
      <c r="D149" s="67"/>
      <c r="I149" s="49"/>
      <c r="J149" s="60" t="e">
        <f>SUMIF(#REF!,'2022 Measure Cost and Count'!I149,#REF!)</f>
        <v>#REF!</v>
      </c>
      <c r="K149" s="60" t="e">
        <f>SUMIF(#REF!,'2022 Measure Cost and Count'!I149,#REF!)</f>
        <v>#REF!</v>
      </c>
    </row>
    <row r="150" spans="2:11" x14ac:dyDescent="0.25">
      <c r="B150" s="1"/>
      <c r="C150" s="67"/>
      <c r="D150" s="67"/>
      <c r="I150" s="49"/>
      <c r="J150" s="60" t="e">
        <f>SUMIF(#REF!,'2022 Measure Cost and Count'!I150,#REF!)</f>
        <v>#REF!</v>
      </c>
      <c r="K150" s="60" t="e">
        <f>SUMIF(#REF!,'2022 Measure Cost and Count'!I150,#REF!)</f>
        <v>#REF!</v>
      </c>
    </row>
    <row r="151" spans="2:11" x14ac:dyDescent="0.25">
      <c r="B151" s="1"/>
      <c r="C151" s="67"/>
      <c r="D151" s="67"/>
      <c r="I151" s="49"/>
      <c r="J151" s="60" t="e">
        <f>SUMIF(#REF!,'2022 Measure Cost and Count'!I151,#REF!)</f>
        <v>#REF!</v>
      </c>
      <c r="K151" s="60" t="e">
        <f>SUMIF(#REF!,'2022 Measure Cost and Count'!I151,#REF!)</f>
        <v>#REF!</v>
      </c>
    </row>
    <row r="152" spans="2:11" x14ac:dyDescent="0.25">
      <c r="B152" s="1"/>
      <c r="C152" s="67"/>
      <c r="D152" s="67"/>
      <c r="I152" s="49"/>
      <c r="J152" s="60" t="e">
        <f>SUMIF(#REF!,'2022 Measure Cost and Count'!I152,#REF!)</f>
        <v>#REF!</v>
      </c>
      <c r="K152" s="60" t="e">
        <f>SUMIF(#REF!,'2022 Measure Cost and Count'!I152,#REF!)</f>
        <v>#REF!</v>
      </c>
    </row>
    <row r="153" spans="2:11" x14ac:dyDescent="0.25">
      <c r="B153" s="1"/>
      <c r="C153" s="67"/>
      <c r="D153" s="67"/>
      <c r="I153" s="49"/>
      <c r="J153" s="60" t="e">
        <f>SUMIF(#REF!,'2022 Measure Cost and Count'!I153,#REF!)</f>
        <v>#REF!</v>
      </c>
      <c r="K153" s="60" t="e">
        <f>SUMIF(#REF!,'2022 Measure Cost and Count'!I153,#REF!)</f>
        <v>#REF!</v>
      </c>
    </row>
    <row r="154" spans="2:11" x14ac:dyDescent="0.25">
      <c r="B154" s="1"/>
      <c r="C154" s="67"/>
      <c r="D154" s="67"/>
      <c r="I154" s="49"/>
      <c r="J154" s="60" t="e">
        <f>SUMIF(#REF!,'2022 Measure Cost and Count'!I154,#REF!)</f>
        <v>#REF!</v>
      </c>
      <c r="K154" s="60" t="e">
        <f>SUMIF(#REF!,'2022 Measure Cost and Count'!I154,#REF!)</f>
        <v>#REF!</v>
      </c>
    </row>
    <row r="155" spans="2:11" x14ac:dyDescent="0.25">
      <c r="B155" s="1"/>
      <c r="C155" s="67"/>
      <c r="D155" s="67"/>
      <c r="I155" s="49"/>
      <c r="J155" s="60" t="e">
        <f>SUMIF(#REF!,'2022 Measure Cost and Count'!I155,#REF!)</f>
        <v>#REF!</v>
      </c>
      <c r="K155" s="60" t="e">
        <f>SUMIF(#REF!,'2022 Measure Cost and Count'!I155,#REF!)</f>
        <v>#REF!</v>
      </c>
    </row>
    <row r="156" spans="2:11" x14ac:dyDescent="0.25">
      <c r="B156" s="1"/>
      <c r="C156" s="67"/>
      <c r="D156" s="67"/>
      <c r="I156" s="49"/>
      <c r="J156" s="60" t="e">
        <f>SUMIF(#REF!,'2022 Measure Cost and Count'!I156,#REF!)</f>
        <v>#REF!</v>
      </c>
      <c r="K156" s="60" t="e">
        <f>SUMIF(#REF!,'2022 Measure Cost and Count'!I156,#REF!)</f>
        <v>#REF!</v>
      </c>
    </row>
    <row r="157" spans="2:11" x14ac:dyDescent="0.25">
      <c r="B157" s="1"/>
      <c r="C157" s="67"/>
      <c r="D157" s="67"/>
      <c r="I157" s="49"/>
      <c r="J157" s="60" t="e">
        <f>SUMIF(#REF!,'2022 Measure Cost and Count'!I157,#REF!)</f>
        <v>#REF!</v>
      </c>
      <c r="K157" s="60" t="e">
        <f>SUMIF(#REF!,'2022 Measure Cost and Count'!I157,#REF!)</f>
        <v>#REF!</v>
      </c>
    </row>
    <row r="158" spans="2:11" x14ac:dyDescent="0.25">
      <c r="B158" s="1"/>
      <c r="C158" s="67"/>
      <c r="D158" s="67"/>
      <c r="I158" s="49"/>
      <c r="J158" s="60" t="e">
        <f>SUMIF(#REF!,'2022 Measure Cost and Count'!I158,#REF!)</f>
        <v>#REF!</v>
      </c>
      <c r="K158" s="60" t="e">
        <f>SUMIF(#REF!,'2022 Measure Cost and Count'!I158,#REF!)</f>
        <v>#REF!</v>
      </c>
    </row>
    <row r="159" spans="2:11" x14ac:dyDescent="0.25">
      <c r="B159" s="1"/>
      <c r="C159" s="67"/>
      <c r="D159" s="67"/>
      <c r="I159" s="49"/>
      <c r="J159" s="60" t="e">
        <f>SUMIF(#REF!,'2022 Measure Cost and Count'!I159,#REF!)</f>
        <v>#REF!</v>
      </c>
      <c r="K159" s="60" t="e">
        <f>SUMIF(#REF!,'2022 Measure Cost and Count'!I159,#REF!)</f>
        <v>#REF!</v>
      </c>
    </row>
    <row r="160" spans="2:11" x14ac:dyDescent="0.25">
      <c r="B160" s="1"/>
      <c r="C160" s="67"/>
      <c r="D160" s="67"/>
      <c r="I160" s="49"/>
      <c r="J160" s="60" t="e">
        <f>SUMIF(#REF!,'2022 Measure Cost and Count'!I160,#REF!)</f>
        <v>#REF!</v>
      </c>
      <c r="K160" s="60" t="e">
        <f>SUMIF(#REF!,'2022 Measure Cost and Count'!I160,#REF!)</f>
        <v>#REF!</v>
      </c>
    </row>
    <row r="161" spans="2:11" x14ac:dyDescent="0.25">
      <c r="B161" s="1"/>
      <c r="C161" s="67"/>
      <c r="D161" s="67"/>
      <c r="I161" s="49"/>
      <c r="J161" s="60" t="e">
        <f>SUMIF(#REF!,'2022 Measure Cost and Count'!I161,#REF!)</f>
        <v>#REF!</v>
      </c>
      <c r="K161" s="60" t="e">
        <f>SUMIF(#REF!,'2022 Measure Cost and Count'!I161,#REF!)</f>
        <v>#REF!</v>
      </c>
    </row>
    <row r="162" spans="2:11" x14ac:dyDescent="0.25">
      <c r="B162" s="1"/>
      <c r="C162" s="67"/>
      <c r="D162" s="67"/>
      <c r="I162" s="49"/>
      <c r="J162" s="60" t="e">
        <f>SUMIF(#REF!,'2022 Measure Cost and Count'!I162,#REF!)</f>
        <v>#REF!</v>
      </c>
      <c r="K162" s="60" t="e">
        <f>SUMIF(#REF!,'2022 Measure Cost and Count'!I162,#REF!)</f>
        <v>#REF!</v>
      </c>
    </row>
    <row r="163" spans="2:11" x14ac:dyDescent="0.25">
      <c r="B163" s="1"/>
      <c r="C163" s="67"/>
      <c r="D163" s="67"/>
      <c r="I163" s="49"/>
      <c r="J163" s="60" t="e">
        <f>SUMIF(#REF!,'2022 Measure Cost and Count'!I163,#REF!)</f>
        <v>#REF!</v>
      </c>
      <c r="K163" s="60" t="e">
        <f>SUMIF(#REF!,'2022 Measure Cost and Count'!I163,#REF!)</f>
        <v>#REF!</v>
      </c>
    </row>
    <row r="164" spans="2:11" x14ac:dyDescent="0.25">
      <c r="B164" s="1"/>
      <c r="C164" s="67"/>
      <c r="D164" s="67"/>
      <c r="I164" s="49"/>
      <c r="J164" s="60" t="e">
        <f>SUMIF(#REF!,'2022 Measure Cost and Count'!I164,#REF!)</f>
        <v>#REF!</v>
      </c>
      <c r="K164" s="60" t="e">
        <f>SUMIF(#REF!,'2022 Measure Cost and Count'!I164,#REF!)</f>
        <v>#REF!</v>
      </c>
    </row>
    <row r="165" spans="2:11" x14ac:dyDescent="0.25">
      <c r="B165" s="1"/>
      <c r="C165" s="67"/>
      <c r="D165" s="67"/>
      <c r="I165" s="49"/>
      <c r="J165" s="60" t="e">
        <f>SUMIF(#REF!,'2022 Measure Cost and Count'!I165,#REF!)</f>
        <v>#REF!</v>
      </c>
      <c r="K165" s="60" t="e">
        <f>SUMIF(#REF!,'2022 Measure Cost and Count'!I165,#REF!)</f>
        <v>#REF!</v>
      </c>
    </row>
    <row r="166" spans="2:11" x14ac:dyDescent="0.25">
      <c r="B166" s="1"/>
      <c r="C166" s="67"/>
      <c r="D166" s="67"/>
      <c r="I166" s="49"/>
      <c r="J166" s="60" t="e">
        <f>SUMIF(#REF!,'2022 Measure Cost and Count'!I166,#REF!)</f>
        <v>#REF!</v>
      </c>
      <c r="K166" s="60" t="e">
        <f>SUMIF(#REF!,'2022 Measure Cost and Count'!I166,#REF!)</f>
        <v>#REF!</v>
      </c>
    </row>
    <row r="167" spans="2:11" x14ac:dyDescent="0.25">
      <c r="B167" s="1"/>
      <c r="C167" s="67"/>
      <c r="D167" s="67"/>
      <c r="I167" s="49"/>
      <c r="J167" s="60" t="e">
        <f>SUMIF(#REF!,'2022 Measure Cost and Count'!I167,#REF!)</f>
        <v>#REF!</v>
      </c>
      <c r="K167" s="60" t="e">
        <f>SUMIF(#REF!,'2022 Measure Cost and Count'!I167,#REF!)</f>
        <v>#REF!</v>
      </c>
    </row>
    <row r="168" spans="2:11" x14ac:dyDescent="0.25">
      <c r="B168" s="1"/>
      <c r="C168" s="67"/>
      <c r="D168" s="67"/>
      <c r="I168" s="49"/>
      <c r="J168" s="60" t="e">
        <f>SUMIF(#REF!,'2022 Measure Cost and Count'!I168,#REF!)</f>
        <v>#REF!</v>
      </c>
      <c r="K168" s="60" t="e">
        <f>SUMIF(#REF!,'2022 Measure Cost and Count'!I168,#REF!)</f>
        <v>#REF!</v>
      </c>
    </row>
    <row r="169" spans="2:11" x14ac:dyDescent="0.25">
      <c r="B169" s="1"/>
      <c r="C169" s="67"/>
      <c r="D169" s="67"/>
      <c r="I169" s="49"/>
      <c r="J169" s="60" t="e">
        <f>SUMIF(#REF!,'2022 Measure Cost and Count'!I169,#REF!)</f>
        <v>#REF!</v>
      </c>
      <c r="K169" s="60" t="e">
        <f>SUMIF(#REF!,'2022 Measure Cost and Count'!I169,#REF!)</f>
        <v>#REF!</v>
      </c>
    </row>
    <row r="170" spans="2:11" x14ac:dyDescent="0.25">
      <c r="B170" s="1"/>
      <c r="C170" s="67"/>
      <c r="D170" s="67"/>
      <c r="I170" s="49"/>
      <c r="J170" s="60" t="e">
        <f>SUMIF(#REF!,'2022 Measure Cost and Count'!I170,#REF!)</f>
        <v>#REF!</v>
      </c>
      <c r="K170" s="60" t="e">
        <f>SUMIF(#REF!,'2022 Measure Cost and Count'!I170,#REF!)</f>
        <v>#REF!</v>
      </c>
    </row>
    <row r="171" spans="2:11" x14ac:dyDescent="0.25">
      <c r="B171" s="1"/>
      <c r="C171" s="67"/>
      <c r="D171" s="67"/>
      <c r="I171" s="49"/>
      <c r="J171" s="60" t="e">
        <f>SUMIF(#REF!,'2022 Measure Cost and Count'!I171,#REF!)</f>
        <v>#REF!</v>
      </c>
      <c r="K171" s="60" t="e">
        <f>SUMIF(#REF!,'2022 Measure Cost and Count'!I171,#REF!)</f>
        <v>#REF!</v>
      </c>
    </row>
    <row r="172" spans="2:11" x14ac:dyDescent="0.25">
      <c r="B172" s="1"/>
      <c r="C172" s="67"/>
      <c r="D172" s="67"/>
      <c r="I172" s="49"/>
      <c r="J172" s="60" t="e">
        <f>SUMIF(#REF!,'2022 Measure Cost and Count'!I172,#REF!)</f>
        <v>#REF!</v>
      </c>
      <c r="K172" s="60" t="e">
        <f>SUMIF(#REF!,'2022 Measure Cost and Count'!I172,#REF!)</f>
        <v>#REF!</v>
      </c>
    </row>
    <row r="173" spans="2:11" x14ac:dyDescent="0.25">
      <c r="B173" s="1"/>
      <c r="C173" s="67"/>
      <c r="D173" s="67"/>
      <c r="I173" s="49"/>
      <c r="J173" s="60" t="e">
        <f>SUMIF(#REF!,'2022 Measure Cost and Count'!I173,#REF!)</f>
        <v>#REF!</v>
      </c>
      <c r="K173" s="60" t="e">
        <f>SUMIF(#REF!,'2022 Measure Cost and Count'!I173,#REF!)</f>
        <v>#REF!</v>
      </c>
    </row>
    <row r="174" spans="2:11" x14ac:dyDescent="0.25">
      <c r="B174" s="1"/>
      <c r="C174" s="67"/>
      <c r="D174" s="67"/>
      <c r="I174" s="49"/>
      <c r="J174" s="60" t="e">
        <f>SUMIF(#REF!,'2022 Measure Cost and Count'!I174,#REF!)</f>
        <v>#REF!</v>
      </c>
      <c r="K174" s="60" t="e">
        <f>SUMIF(#REF!,'2022 Measure Cost and Count'!I174,#REF!)</f>
        <v>#REF!</v>
      </c>
    </row>
    <row r="175" spans="2:11" x14ac:dyDescent="0.25">
      <c r="B175" s="1"/>
      <c r="C175" s="67"/>
      <c r="D175" s="67"/>
      <c r="I175" s="49"/>
      <c r="J175" s="60" t="e">
        <f>SUMIF(#REF!,'2022 Measure Cost and Count'!I175,#REF!)</f>
        <v>#REF!</v>
      </c>
      <c r="K175" s="60" t="e">
        <f>SUMIF(#REF!,'2022 Measure Cost and Count'!I175,#REF!)</f>
        <v>#REF!</v>
      </c>
    </row>
    <row r="176" spans="2:11" x14ac:dyDescent="0.25">
      <c r="B176" s="1"/>
      <c r="C176" s="67"/>
      <c r="D176" s="67"/>
      <c r="I176" s="49"/>
      <c r="J176" s="60" t="e">
        <f>SUMIF(#REF!,'2022 Measure Cost and Count'!I176,#REF!)</f>
        <v>#REF!</v>
      </c>
      <c r="K176" s="60" t="e">
        <f>SUMIF(#REF!,'2022 Measure Cost and Count'!I176,#REF!)</f>
        <v>#REF!</v>
      </c>
    </row>
    <row r="177" spans="2:11" x14ac:dyDescent="0.25">
      <c r="B177" s="1"/>
      <c r="C177" s="67"/>
      <c r="D177" s="67"/>
      <c r="I177" s="49"/>
      <c r="J177" s="60" t="e">
        <f>SUMIF(#REF!,'2022 Measure Cost and Count'!I177,#REF!)</f>
        <v>#REF!</v>
      </c>
      <c r="K177" s="60" t="e">
        <f>SUMIF(#REF!,'2022 Measure Cost and Count'!I177,#REF!)</f>
        <v>#REF!</v>
      </c>
    </row>
    <row r="178" spans="2:11" x14ac:dyDescent="0.25">
      <c r="B178" s="1"/>
      <c r="C178" s="67"/>
      <c r="D178" s="67"/>
      <c r="I178" s="49"/>
      <c r="J178" s="60" t="e">
        <f>SUMIF(#REF!,'2022 Measure Cost and Count'!I178,#REF!)</f>
        <v>#REF!</v>
      </c>
      <c r="K178" s="60" t="e">
        <f>SUMIF(#REF!,'2022 Measure Cost and Count'!I178,#REF!)</f>
        <v>#REF!</v>
      </c>
    </row>
    <row r="179" spans="2:11" x14ac:dyDescent="0.25">
      <c r="B179" s="1"/>
      <c r="C179" s="67"/>
      <c r="D179" s="67"/>
      <c r="I179" s="49"/>
      <c r="J179" s="60" t="e">
        <f>SUMIF(#REF!,'2022 Measure Cost and Count'!I179,#REF!)</f>
        <v>#REF!</v>
      </c>
      <c r="K179" s="60" t="e">
        <f>SUMIF(#REF!,'2022 Measure Cost and Count'!I179,#REF!)</f>
        <v>#REF!</v>
      </c>
    </row>
    <row r="180" spans="2:11" x14ac:dyDescent="0.25">
      <c r="B180" s="1"/>
      <c r="C180" s="67"/>
      <c r="D180" s="67"/>
      <c r="I180" s="49"/>
      <c r="J180" s="60" t="e">
        <f>SUMIF(#REF!,'2022 Measure Cost and Count'!I180,#REF!)</f>
        <v>#REF!</v>
      </c>
      <c r="K180" s="60" t="e">
        <f>SUMIF(#REF!,'2022 Measure Cost and Count'!I180,#REF!)</f>
        <v>#REF!</v>
      </c>
    </row>
    <row r="181" spans="2:11" x14ac:dyDescent="0.25">
      <c r="B181" s="1"/>
      <c r="C181" s="67"/>
      <c r="D181" s="67"/>
      <c r="I181" s="49"/>
      <c r="J181" s="60" t="e">
        <f>SUMIF(#REF!,'2022 Measure Cost and Count'!I181,#REF!)</f>
        <v>#REF!</v>
      </c>
      <c r="K181" s="60" t="e">
        <f>SUMIF(#REF!,'2022 Measure Cost and Count'!I181,#REF!)</f>
        <v>#REF!</v>
      </c>
    </row>
    <row r="182" spans="2:11" x14ac:dyDescent="0.25">
      <c r="B182" s="1"/>
      <c r="C182" s="67"/>
      <c r="D182" s="67"/>
      <c r="I182" s="49"/>
      <c r="J182" s="60" t="e">
        <f>SUMIF(#REF!,'2022 Measure Cost and Count'!I182,#REF!)</f>
        <v>#REF!</v>
      </c>
      <c r="K182" s="60" t="e">
        <f>SUMIF(#REF!,'2022 Measure Cost and Count'!I182,#REF!)</f>
        <v>#REF!</v>
      </c>
    </row>
    <row r="183" spans="2:11" x14ac:dyDescent="0.25">
      <c r="B183" s="1"/>
      <c r="C183" s="67"/>
      <c r="D183" s="67"/>
      <c r="I183" s="49"/>
      <c r="J183" s="60" t="e">
        <f>SUMIF(#REF!,'2022 Measure Cost and Count'!I183,#REF!)</f>
        <v>#REF!</v>
      </c>
      <c r="K183" s="60" t="e">
        <f>SUMIF(#REF!,'2022 Measure Cost and Count'!I183,#REF!)</f>
        <v>#REF!</v>
      </c>
    </row>
    <row r="184" spans="2:11" x14ac:dyDescent="0.25">
      <c r="B184" s="1"/>
      <c r="C184" s="67"/>
      <c r="D184" s="67"/>
      <c r="I184" s="49"/>
      <c r="J184" s="60" t="e">
        <f>SUMIF(#REF!,'2022 Measure Cost and Count'!I184,#REF!)</f>
        <v>#REF!</v>
      </c>
      <c r="K184" s="60" t="e">
        <f>SUMIF(#REF!,'2022 Measure Cost and Count'!I184,#REF!)</f>
        <v>#REF!</v>
      </c>
    </row>
    <row r="185" spans="2:11" x14ac:dyDescent="0.25">
      <c r="B185" s="1"/>
      <c r="C185" s="67"/>
      <c r="D185" s="67"/>
      <c r="I185" s="49"/>
      <c r="J185" s="60" t="e">
        <f>SUMIF(#REF!,'2022 Measure Cost and Count'!I185,#REF!)</f>
        <v>#REF!</v>
      </c>
      <c r="K185" s="60" t="e">
        <f>SUMIF(#REF!,'2022 Measure Cost and Count'!I185,#REF!)</f>
        <v>#REF!</v>
      </c>
    </row>
    <row r="186" spans="2:11" x14ac:dyDescent="0.25">
      <c r="B186" s="1"/>
      <c r="C186" s="67"/>
      <c r="D186" s="67"/>
      <c r="I186" s="49"/>
      <c r="J186" s="60" t="e">
        <f>SUMIF(#REF!,'2022 Measure Cost and Count'!I186,#REF!)</f>
        <v>#REF!</v>
      </c>
      <c r="K186" s="60" t="e">
        <f>SUMIF(#REF!,'2022 Measure Cost and Count'!I186,#REF!)</f>
        <v>#REF!</v>
      </c>
    </row>
    <row r="187" spans="2:11" x14ac:dyDescent="0.25">
      <c r="B187" s="1"/>
      <c r="C187" s="67"/>
      <c r="D187" s="67"/>
      <c r="I187" s="49"/>
      <c r="J187" s="60" t="e">
        <f>SUMIF(#REF!,'2022 Measure Cost and Count'!I187,#REF!)</f>
        <v>#REF!</v>
      </c>
      <c r="K187" s="60" t="e">
        <f>SUMIF(#REF!,'2022 Measure Cost and Count'!I187,#REF!)</f>
        <v>#REF!</v>
      </c>
    </row>
    <row r="188" spans="2:11" x14ac:dyDescent="0.25">
      <c r="B188" s="1"/>
      <c r="C188" s="67"/>
      <c r="D188" s="67"/>
      <c r="I188" s="49"/>
      <c r="J188" s="60" t="e">
        <f>SUMIF(#REF!,'2022 Measure Cost and Count'!I188,#REF!)</f>
        <v>#REF!</v>
      </c>
      <c r="K188" s="60" t="e">
        <f>SUMIF(#REF!,'2022 Measure Cost and Count'!I188,#REF!)</f>
        <v>#REF!</v>
      </c>
    </row>
    <row r="189" spans="2:11" x14ac:dyDescent="0.25">
      <c r="B189" s="1"/>
      <c r="C189" s="67"/>
      <c r="D189" s="67"/>
      <c r="I189" s="49"/>
      <c r="J189" s="60" t="e">
        <f>SUMIF(#REF!,'2022 Measure Cost and Count'!I189,#REF!)</f>
        <v>#REF!</v>
      </c>
      <c r="K189" s="60" t="e">
        <f>SUMIF(#REF!,'2022 Measure Cost and Count'!I189,#REF!)</f>
        <v>#REF!</v>
      </c>
    </row>
    <row r="190" spans="2:11" x14ac:dyDescent="0.25">
      <c r="B190" s="1"/>
      <c r="C190" s="67"/>
      <c r="D190" s="67"/>
      <c r="I190" s="49"/>
      <c r="J190" s="60" t="e">
        <f>SUMIF(#REF!,'2022 Measure Cost and Count'!I190,#REF!)</f>
        <v>#REF!</v>
      </c>
      <c r="K190" s="60" t="e">
        <f>SUMIF(#REF!,'2022 Measure Cost and Count'!I190,#REF!)</f>
        <v>#REF!</v>
      </c>
    </row>
    <row r="191" spans="2:11" x14ac:dyDescent="0.25">
      <c r="B191" s="1"/>
      <c r="C191" s="67"/>
      <c r="D191" s="67"/>
      <c r="I191" s="49"/>
      <c r="J191" s="60" t="e">
        <f>SUMIF(#REF!,'2022 Measure Cost and Count'!I191,#REF!)</f>
        <v>#REF!</v>
      </c>
      <c r="K191" s="60" t="e">
        <f>SUMIF(#REF!,'2022 Measure Cost and Count'!I191,#REF!)</f>
        <v>#REF!</v>
      </c>
    </row>
    <row r="192" spans="2:11" x14ac:dyDescent="0.25">
      <c r="B192" s="1"/>
      <c r="C192" s="67"/>
      <c r="D192" s="67"/>
      <c r="I192" s="49"/>
      <c r="J192" s="60" t="e">
        <f>SUMIF(#REF!,'2022 Measure Cost and Count'!I192,#REF!)</f>
        <v>#REF!</v>
      </c>
      <c r="K192" s="60" t="e">
        <f>SUMIF(#REF!,'2022 Measure Cost and Count'!I192,#REF!)</f>
        <v>#REF!</v>
      </c>
    </row>
    <row r="193" spans="2:11" x14ac:dyDescent="0.25">
      <c r="B193" s="1"/>
      <c r="C193" s="67"/>
      <c r="D193" s="67"/>
      <c r="I193" s="49"/>
      <c r="J193" s="60" t="e">
        <f>SUMIF(#REF!,'2022 Measure Cost and Count'!I193,#REF!)</f>
        <v>#REF!</v>
      </c>
      <c r="K193" s="60" t="e">
        <f>SUMIF(#REF!,'2022 Measure Cost and Count'!I193,#REF!)</f>
        <v>#REF!</v>
      </c>
    </row>
    <row r="194" spans="2:11" x14ac:dyDescent="0.25">
      <c r="B194" s="1"/>
      <c r="C194" s="67"/>
      <c r="D194" s="67"/>
      <c r="I194" s="49"/>
      <c r="J194" s="60" t="e">
        <f>SUMIF(#REF!,'2022 Measure Cost and Count'!I194,#REF!)</f>
        <v>#REF!</v>
      </c>
      <c r="K194" s="60" t="e">
        <f>SUMIF(#REF!,'2022 Measure Cost and Count'!I194,#REF!)</f>
        <v>#REF!</v>
      </c>
    </row>
    <row r="195" spans="2:11" x14ac:dyDescent="0.25">
      <c r="B195" s="1"/>
      <c r="C195" s="67"/>
      <c r="D195" s="67"/>
      <c r="I195" s="49"/>
      <c r="J195" s="60" t="e">
        <f>SUMIF(#REF!,'2022 Measure Cost and Count'!I195,#REF!)</f>
        <v>#REF!</v>
      </c>
      <c r="K195" s="60" t="e">
        <f>SUMIF(#REF!,'2022 Measure Cost and Count'!I195,#REF!)</f>
        <v>#REF!</v>
      </c>
    </row>
    <row r="196" spans="2:11" x14ac:dyDescent="0.25">
      <c r="B196" s="1"/>
      <c r="C196" s="67"/>
      <c r="D196" s="67"/>
      <c r="I196" s="49"/>
      <c r="J196" s="60" t="e">
        <f>SUMIF(#REF!,'2022 Measure Cost and Count'!I196,#REF!)</f>
        <v>#REF!</v>
      </c>
      <c r="K196" s="60" t="e">
        <f>SUMIF(#REF!,'2022 Measure Cost and Count'!I196,#REF!)</f>
        <v>#REF!</v>
      </c>
    </row>
    <row r="197" spans="2:11" x14ac:dyDescent="0.25">
      <c r="B197" s="1"/>
      <c r="C197" s="67"/>
      <c r="D197" s="67"/>
      <c r="I197" s="49"/>
      <c r="J197" s="60" t="e">
        <f>SUMIF(#REF!,'2022 Measure Cost and Count'!I197,#REF!)</f>
        <v>#REF!</v>
      </c>
      <c r="K197" s="60" t="e">
        <f>SUMIF(#REF!,'2022 Measure Cost and Count'!I197,#REF!)</f>
        <v>#REF!</v>
      </c>
    </row>
    <row r="198" spans="2:11" x14ac:dyDescent="0.25">
      <c r="B198" s="1"/>
      <c r="C198" s="67"/>
      <c r="D198" s="67"/>
      <c r="I198" s="49"/>
      <c r="J198" s="60" t="e">
        <f>SUMIF(#REF!,'2022 Measure Cost and Count'!I198,#REF!)</f>
        <v>#REF!</v>
      </c>
      <c r="K198" s="60" t="e">
        <f>SUMIF(#REF!,'2022 Measure Cost and Count'!I198,#REF!)</f>
        <v>#REF!</v>
      </c>
    </row>
    <row r="199" spans="2:11" x14ac:dyDescent="0.25">
      <c r="D199" s="54"/>
      <c r="K199" s="54"/>
    </row>
    <row r="200" spans="2:11" x14ac:dyDescent="0.25">
      <c r="D200" s="54"/>
      <c r="K200" s="54"/>
    </row>
    <row r="201" spans="2:11" x14ac:dyDescent="0.25">
      <c r="J201" s="55" t="e">
        <f>SUM(J2:J198)</f>
        <v>#REF!</v>
      </c>
      <c r="K201" s="55" t="e">
        <f>SUM(K2:K198)</f>
        <v>#REF!</v>
      </c>
    </row>
  </sheetData>
  <autoFilter ref="M1:P58" xr:uid="{5AE5EF82-48B3-4B71-8DA9-34B1F7DD4104}"/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47E4-CDB1-4A7D-A426-E10B492BA9F2}">
  <dimension ref="A1:P406"/>
  <sheetViews>
    <sheetView topLeftCell="E1" workbookViewId="0"/>
  </sheetViews>
  <sheetFormatPr defaultColWidth="9.140625" defaultRowHeight="15" x14ac:dyDescent="0.25"/>
  <cols>
    <col min="1" max="1" width="10.42578125" hidden="1" customWidth="1"/>
    <col min="2" max="2" width="10.5703125" hidden="1" customWidth="1"/>
    <col min="3" max="3" width="13.140625" hidden="1" customWidth="1"/>
    <col min="4" max="4" width="29.42578125" hidden="1" customWidth="1"/>
    <col min="5" max="5" width="50.5703125" customWidth="1"/>
    <col min="6" max="6" width="48.5703125" customWidth="1"/>
    <col min="7" max="7" width="46.5703125" customWidth="1"/>
    <col min="8" max="8" width="16.5703125" bestFit="1" customWidth="1"/>
    <col min="9" max="9" width="11.5703125" bestFit="1" customWidth="1"/>
    <col min="10" max="10" width="12.140625" bestFit="1" customWidth="1"/>
    <col min="11" max="11" width="12.42578125" bestFit="1" customWidth="1"/>
    <col min="12" max="12" width="13.140625" bestFit="1" customWidth="1"/>
    <col min="13" max="14" width="12.42578125" bestFit="1" customWidth="1"/>
    <col min="15" max="15" width="19.42578125" bestFit="1" customWidth="1"/>
    <col min="16" max="16" width="18.42578125" style="55" bestFit="1" customWidth="1"/>
  </cols>
  <sheetData>
    <row r="1" spans="1:16" x14ac:dyDescent="0.25">
      <c r="A1" t="s">
        <v>760</v>
      </c>
      <c r="B1" t="s">
        <v>761</v>
      </c>
      <c r="C1" t="s">
        <v>762</v>
      </c>
      <c r="D1" t="s">
        <v>763</v>
      </c>
      <c r="E1" t="s">
        <v>764</v>
      </c>
      <c r="F1" t="s">
        <v>765</v>
      </c>
      <c r="G1" t="s">
        <v>766</v>
      </c>
      <c r="H1" t="s">
        <v>767</v>
      </c>
      <c r="I1" t="s">
        <v>301</v>
      </c>
      <c r="J1" t="s">
        <v>768</v>
      </c>
      <c r="K1" t="s">
        <v>243</v>
      </c>
      <c r="L1" t="s">
        <v>769</v>
      </c>
      <c r="M1" t="s">
        <v>477</v>
      </c>
      <c r="N1" t="s">
        <v>481</v>
      </c>
      <c r="O1" t="s">
        <v>770</v>
      </c>
      <c r="P1" s="55" t="s">
        <v>771</v>
      </c>
    </row>
    <row r="2" spans="1:16" x14ac:dyDescent="0.25">
      <c r="A2" t="s">
        <v>772</v>
      </c>
      <c r="B2" t="s">
        <v>773</v>
      </c>
      <c r="C2" t="s">
        <v>774</v>
      </c>
      <c r="D2" t="s">
        <v>775</v>
      </c>
      <c r="E2" t="s">
        <v>776</v>
      </c>
      <c r="F2" t="s">
        <v>777</v>
      </c>
      <c r="G2" t="s">
        <v>777</v>
      </c>
      <c r="H2" t="s">
        <v>778</v>
      </c>
      <c r="I2" t="s">
        <v>779</v>
      </c>
      <c r="J2" t="s">
        <v>238</v>
      </c>
      <c r="K2">
        <v>0</v>
      </c>
      <c r="L2">
        <v>0</v>
      </c>
      <c r="M2">
        <v>24569.216354430377</v>
      </c>
      <c r="N2">
        <v>0</v>
      </c>
      <c r="O2">
        <v>15</v>
      </c>
      <c r="P2" s="55">
        <v>6596.4</v>
      </c>
    </row>
    <row r="3" spans="1:16" x14ac:dyDescent="0.25">
      <c r="A3" t="s">
        <v>780</v>
      </c>
      <c r="B3" t="s">
        <v>781</v>
      </c>
      <c r="C3" t="s">
        <v>774</v>
      </c>
      <c r="D3" t="s">
        <v>782</v>
      </c>
      <c r="E3" t="s">
        <v>85</v>
      </c>
      <c r="F3" t="s">
        <v>85</v>
      </c>
      <c r="G3" t="s">
        <v>85</v>
      </c>
      <c r="H3" t="s">
        <v>783</v>
      </c>
      <c r="I3" t="s">
        <v>779</v>
      </c>
      <c r="J3" t="s">
        <v>238</v>
      </c>
      <c r="K3">
        <v>0</v>
      </c>
      <c r="L3">
        <v>0</v>
      </c>
      <c r="M3">
        <v>21777.8704</v>
      </c>
      <c r="N3">
        <v>0</v>
      </c>
      <c r="O3">
        <v>15</v>
      </c>
      <c r="P3" s="55">
        <v>16000</v>
      </c>
    </row>
    <row r="4" spans="1:16" x14ac:dyDescent="0.25">
      <c r="A4" t="s">
        <v>784</v>
      </c>
      <c r="B4" t="s">
        <v>785</v>
      </c>
      <c r="C4" t="s">
        <v>774</v>
      </c>
      <c r="D4" t="s">
        <v>786</v>
      </c>
      <c r="E4" t="s">
        <v>787</v>
      </c>
      <c r="F4" t="s">
        <v>97</v>
      </c>
      <c r="G4" t="s">
        <v>97</v>
      </c>
      <c r="H4" t="s">
        <v>788</v>
      </c>
      <c r="I4" t="s">
        <v>779</v>
      </c>
      <c r="J4" t="s">
        <v>242</v>
      </c>
      <c r="K4">
        <v>268.93086785999998</v>
      </c>
      <c r="L4">
        <v>0</v>
      </c>
      <c r="M4">
        <v>12686.870831068883</v>
      </c>
      <c r="N4">
        <v>104601.66</v>
      </c>
      <c r="O4">
        <v>6</v>
      </c>
      <c r="P4" s="55">
        <v>418</v>
      </c>
    </row>
    <row r="5" spans="1:16" x14ac:dyDescent="0.25">
      <c r="A5" t="s">
        <v>789</v>
      </c>
      <c r="B5" t="s">
        <v>790</v>
      </c>
      <c r="C5" t="s">
        <v>774</v>
      </c>
      <c r="D5" t="s">
        <v>786</v>
      </c>
      <c r="E5" t="s">
        <v>791</v>
      </c>
      <c r="F5" t="s">
        <v>792</v>
      </c>
      <c r="G5" t="s">
        <v>792</v>
      </c>
      <c r="H5" t="s">
        <v>788</v>
      </c>
      <c r="I5" t="s">
        <v>779</v>
      </c>
      <c r="J5" t="s">
        <v>242</v>
      </c>
      <c r="K5">
        <v>268.93086785999998</v>
      </c>
      <c r="L5">
        <v>0</v>
      </c>
      <c r="M5">
        <v>12686.870831068883</v>
      </c>
      <c r="N5">
        <v>104601.66</v>
      </c>
      <c r="O5">
        <v>20</v>
      </c>
      <c r="P5" s="55">
        <v>1045</v>
      </c>
    </row>
    <row r="6" spans="1:16" x14ac:dyDescent="0.25">
      <c r="A6" t="s">
        <v>793</v>
      </c>
      <c r="B6" t="s">
        <v>794</v>
      </c>
      <c r="C6" t="s">
        <v>774</v>
      </c>
      <c r="D6" t="s">
        <v>795</v>
      </c>
      <c r="E6" t="s">
        <v>796</v>
      </c>
      <c r="F6" t="s">
        <v>797</v>
      </c>
      <c r="G6" t="s">
        <v>798</v>
      </c>
      <c r="H6" t="s">
        <v>426</v>
      </c>
      <c r="I6" t="s">
        <v>779</v>
      </c>
      <c r="J6" t="s">
        <v>242</v>
      </c>
      <c r="K6">
        <v>0</v>
      </c>
      <c r="L6">
        <v>0</v>
      </c>
      <c r="M6">
        <v>11212.849999999997</v>
      </c>
      <c r="N6">
        <v>0</v>
      </c>
      <c r="O6">
        <v>10</v>
      </c>
      <c r="P6" s="55">
        <v>16950</v>
      </c>
    </row>
    <row r="7" spans="1:16" x14ac:dyDescent="0.25">
      <c r="A7" t="s">
        <v>799</v>
      </c>
      <c r="B7" t="s">
        <v>800</v>
      </c>
      <c r="C7" t="s">
        <v>774</v>
      </c>
      <c r="D7" t="s">
        <v>801</v>
      </c>
      <c r="E7" t="s">
        <v>802</v>
      </c>
      <c r="F7" t="s">
        <v>803</v>
      </c>
      <c r="G7" t="s">
        <v>803</v>
      </c>
      <c r="H7" t="s">
        <v>804</v>
      </c>
      <c r="I7" t="s">
        <v>779</v>
      </c>
      <c r="J7" t="s">
        <v>238</v>
      </c>
      <c r="K7">
        <v>0</v>
      </c>
      <c r="L7">
        <v>0</v>
      </c>
      <c r="M7">
        <v>10830</v>
      </c>
      <c r="N7">
        <v>0</v>
      </c>
      <c r="O7">
        <v>5</v>
      </c>
      <c r="P7" s="64">
        <v>90000</v>
      </c>
    </row>
    <row r="8" spans="1:16" x14ac:dyDescent="0.25">
      <c r="A8" t="s">
        <v>805</v>
      </c>
      <c r="B8" t="s">
        <v>806</v>
      </c>
      <c r="C8" t="s">
        <v>774</v>
      </c>
      <c r="D8" t="s">
        <v>786</v>
      </c>
      <c r="E8" t="s">
        <v>807</v>
      </c>
      <c r="F8" t="s">
        <v>96</v>
      </c>
      <c r="G8" t="s">
        <v>96</v>
      </c>
      <c r="H8" t="s">
        <v>788</v>
      </c>
      <c r="I8" t="s">
        <v>779</v>
      </c>
      <c r="J8" t="s">
        <v>242</v>
      </c>
      <c r="K8">
        <v>209.94919691999996</v>
      </c>
      <c r="L8">
        <v>0</v>
      </c>
      <c r="M8">
        <v>9903.4578866889951</v>
      </c>
      <c r="N8">
        <v>81660.51999999999</v>
      </c>
      <c r="O8">
        <v>6</v>
      </c>
      <c r="P8" s="55">
        <v>370</v>
      </c>
    </row>
    <row r="9" spans="1:16" x14ac:dyDescent="0.25">
      <c r="A9" t="s">
        <v>808</v>
      </c>
      <c r="B9" t="s">
        <v>809</v>
      </c>
      <c r="C9" t="s">
        <v>774</v>
      </c>
      <c r="D9" t="s">
        <v>786</v>
      </c>
      <c r="E9" t="s">
        <v>810</v>
      </c>
      <c r="F9" t="s">
        <v>811</v>
      </c>
      <c r="G9" t="s">
        <v>811</v>
      </c>
      <c r="H9" t="s">
        <v>788</v>
      </c>
      <c r="I9" t="s">
        <v>779</v>
      </c>
      <c r="J9" t="s">
        <v>242</v>
      </c>
      <c r="K9">
        <v>209.94919691999996</v>
      </c>
      <c r="L9">
        <v>0</v>
      </c>
      <c r="M9">
        <v>9903.4578866889951</v>
      </c>
      <c r="N9">
        <v>81660.51999999999</v>
      </c>
      <c r="O9">
        <v>20</v>
      </c>
      <c r="P9" s="55">
        <v>925</v>
      </c>
    </row>
    <row r="10" spans="1:16" x14ac:dyDescent="0.25">
      <c r="A10" t="s">
        <v>812</v>
      </c>
      <c r="B10" t="s">
        <v>813</v>
      </c>
      <c r="C10" t="s">
        <v>774</v>
      </c>
      <c r="D10" t="s">
        <v>786</v>
      </c>
      <c r="E10" t="s">
        <v>814</v>
      </c>
      <c r="F10" t="s">
        <v>95</v>
      </c>
      <c r="G10" t="s">
        <v>95</v>
      </c>
      <c r="H10" t="s">
        <v>788</v>
      </c>
      <c r="I10" t="s">
        <v>779</v>
      </c>
      <c r="J10" t="s">
        <v>242</v>
      </c>
      <c r="K10">
        <v>155.65199082000001</v>
      </c>
      <c r="L10">
        <v>0</v>
      </c>
      <c r="M10">
        <v>7330.5589709869309</v>
      </c>
      <c r="N10">
        <v>60541.42</v>
      </c>
      <c r="O10">
        <v>6</v>
      </c>
      <c r="P10" s="55">
        <v>322</v>
      </c>
    </row>
    <row r="11" spans="1:16" x14ac:dyDescent="0.25">
      <c r="A11" t="s">
        <v>815</v>
      </c>
      <c r="B11" t="s">
        <v>816</v>
      </c>
      <c r="C11" t="s">
        <v>774</v>
      </c>
      <c r="D11" t="s">
        <v>786</v>
      </c>
      <c r="E11" t="s">
        <v>817</v>
      </c>
      <c r="F11" t="s">
        <v>818</v>
      </c>
      <c r="G11" t="s">
        <v>818</v>
      </c>
      <c r="H11" t="s">
        <v>788</v>
      </c>
      <c r="I11" t="s">
        <v>779</v>
      </c>
      <c r="J11" t="s">
        <v>242</v>
      </c>
      <c r="K11">
        <v>155.65199082000001</v>
      </c>
      <c r="L11">
        <v>0</v>
      </c>
      <c r="M11">
        <v>7330.5589709869309</v>
      </c>
      <c r="N11">
        <v>60541.42</v>
      </c>
      <c r="O11">
        <v>20</v>
      </c>
      <c r="P11" s="55">
        <v>805</v>
      </c>
    </row>
    <row r="12" spans="1:16" x14ac:dyDescent="0.25">
      <c r="A12" t="s">
        <v>819</v>
      </c>
      <c r="B12" t="s">
        <v>820</v>
      </c>
      <c r="C12" t="s">
        <v>774</v>
      </c>
      <c r="D12" t="s">
        <v>821</v>
      </c>
      <c r="E12" t="s">
        <v>822</v>
      </c>
      <c r="F12" t="s">
        <v>823</v>
      </c>
      <c r="G12" t="s">
        <v>823</v>
      </c>
      <c r="H12" t="s">
        <v>804</v>
      </c>
      <c r="I12" t="s">
        <v>779</v>
      </c>
      <c r="J12" t="s">
        <v>238</v>
      </c>
      <c r="K12">
        <v>0</v>
      </c>
      <c r="L12">
        <v>0</v>
      </c>
      <c r="M12">
        <v>6960</v>
      </c>
      <c r="N12">
        <v>0</v>
      </c>
      <c r="O12">
        <v>5</v>
      </c>
      <c r="P12" s="55">
        <v>600</v>
      </c>
    </row>
    <row r="13" spans="1:16" x14ac:dyDescent="0.25">
      <c r="A13" t="s">
        <v>824</v>
      </c>
      <c r="B13" t="s">
        <v>825</v>
      </c>
      <c r="C13" t="s">
        <v>774</v>
      </c>
      <c r="D13" t="s">
        <v>775</v>
      </c>
      <c r="E13" t="s">
        <v>826</v>
      </c>
      <c r="F13" t="s">
        <v>827</v>
      </c>
      <c r="G13" t="s">
        <v>827</v>
      </c>
      <c r="H13" t="s">
        <v>778</v>
      </c>
      <c r="I13" t="s">
        <v>779</v>
      </c>
      <c r="J13" t="s">
        <v>238</v>
      </c>
      <c r="K13">
        <v>0</v>
      </c>
      <c r="L13">
        <v>0</v>
      </c>
      <c r="M13">
        <v>6699.5332883544297</v>
      </c>
      <c r="N13">
        <v>0</v>
      </c>
      <c r="O13">
        <v>15</v>
      </c>
      <c r="P13" s="55">
        <v>6596.4</v>
      </c>
    </row>
    <row r="14" spans="1:16" x14ac:dyDescent="0.25">
      <c r="A14" t="s">
        <v>828</v>
      </c>
      <c r="B14" t="s">
        <v>829</v>
      </c>
      <c r="C14" t="s">
        <v>774</v>
      </c>
      <c r="D14" t="s">
        <v>830</v>
      </c>
      <c r="E14" t="s">
        <v>81</v>
      </c>
      <c r="F14" t="s">
        <v>81</v>
      </c>
      <c r="G14" t="s">
        <v>81</v>
      </c>
      <c r="H14" t="s">
        <v>426</v>
      </c>
      <c r="I14" t="s">
        <v>779</v>
      </c>
      <c r="J14" t="s">
        <v>238</v>
      </c>
      <c r="K14">
        <v>0</v>
      </c>
      <c r="L14">
        <v>0</v>
      </c>
      <c r="M14">
        <v>5998.5</v>
      </c>
      <c r="N14">
        <v>0</v>
      </c>
      <c r="O14">
        <v>20</v>
      </c>
      <c r="P14" s="55">
        <v>1992</v>
      </c>
    </row>
    <row r="15" spans="1:16" x14ac:dyDescent="0.25">
      <c r="A15" t="s">
        <v>831</v>
      </c>
      <c r="B15" t="s">
        <v>832</v>
      </c>
      <c r="C15" t="s">
        <v>774</v>
      </c>
      <c r="D15" t="s">
        <v>786</v>
      </c>
      <c r="E15" t="s">
        <v>833</v>
      </c>
      <c r="F15" t="s">
        <v>69</v>
      </c>
      <c r="G15" t="s">
        <v>69</v>
      </c>
      <c r="H15" t="s">
        <v>788</v>
      </c>
      <c r="I15" t="s">
        <v>779</v>
      </c>
      <c r="J15" t="s">
        <v>242</v>
      </c>
      <c r="K15">
        <v>112.00129572</v>
      </c>
      <c r="L15">
        <v>0</v>
      </c>
      <c r="M15">
        <v>5256.3081214778895</v>
      </c>
      <c r="N15">
        <v>43563.32</v>
      </c>
      <c r="O15">
        <v>6</v>
      </c>
      <c r="P15" s="55">
        <v>300</v>
      </c>
    </row>
    <row r="16" spans="1:16" x14ac:dyDescent="0.25">
      <c r="A16" t="s">
        <v>834</v>
      </c>
      <c r="B16" t="s">
        <v>835</v>
      </c>
      <c r="C16" t="s">
        <v>774</v>
      </c>
      <c r="D16" t="s">
        <v>786</v>
      </c>
      <c r="E16" t="s">
        <v>836</v>
      </c>
      <c r="F16" t="s">
        <v>837</v>
      </c>
      <c r="G16" t="s">
        <v>837</v>
      </c>
      <c r="H16" t="s">
        <v>788</v>
      </c>
      <c r="I16" t="s">
        <v>779</v>
      </c>
      <c r="J16" t="s">
        <v>242</v>
      </c>
      <c r="K16">
        <v>112.00129572</v>
      </c>
      <c r="L16">
        <v>0</v>
      </c>
      <c r="M16">
        <v>5256.3081214778895</v>
      </c>
      <c r="N16">
        <v>43563.32</v>
      </c>
      <c r="O16">
        <v>20</v>
      </c>
      <c r="P16" s="55">
        <v>750</v>
      </c>
    </row>
    <row r="17" spans="1:16" x14ac:dyDescent="0.25">
      <c r="A17" t="s">
        <v>838</v>
      </c>
      <c r="B17" t="s">
        <v>839</v>
      </c>
      <c r="C17" t="s">
        <v>774</v>
      </c>
      <c r="D17" t="s">
        <v>840</v>
      </c>
      <c r="E17" t="s">
        <v>841</v>
      </c>
      <c r="F17" t="s">
        <v>394</v>
      </c>
      <c r="G17" t="s">
        <v>394</v>
      </c>
      <c r="H17" t="s">
        <v>804</v>
      </c>
      <c r="I17" t="s">
        <v>779</v>
      </c>
      <c r="J17" t="s">
        <v>238</v>
      </c>
      <c r="K17">
        <v>0</v>
      </c>
      <c r="L17">
        <v>0</v>
      </c>
      <c r="M17">
        <v>5154.7950000000001</v>
      </c>
      <c r="N17">
        <v>0</v>
      </c>
      <c r="O17">
        <v>16</v>
      </c>
      <c r="P17" s="55">
        <v>11250</v>
      </c>
    </row>
    <row r="18" spans="1:16" x14ac:dyDescent="0.25">
      <c r="A18" t="s">
        <v>842</v>
      </c>
      <c r="B18" t="s">
        <v>843</v>
      </c>
      <c r="C18" t="s">
        <v>774</v>
      </c>
      <c r="D18" t="s">
        <v>795</v>
      </c>
      <c r="E18" t="s">
        <v>844</v>
      </c>
      <c r="F18" t="s">
        <v>845</v>
      </c>
      <c r="G18" t="s">
        <v>798</v>
      </c>
      <c r="H18" t="s">
        <v>426</v>
      </c>
      <c r="I18" t="s">
        <v>779</v>
      </c>
      <c r="J18" t="s">
        <v>242</v>
      </c>
      <c r="K18">
        <v>0</v>
      </c>
      <c r="L18">
        <v>0</v>
      </c>
      <c r="M18">
        <v>4625.05</v>
      </c>
      <c r="N18">
        <v>0</v>
      </c>
      <c r="O18">
        <v>10</v>
      </c>
      <c r="P18" s="55">
        <v>20850</v>
      </c>
    </row>
    <row r="19" spans="1:16" x14ac:dyDescent="0.25">
      <c r="A19" t="s">
        <v>846</v>
      </c>
      <c r="B19" t="s">
        <v>847</v>
      </c>
      <c r="C19" t="s">
        <v>774</v>
      </c>
      <c r="D19" t="s">
        <v>848</v>
      </c>
      <c r="E19" t="s">
        <v>849</v>
      </c>
      <c r="F19" t="s">
        <v>235</v>
      </c>
      <c r="G19" t="s">
        <v>235</v>
      </c>
      <c r="H19" t="s">
        <v>850</v>
      </c>
      <c r="I19" t="s">
        <v>779</v>
      </c>
      <c r="J19" t="s">
        <v>242</v>
      </c>
      <c r="K19">
        <v>2.93</v>
      </c>
      <c r="L19">
        <v>0</v>
      </c>
      <c r="M19">
        <v>4605</v>
      </c>
      <c r="N19">
        <v>274164.31618051731</v>
      </c>
      <c r="O19">
        <v>10</v>
      </c>
      <c r="P19" s="55">
        <v>11976</v>
      </c>
    </row>
    <row r="20" spans="1:16" x14ac:dyDescent="0.25">
      <c r="A20" t="s">
        <v>851</v>
      </c>
      <c r="B20" t="s">
        <v>852</v>
      </c>
      <c r="C20" t="s">
        <v>774</v>
      </c>
      <c r="D20" t="s">
        <v>853</v>
      </c>
      <c r="E20" t="s">
        <v>854</v>
      </c>
      <c r="F20" t="s">
        <v>855</v>
      </c>
      <c r="G20" t="s">
        <v>203</v>
      </c>
      <c r="H20" t="s">
        <v>856</v>
      </c>
      <c r="I20" t="s">
        <v>779</v>
      </c>
      <c r="J20" t="s">
        <v>242</v>
      </c>
      <c r="K20">
        <v>0</v>
      </c>
      <c r="L20">
        <v>0</v>
      </c>
      <c r="M20">
        <v>4306.0766335956205</v>
      </c>
      <c r="N20">
        <v>0</v>
      </c>
      <c r="O20">
        <v>16.5</v>
      </c>
      <c r="P20" s="55">
        <v>1803</v>
      </c>
    </row>
    <row r="21" spans="1:16" x14ac:dyDescent="0.25">
      <c r="A21" t="s">
        <v>857</v>
      </c>
      <c r="B21" t="s">
        <v>858</v>
      </c>
      <c r="C21" t="s">
        <v>774</v>
      </c>
      <c r="D21" t="s">
        <v>859</v>
      </c>
      <c r="E21" t="s">
        <v>860</v>
      </c>
      <c r="F21" t="s">
        <v>861</v>
      </c>
      <c r="G21" t="s">
        <v>187</v>
      </c>
      <c r="H21" t="s">
        <v>856</v>
      </c>
      <c r="I21" t="s">
        <v>779</v>
      </c>
      <c r="J21" t="s">
        <v>238</v>
      </c>
      <c r="K21">
        <v>0</v>
      </c>
      <c r="L21">
        <v>0</v>
      </c>
      <c r="M21">
        <v>4275.9679999999998</v>
      </c>
      <c r="N21">
        <v>0</v>
      </c>
      <c r="O21">
        <v>16</v>
      </c>
      <c r="P21" s="55">
        <v>5376</v>
      </c>
    </row>
    <row r="22" spans="1:16" x14ac:dyDescent="0.25">
      <c r="A22" t="s">
        <v>862</v>
      </c>
      <c r="B22" t="s">
        <v>863</v>
      </c>
      <c r="C22" t="s">
        <v>774</v>
      </c>
      <c r="D22" t="s">
        <v>786</v>
      </c>
      <c r="E22" t="s">
        <v>864</v>
      </c>
      <c r="F22" t="s">
        <v>98</v>
      </c>
      <c r="G22" t="s">
        <v>98</v>
      </c>
      <c r="H22" t="s">
        <v>788</v>
      </c>
      <c r="I22" t="s">
        <v>779</v>
      </c>
      <c r="J22" t="s">
        <v>242</v>
      </c>
      <c r="K22">
        <v>59.833391820000003</v>
      </c>
      <c r="L22">
        <v>0</v>
      </c>
      <c r="M22">
        <v>2773.9803407924196</v>
      </c>
      <c r="N22">
        <v>23272.420000000002</v>
      </c>
      <c r="O22">
        <v>6</v>
      </c>
      <c r="P22" s="55">
        <v>300</v>
      </c>
    </row>
    <row r="23" spans="1:16" s="52" customFormat="1" x14ac:dyDescent="0.25">
      <c r="A23" t="s">
        <v>865</v>
      </c>
      <c r="B23" t="s">
        <v>866</v>
      </c>
      <c r="C23" t="s">
        <v>774</v>
      </c>
      <c r="D23" t="s">
        <v>786</v>
      </c>
      <c r="E23" s="52" t="s">
        <v>867</v>
      </c>
      <c r="F23" s="52" t="s">
        <v>868</v>
      </c>
      <c r="G23" s="52" t="s">
        <v>868</v>
      </c>
      <c r="H23" s="52" t="s">
        <v>788</v>
      </c>
      <c r="I23" s="52" t="s">
        <v>779</v>
      </c>
      <c r="J23" s="52" t="s">
        <v>242</v>
      </c>
      <c r="K23">
        <v>59.833391820000003</v>
      </c>
      <c r="L23">
        <v>0</v>
      </c>
      <c r="M23">
        <v>2773.9803407924196</v>
      </c>
      <c r="N23">
        <v>23272.420000000002</v>
      </c>
      <c r="O23">
        <v>20</v>
      </c>
      <c r="P23" s="64">
        <v>750</v>
      </c>
    </row>
    <row r="24" spans="1:16" x14ac:dyDescent="0.25">
      <c r="A24" t="s">
        <v>869</v>
      </c>
      <c r="B24" t="s">
        <v>870</v>
      </c>
      <c r="C24" t="s">
        <v>774</v>
      </c>
      <c r="D24" t="s">
        <v>871</v>
      </c>
      <c r="E24" t="s">
        <v>872</v>
      </c>
      <c r="F24" t="s">
        <v>873</v>
      </c>
      <c r="G24" t="s">
        <v>873</v>
      </c>
      <c r="H24" t="s">
        <v>778</v>
      </c>
      <c r="I24" t="s">
        <v>779</v>
      </c>
      <c r="J24" t="s">
        <v>242</v>
      </c>
      <c r="K24">
        <v>0</v>
      </c>
      <c r="L24">
        <v>0</v>
      </c>
      <c r="M24">
        <v>2610</v>
      </c>
      <c r="N24">
        <v>15280</v>
      </c>
      <c r="O24">
        <v>6</v>
      </c>
      <c r="P24" s="55">
        <v>2000</v>
      </c>
    </row>
    <row r="25" spans="1:16" x14ac:dyDescent="0.25">
      <c r="A25" t="s">
        <v>874</v>
      </c>
      <c r="B25" t="s">
        <v>875</v>
      </c>
      <c r="C25" t="s">
        <v>774</v>
      </c>
      <c r="D25" t="s">
        <v>876</v>
      </c>
      <c r="E25" t="s">
        <v>877</v>
      </c>
      <c r="F25" t="s">
        <v>878</v>
      </c>
      <c r="G25" t="s">
        <v>878</v>
      </c>
      <c r="H25" t="s">
        <v>778</v>
      </c>
      <c r="I25" t="s">
        <v>779</v>
      </c>
      <c r="J25" t="s">
        <v>238</v>
      </c>
      <c r="K25">
        <v>1103</v>
      </c>
      <c r="L25">
        <v>0</v>
      </c>
      <c r="M25">
        <v>2507.4840221599998</v>
      </c>
      <c r="N25">
        <v>0</v>
      </c>
      <c r="O25">
        <v>15</v>
      </c>
      <c r="P25" s="55">
        <v>2210</v>
      </c>
    </row>
    <row r="26" spans="1:16" x14ac:dyDescent="0.25">
      <c r="A26" t="s">
        <v>879</v>
      </c>
      <c r="B26" t="s">
        <v>880</v>
      </c>
      <c r="C26" t="s">
        <v>774</v>
      </c>
      <c r="D26" t="s">
        <v>881</v>
      </c>
      <c r="E26" t="s">
        <v>882</v>
      </c>
      <c r="F26" t="s">
        <v>883</v>
      </c>
      <c r="G26" t="s">
        <v>883</v>
      </c>
      <c r="H26" t="s">
        <v>856</v>
      </c>
      <c r="I26" t="s">
        <v>779</v>
      </c>
      <c r="J26" t="s">
        <v>238</v>
      </c>
      <c r="K26">
        <v>0</v>
      </c>
      <c r="L26">
        <v>0</v>
      </c>
      <c r="M26">
        <v>2374.5647610000001</v>
      </c>
      <c r="N26">
        <v>0</v>
      </c>
      <c r="O26">
        <v>15</v>
      </c>
      <c r="P26" s="55">
        <v>0</v>
      </c>
    </row>
    <row r="27" spans="1:16" x14ac:dyDescent="0.25">
      <c r="A27" t="s">
        <v>884</v>
      </c>
      <c r="B27" t="s">
        <v>885</v>
      </c>
      <c r="C27" t="s">
        <v>774</v>
      </c>
      <c r="D27" t="s">
        <v>853</v>
      </c>
      <c r="E27" t="s">
        <v>886</v>
      </c>
      <c r="F27" t="s">
        <v>887</v>
      </c>
      <c r="G27" t="s">
        <v>888</v>
      </c>
      <c r="H27" t="s">
        <v>856</v>
      </c>
      <c r="I27" t="s">
        <v>779</v>
      </c>
      <c r="J27" t="s">
        <v>242</v>
      </c>
      <c r="K27">
        <v>0</v>
      </c>
      <c r="L27">
        <v>0</v>
      </c>
      <c r="M27">
        <v>2167.831633361006</v>
      </c>
      <c r="N27">
        <v>0</v>
      </c>
      <c r="O27">
        <v>16.5</v>
      </c>
      <c r="P27" s="55">
        <v>12165</v>
      </c>
    </row>
    <row r="28" spans="1:16" x14ac:dyDescent="0.25">
      <c r="A28" t="s">
        <v>889</v>
      </c>
      <c r="B28" t="s">
        <v>890</v>
      </c>
      <c r="C28" t="s">
        <v>774</v>
      </c>
      <c r="D28" t="s">
        <v>891</v>
      </c>
      <c r="E28" t="s">
        <v>892</v>
      </c>
      <c r="F28" t="s">
        <v>893</v>
      </c>
      <c r="G28" t="s">
        <v>893</v>
      </c>
      <c r="H28" t="s">
        <v>894</v>
      </c>
      <c r="I28" t="s">
        <v>779</v>
      </c>
      <c r="J28" t="s">
        <v>238</v>
      </c>
      <c r="K28">
        <v>0</v>
      </c>
      <c r="L28">
        <v>0</v>
      </c>
      <c r="M28">
        <v>2031.7335438749999</v>
      </c>
      <c r="N28">
        <v>0</v>
      </c>
      <c r="O28">
        <v>15</v>
      </c>
      <c r="P28" s="55">
        <v>9702.25</v>
      </c>
    </row>
    <row r="29" spans="1:16" x14ac:dyDescent="0.25">
      <c r="A29" t="s">
        <v>895</v>
      </c>
      <c r="B29" t="s">
        <v>896</v>
      </c>
      <c r="C29" t="s">
        <v>774</v>
      </c>
      <c r="D29" t="s">
        <v>881</v>
      </c>
      <c r="E29" t="s">
        <v>897</v>
      </c>
      <c r="F29" t="s">
        <v>898</v>
      </c>
      <c r="G29" t="s">
        <v>898</v>
      </c>
      <c r="H29" t="s">
        <v>856</v>
      </c>
      <c r="I29" t="s">
        <v>779</v>
      </c>
      <c r="J29" t="s">
        <v>238</v>
      </c>
      <c r="K29">
        <v>0</v>
      </c>
      <c r="L29">
        <v>0</v>
      </c>
      <c r="M29">
        <v>1999.9234529999999</v>
      </c>
      <c r="N29">
        <v>0</v>
      </c>
      <c r="O29">
        <v>15</v>
      </c>
      <c r="P29" s="55">
        <v>0</v>
      </c>
    </row>
    <row r="30" spans="1:16" x14ac:dyDescent="0.25">
      <c r="A30" t="s">
        <v>899</v>
      </c>
      <c r="B30" t="s">
        <v>900</v>
      </c>
      <c r="C30" t="s">
        <v>774</v>
      </c>
      <c r="D30" t="s">
        <v>901</v>
      </c>
      <c r="E30" t="s">
        <v>902</v>
      </c>
      <c r="F30" s="53" t="s">
        <v>76</v>
      </c>
      <c r="G30" s="53" t="s">
        <v>76</v>
      </c>
      <c r="H30" t="s">
        <v>903</v>
      </c>
      <c r="I30" t="s">
        <v>779</v>
      </c>
      <c r="J30" t="s">
        <v>242</v>
      </c>
      <c r="K30">
        <v>0</v>
      </c>
      <c r="L30">
        <v>0</v>
      </c>
      <c r="M30">
        <v>1930.5000000000007</v>
      </c>
      <c r="N30">
        <v>0</v>
      </c>
      <c r="O30">
        <v>12</v>
      </c>
      <c r="P30" s="55">
        <v>3000</v>
      </c>
    </row>
    <row r="31" spans="1:16" x14ac:dyDescent="0.25">
      <c r="A31" t="s">
        <v>904</v>
      </c>
      <c r="B31" t="s">
        <v>905</v>
      </c>
      <c r="C31" t="s">
        <v>774</v>
      </c>
      <c r="D31" t="s">
        <v>901</v>
      </c>
      <c r="E31" t="s">
        <v>906</v>
      </c>
      <c r="F31" t="s">
        <v>907</v>
      </c>
      <c r="G31" t="s">
        <v>908</v>
      </c>
      <c r="H31" t="s">
        <v>903</v>
      </c>
      <c r="I31" t="s">
        <v>779</v>
      </c>
      <c r="J31" t="s">
        <v>242</v>
      </c>
      <c r="K31">
        <v>0</v>
      </c>
      <c r="L31">
        <v>0</v>
      </c>
      <c r="M31">
        <v>1930.5000000000007</v>
      </c>
      <c r="N31">
        <v>0</v>
      </c>
      <c r="O31">
        <v>12</v>
      </c>
      <c r="P31" s="55">
        <v>3000</v>
      </c>
    </row>
    <row r="32" spans="1:16" x14ac:dyDescent="0.25">
      <c r="A32" t="s">
        <v>909</v>
      </c>
      <c r="B32" t="s">
        <v>910</v>
      </c>
      <c r="C32" t="s">
        <v>774</v>
      </c>
      <c r="D32" t="s">
        <v>911</v>
      </c>
      <c r="E32" t="s">
        <v>912</v>
      </c>
      <c r="F32" t="s">
        <v>913</v>
      </c>
      <c r="G32" t="s">
        <v>84</v>
      </c>
      <c r="H32" t="s">
        <v>856</v>
      </c>
      <c r="I32" t="s">
        <v>779</v>
      </c>
      <c r="J32" t="s">
        <v>238</v>
      </c>
      <c r="K32">
        <v>0</v>
      </c>
      <c r="L32">
        <v>0</v>
      </c>
      <c r="M32">
        <v>1649.8055214723959</v>
      </c>
      <c r="N32">
        <v>0</v>
      </c>
      <c r="O32">
        <v>3</v>
      </c>
      <c r="P32" s="55">
        <v>2905</v>
      </c>
    </row>
    <row r="33" spans="1:16" x14ac:dyDescent="0.25">
      <c r="A33" t="s">
        <v>914</v>
      </c>
      <c r="B33" t="s">
        <v>915</v>
      </c>
      <c r="C33" t="s">
        <v>774</v>
      </c>
      <c r="D33" t="s">
        <v>881</v>
      </c>
      <c r="E33" t="s">
        <v>916</v>
      </c>
      <c r="F33" t="s">
        <v>917</v>
      </c>
      <c r="G33" t="s">
        <v>917</v>
      </c>
      <c r="H33" t="s">
        <v>856</v>
      </c>
      <c r="I33" t="s">
        <v>779</v>
      </c>
      <c r="J33" t="s">
        <v>238</v>
      </c>
      <c r="K33">
        <v>0</v>
      </c>
      <c r="L33">
        <v>0</v>
      </c>
      <c r="M33">
        <v>1586.7161279999998</v>
      </c>
      <c r="N33">
        <v>0</v>
      </c>
      <c r="O33">
        <v>15</v>
      </c>
      <c r="P33" s="55">
        <v>0</v>
      </c>
    </row>
    <row r="34" spans="1:16" x14ac:dyDescent="0.25">
      <c r="A34" s="52" t="s">
        <v>918</v>
      </c>
      <c r="B34" s="52" t="s">
        <v>919</v>
      </c>
      <c r="C34" s="52" t="s">
        <v>774</v>
      </c>
      <c r="D34" s="52" t="s">
        <v>891</v>
      </c>
      <c r="E34" s="52" t="s">
        <v>920</v>
      </c>
      <c r="F34" s="52" t="s">
        <v>921</v>
      </c>
      <c r="G34" s="52" t="s">
        <v>921</v>
      </c>
      <c r="H34" s="52" t="s">
        <v>894</v>
      </c>
      <c r="I34" s="52" t="s">
        <v>779</v>
      </c>
      <c r="J34" s="52" t="s">
        <v>238</v>
      </c>
      <c r="K34" s="52">
        <v>0</v>
      </c>
      <c r="L34" s="52">
        <v>0</v>
      </c>
      <c r="M34" s="52">
        <v>1504.6053244444445</v>
      </c>
      <c r="N34" s="52">
        <v>0</v>
      </c>
      <c r="O34" s="52">
        <v>15</v>
      </c>
      <c r="P34" s="64">
        <v>8957.33</v>
      </c>
    </row>
    <row r="35" spans="1:16" x14ac:dyDescent="0.25">
      <c r="A35" t="s">
        <v>922</v>
      </c>
      <c r="B35" t="s">
        <v>923</v>
      </c>
      <c r="C35" t="s">
        <v>774</v>
      </c>
      <c r="D35" t="s">
        <v>853</v>
      </c>
      <c r="E35" t="s">
        <v>924</v>
      </c>
      <c r="F35" t="s">
        <v>925</v>
      </c>
      <c r="G35" t="s">
        <v>926</v>
      </c>
      <c r="H35" t="s">
        <v>856</v>
      </c>
      <c r="I35" t="s">
        <v>779</v>
      </c>
      <c r="J35" t="s">
        <v>242</v>
      </c>
      <c r="K35">
        <v>0</v>
      </c>
      <c r="L35">
        <v>0</v>
      </c>
      <c r="M35">
        <v>1426.0211646660246</v>
      </c>
      <c r="N35">
        <v>0</v>
      </c>
      <c r="O35">
        <v>16.5</v>
      </c>
      <c r="P35" s="55">
        <v>9231.67</v>
      </c>
    </row>
    <row r="36" spans="1:16" x14ac:dyDescent="0.25">
      <c r="A36" t="s">
        <v>927</v>
      </c>
      <c r="B36" t="s">
        <v>928</v>
      </c>
      <c r="C36" t="s">
        <v>774</v>
      </c>
      <c r="D36" t="s">
        <v>853</v>
      </c>
      <c r="E36" t="s">
        <v>929</v>
      </c>
      <c r="F36" t="s">
        <v>930</v>
      </c>
      <c r="G36" t="s">
        <v>888</v>
      </c>
      <c r="H36" t="s">
        <v>856</v>
      </c>
      <c r="I36" t="s">
        <v>779</v>
      </c>
      <c r="J36" t="s">
        <v>242</v>
      </c>
      <c r="K36">
        <v>0</v>
      </c>
      <c r="L36">
        <v>0</v>
      </c>
      <c r="M36">
        <v>1380.60086872587</v>
      </c>
      <c r="N36">
        <v>0</v>
      </c>
      <c r="O36">
        <v>16.5</v>
      </c>
      <c r="P36" s="55">
        <v>9415</v>
      </c>
    </row>
    <row r="37" spans="1:16" x14ac:dyDescent="0.25">
      <c r="A37" t="s">
        <v>931</v>
      </c>
      <c r="B37" t="s">
        <v>932</v>
      </c>
      <c r="C37" t="s">
        <v>774</v>
      </c>
      <c r="D37" t="s">
        <v>933</v>
      </c>
      <c r="E37" t="s">
        <v>364</v>
      </c>
      <c r="F37" t="s">
        <v>364</v>
      </c>
      <c r="G37" t="s">
        <v>364</v>
      </c>
      <c r="H37" t="s">
        <v>903</v>
      </c>
      <c r="I37" t="s">
        <v>779</v>
      </c>
      <c r="J37" t="s">
        <v>242</v>
      </c>
      <c r="K37">
        <v>0</v>
      </c>
      <c r="L37">
        <v>0</v>
      </c>
      <c r="M37">
        <v>1380</v>
      </c>
      <c r="N37">
        <v>0</v>
      </c>
      <c r="O37">
        <v>12</v>
      </c>
      <c r="P37" s="55">
        <v>2400</v>
      </c>
    </row>
    <row r="38" spans="1:16" x14ac:dyDescent="0.25">
      <c r="A38" t="s">
        <v>934</v>
      </c>
      <c r="B38" t="s">
        <v>935</v>
      </c>
      <c r="C38" t="s">
        <v>774</v>
      </c>
      <c r="D38" t="s">
        <v>933</v>
      </c>
      <c r="E38" t="s">
        <v>936</v>
      </c>
      <c r="F38" t="s">
        <v>936</v>
      </c>
      <c r="G38" t="s">
        <v>936</v>
      </c>
      <c r="H38" t="s">
        <v>903</v>
      </c>
      <c r="I38" t="s">
        <v>779</v>
      </c>
      <c r="J38" t="s">
        <v>242</v>
      </c>
      <c r="K38">
        <v>0</v>
      </c>
      <c r="L38">
        <v>0</v>
      </c>
      <c r="M38">
        <v>1380</v>
      </c>
      <c r="N38">
        <v>0</v>
      </c>
      <c r="O38">
        <v>12</v>
      </c>
      <c r="P38" s="55">
        <v>2400</v>
      </c>
    </row>
    <row r="39" spans="1:16" x14ac:dyDescent="0.25">
      <c r="A39" t="s">
        <v>937</v>
      </c>
      <c r="B39" t="s">
        <v>938</v>
      </c>
      <c r="C39" t="s">
        <v>774</v>
      </c>
      <c r="D39" t="s">
        <v>859</v>
      </c>
      <c r="E39" t="s">
        <v>939</v>
      </c>
      <c r="F39" t="s">
        <v>940</v>
      </c>
      <c r="G39" t="s">
        <v>187</v>
      </c>
      <c r="H39" t="s">
        <v>856</v>
      </c>
      <c r="I39" t="s">
        <v>779</v>
      </c>
      <c r="J39" t="s">
        <v>238</v>
      </c>
      <c r="K39">
        <v>0</v>
      </c>
      <c r="L39">
        <v>0</v>
      </c>
      <c r="M39">
        <v>1336.24</v>
      </c>
      <c r="N39">
        <v>0</v>
      </c>
      <c r="O39">
        <v>16</v>
      </c>
      <c r="P39" s="55">
        <v>1680</v>
      </c>
    </row>
    <row r="40" spans="1:16" x14ac:dyDescent="0.25">
      <c r="A40" t="s">
        <v>941</v>
      </c>
      <c r="B40" t="s">
        <v>942</v>
      </c>
      <c r="C40" t="s">
        <v>774</v>
      </c>
      <c r="D40" t="s">
        <v>911</v>
      </c>
      <c r="E40" t="s">
        <v>943</v>
      </c>
      <c r="F40" t="s">
        <v>944</v>
      </c>
      <c r="G40" t="s">
        <v>84</v>
      </c>
      <c r="H40" t="s">
        <v>856</v>
      </c>
      <c r="I40" t="s">
        <v>779</v>
      </c>
      <c r="J40" t="s">
        <v>238</v>
      </c>
      <c r="K40">
        <v>0</v>
      </c>
      <c r="L40">
        <v>0</v>
      </c>
      <c r="M40">
        <v>1319.844417177917</v>
      </c>
      <c r="N40">
        <v>0</v>
      </c>
      <c r="O40">
        <v>3</v>
      </c>
      <c r="P40" s="55">
        <v>2324</v>
      </c>
    </row>
    <row r="41" spans="1:16" x14ac:dyDescent="0.25">
      <c r="A41" t="s">
        <v>945</v>
      </c>
      <c r="B41" t="s">
        <v>946</v>
      </c>
      <c r="C41" t="s">
        <v>774</v>
      </c>
      <c r="D41" t="s">
        <v>881</v>
      </c>
      <c r="E41" t="s">
        <v>947</v>
      </c>
      <c r="F41" t="s">
        <v>948</v>
      </c>
      <c r="G41" t="s">
        <v>948</v>
      </c>
      <c r="H41" t="s">
        <v>856</v>
      </c>
      <c r="I41" t="s">
        <v>779</v>
      </c>
      <c r="J41" t="s">
        <v>238</v>
      </c>
      <c r="K41">
        <v>0</v>
      </c>
      <c r="L41">
        <v>0</v>
      </c>
      <c r="M41">
        <v>1206.5653890000001</v>
      </c>
      <c r="N41">
        <v>0</v>
      </c>
      <c r="O41">
        <v>15</v>
      </c>
      <c r="P41" s="55">
        <v>0</v>
      </c>
    </row>
    <row r="42" spans="1:16" x14ac:dyDescent="0.25">
      <c r="A42" t="s">
        <v>949</v>
      </c>
      <c r="B42" t="s">
        <v>950</v>
      </c>
      <c r="C42" t="s">
        <v>774</v>
      </c>
      <c r="D42" t="s">
        <v>876</v>
      </c>
      <c r="E42" t="s">
        <v>951</v>
      </c>
      <c r="F42" t="s">
        <v>952</v>
      </c>
      <c r="G42" t="s">
        <v>952</v>
      </c>
      <c r="H42" t="s">
        <v>778</v>
      </c>
      <c r="I42" t="s">
        <v>779</v>
      </c>
      <c r="J42" t="s">
        <v>238</v>
      </c>
      <c r="K42">
        <v>1103</v>
      </c>
      <c r="L42">
        <v>0</v>
      </c>
      <c r="M42">
        <v>1205.96073024</v>
      </c>
      <c r="N42">
        <v>0</v>
      </c>
      <c r="O42">
        <v>15</v>
      </c>
      <c r="P42" s="55">
        <v>2210</v>
      </c>
    </row>
    <row r="43" spans="1:16" x14ac:dyDescent="0.25">
      <c r="A43" t="s">
        <v>953</v>
      </c>
      <c r="B43" t="s">
        <v>954</v>
      </c>
      <c r="C43" t="s">
        <v>774</v>
      </c>
      <c r="D43" t="s">
        <v>955</v>
      </c>
      <c r="E43" t="s">
        <v>956</v>
      </c>
      <c r="F43" t="s">
        <v>957</v>
      </c>
      <c r="G43" t="s">
        <v>958</v>
      </c>
      <c r="H43" t="s">
        <v>804</v>
      </c>
      <c r="I43" t="s">
        <v>779</v>
      </c>
      <c r="J43" t="s">
        <v>238</v>
      </c>
      <c r="K43">
        <v>0</v>
      </c>
      <c r="L43">
        <v>0</v>
      </c>
      <c r="M43">
        <v>1180.1767500000001</v>
      </c>
      <c r="N43">
        <v>0</v>
      </c>
      <c r="O43">
        <v>20</v>
      </c>
      <c r="P43" s="55">
        <v>23250</v>
      </c>
    </row>
    <row r="44" spans="1:16" x14ac:dyDescent="0.25">
      <c r="A44" t="s">
        <v>959</v>
      </c>
      <c r="B44" t="s">
        <v>960</v>
      </c>
      <c r="C44" t="s">
        <v>774</v>
      </c>
      <c r="D44" t="s">
        <v>961</v>
      </c>
      <c r="E44" t="s">
        <v>962</v>
      </c>
      <c r="F44" t="s">
        <v>963</v>
      </c>
      <c r="G44" t="s">
        <v>963</v>
      </c>
      <c r="H44" t="s">
        <v>856</v>
      </c>
      <c r="I44" t="s">
        <v>779</v>
      </c>
      <c r="J44" t="s">
        <v>238</v>
      </c>
      <c r="K44">
        <v>0</v>
      </c>
      <c r="L44">
        <v>0</v>
      </c>
      <c r="M44">
        <v>1162.5363</v>
      </c>
      <c r="N44">
        <v>0</v>
      </c>
      <c r="O44">
        <v>15</v>
      </c>
      <c r="P44" s="55">
        <v>0</v>
      </c>
    </row>
    <row r="45" spans="1:16" x14ac:dyDescent="0.25">
      <c r="A45" t="s">
        <v>964</v>
      </c>
      <c r="B45" t="s">
        <v>965</v>
      </c>
      <c r="C45" t="s">
        <v>774</v>
      </c>
      <c r="D45" t="s">
        <v>966</v>
      </c>
      <c r="E45" t="s">
        <v>967</v>
      </c>
      <c r="F45" t="s">
        <v>967</v>
      </c>
      <c r="G45" t="s">
        <v>967</v>
      </c>
      <c r="H45" t="s">
        <v>804</v>
      </c>
      <c r="I45" t="s">
        <v>779</v>
      </c>
      <c r="J45" t="s">
        <v>238</v>
      </c>
      <c r="K45">
        <v>0</v>
      </c>
      <c r="L45">
        <v>0</v>
      </c>
      <c r="M45">
        <v>1074</v>
      </c>
      <c r="N45">
        <v>0</v>
      </c>
      <c r="O45">
        <v>3</v>
      </c>
      <c r="P45" s="55">
        <v>3735</v>
      </c>
    </row>
    <row r="46" spans="1:16" x14ac:dyDescent="0.25">
      <c r="A46" t="s">
        <v>968</v>
      </c>
      <c r="B46" t="s">
        <v>969</v>
      </c>
      <c r="C46" t="s">
        <v>774</v>
      </c>
      <c r="D46" t="s">
        <v>871</v>
      </c>
      <c r="E46" t="s">
        <v>970</v>
      </c>
      <c r="F46" t="s">
        <v>90</v>
      </c>
      <c r="G46" t="s">
        <v>90</v>
      </c>
      <c r="H46" t="s">
        <v>778</v>
      </c>
      <c r="I46" t="s">
        <v>779</v>
      </c>
      <c r="J46" t="s">
        <v>242</v>
      </c>
      <c r="K46">
        <v>0</v>
      </c>
      <c r="L46">
        <v>0</v>
      </c>
      <c r="M46">
        <v>1010</v>
      </c>
      <c r="N46">
        <v>8940</v>
      </c>
      <c r="O46">
        <v>6</v>
      </c>
      <c r="P46" s="55">
        <v>2040</v>
      </c>
    </row>
    <row r="47" spans="1:16" x14ac:dyDescent="0.25">
      <c r="A47" t="s">
        <v>971</v>
      </c>
      <c r="B47" t="s">
        <v>972</v>
      </c>
      <c r="C47" t="s">
        <v>774</v>
      </c>
      <c r="D47" t="s">
        <v>961</v>
      </c>
      <c r="E47" t="s">
        <v>973</v>
      </c>
      <c r="F47" t="s">
        <v>974</v>
      </c>
      <c r="G47" t="s">
        <v>974</v>
      </c>
      <c r="H47" t="s">
        <v>856</v>
      </c>
      <c r="I47" t="s">
        <v>779</v>
      </c>
      <c r="J47" t="s">
        <v>238</v>
      </c>
      <c r="K47">
        <v>0</v>
      </c>
      <c r="L47">
        <v>0</v>
      </c>
      <c r="M47">
        <v>979.1198999999998</v>
      </c>
      <c r="N47">
        <v>0</v>
      </c>
      <c r="O47">
        <v>15</v>
      </c>
      <c r="P47" s="55">
        <v>0</v>
      </c>
    </row>
    <row r="48" spans="1:16" x14ac:dyDescent="0.25">
      <c r="A48" t="s">
        <v>975</v>
      </c>
      <c r="B48" t="s">
        <v>976</v>
      </c>
      <c r="C48" t="s">
        <v>774</v>
      </c>
      <c r="D48" t="s">
        <v>977</v>
      </c>
      <c r="E48" t="s">
        <v>978</v>
      </c>
      <c r="F48" t="s">
        <v>978</v>
      </c>
      <c r="G48" t="s">
        <v>978</v>
      </c>
      <c r="H48" t="s">
        <v>903</v>
      </c>
      <c r="I48" t="s">
        <v>779</v>
      </c>
      <c r="J48" t="s">
        <v>242</v>
      </c>
      <c r="K48">
        <v>0</v>
      </c>
      <c r="L48">
        <v>0</v>
      </c>
      <c r="M48">
        <v>943.48799999999983</v>
      </c>
      <c r="N48">
        <v>0</v>
      </c>
      <c r="O48">
        <v>12</v>
      </c>
      <c r="P48" s="55">
        <v>4400</v>
      </c>
    </row>
    <row r="49" spans="1:16" x14ac:dyDescent="0.25">
      <c r="A49" t="s">
        <v>979</v>
      </c>
      <c r="B49" t="s">
        <v>980</v>
      </c>
      <c r="C49" t="s">
        <v>774</v>
      </c>
      <c r="D49" t="s">
        <v>977</v>
      </c>
      <c r="E49" t="s">
        <v>981</v>
      </c>
      <c r="F49" t="s">
        <v>981</v>
      </c>
      <c r="G49" t="s">
        <v>981</v>
      </c>
      <c r="H49" t="s">
        <v>903</v>
      </c>
      <c r="I49" t="s">
        <v>779</v>
      </c>
      <c r="J49" t="s">
        <v>242</v>
      </c>
      <c r="K49">
        <v>0</v>
      </c>
      <c r="L49">
        <v>0</v>
      </c>
      <c r="M49">
        <v>943.48799999999983</v>
      </c>
      <c r="N49">
        <v>0</v>
      </c>
      <c r="O49">
        <v>12</v>
      </c>
      <c r="P49" s="55">
        <v>4400</v>
      </c>
    </row>
    <row r="50" spans="1:16" x14ac:dyDescent="0.25">
      <c r="A50" t="s">
        <v>982</v>
      </c>
      <c r="B50" t="s">
        <v>983</v>
      </c>
      <c r="C50" t="s">
        <v>774</v>
      </c>
      <c r="D50" t="s">
        <v>795</v>
      </c>
      <c r="E50" t="s">
        <v>984</v>
      </c>
      <c r="F50" t="s">
        <v>985</v>
      </c>
      <c r="G50" t="s">
        <v>798</v>
      </c>
      <c r="H50" t="s">
        <v>426</v>
      </c>
      <c r="I50" t="s">
        <v>779</v>
      </c>
      <c r="J50" t="s">
        <v>242</v>
      </c>
      <c r="K50">
        <v>0</v>
      </c>
      <c r="L50">
        <v>0</v>
      </c>
      <c r="M50">
        <v>942</v>
      </c>
      <c r="N50">
        <v>0</v>
      </c>
      <c r="O50">
        <v>10</v>
      </c>
      <c r="P50" s="55">
        <v>1750</v>
      </c>
    </row>
    <row r="51" spans="1:16" x14ac:dyDescent="0.25">
      <c r="A51" t="s">
        <v>986</v>
      </c>
      <c r="B51" t="s">
        <v>987</v>
      </c>
      <c r="C51" t="s">
        <v>774</v>
      </c>
      <c r="D51" t="s">
        <v>988</v>
      </c>
      <c r="E51" t="s">
        <v>361</v>
      </c>
      <c r="F51" t="s">
        <v>82</v>
      </c>
      <c r="G51" t="s">
        <v>82</v>
      </c>
      <c r="H51" t="s">
        <v>903</v>
      </c>
      <c r="I51" t="s">
        <v>779</v>
      </c>
      <c r="J51" t="s">
        <v>242</v>
      </c>
      <c r="K51">
        <v>0</v>
      </c>
      <c r="L51">
        <v>0</v>
      </c>
      <c r="M51">
        <v>884</v>
      </c>
      <c r="N51">
        <v>0</v>
      </c>
      <c r="O51">
        <v>17</v>
      </c>
      <c r="P51" s="55">
        <v>1800</v>
      </c>
    </row>
    <row r="52" spans="1:16" x14ac:dyDescent="0.25">
      <c r="A52" t="s">
        <v>989</v>
      </c>
      <c r="B52" t="s">
        <v>990</v>
      </c>
      <c r="C52" t="s">
        <v>774</v>
      </c>
      <c r="D52" t="s">
        <v>988</v>
      </c>
      <c r="E52" t="s">
        <v>991</v>
      </c>
      <c r="F52" t="s">
        <v>992</v>
      </c>
      <c r="G52" t="s">
        <v>992</v>
      </c>
      <c r="H52" t="s">
        <v>903</v>
      </c>
      <c r="I52" t="s">
        <v>779</v>
      </c>
      <c r="J52" t="s">
        <v>242</v>
      </c>
      <c r="K52">
        <v>0</v>
      </c>
      <c r="L52">
        <v>0</v>
      </c>
      <c r="M52">
        <v>884</v>
      </c>
      <c r="N52">
        <v>0</v>
      </c>
      <c r="O52">
        <v>17</v>
      </c>
      <c r="P52" s="55">
        <v>1800</v>
      </c>
    </row>
    <row r="53" spans="1:16" x14ac:dyDescent="0.25">
      <c r="A53" t="s">
        <v>993</v>
      </c>
      <c r="B53" t="s">
        <v>994</v>
      </c>
      <c r="C53" t="s">
        <v>774</v>
      </c>
      <c r="D53" t="s">
        <v>911</v>
      </c>
      <c r="E53" t="s">
        <v>995</v>
      </c>
      <c r="F53" t="s">
        <v>996</v>
      </c>
      <c r="G53" t="s">
        <v>84</v>
      </c>
      <c r="H53" t="s">
        <v>856</v>
      </c>
      <c r="I53" t="s">
        <v>779</v>
      </c>
      <c r="J53" t="s">
        <v>238</v>
      </c>
      <c r="K53">
        <v>0</v>
      </c>
      <c r="L53">
        <v>0</v>
      </c>
      <c r="M53">
        <v>848.47141104294656</v>
      </c>
      <c r="N53">
        <v>0</v>
      </c>
      <c r="O53">
        <v>3</v>
      </c>
      <c r="P53" s="55">
        <v>799.69</v>
      </c>
    </row>
    <row r="54" spans="1:16" x14ac:dyDescent="0.25">
      <c r="A54" t="s">
        <v>997</v>
      </c>
      <c r="B54" t="s">
        <v>998</v>
      </c>
      <c r="C54" t="s">
        <v>774</v>
      </c>
      <c r="D54" t="s">
        <v>999</v>
      </c>
      <c r="E54" t="s">
        <v>1000</v>
      </c>
      <c r="F54" t="s">
        <v>83</v>
      </c>
      <c r="G54" t="s">
        <v>83</v>
      </c>
      <c r="H54" t="s">
        <v>856</v>
      </c>
      <c r="I54" t="s">
        <v>779</v>
      </c>
      <c r="J54" t="s">
        <v>238</v>
      </c>
      <c r="K54">
        <v>0</v>
      </c>
      <c r="L54">
        <v>0</v>
      </c>
      <c r="M54">
        <v>818.18830024212616</v>
      </c>
      <c r="N54">
        <v>0</v>
      </c>
      <c r="O54">
        <v>3</v>
      </c>
      <c r="P54" s="55">
        <v>664</v>
      </c>
    </row>
    <row r="55" spans="1:16" x14ac:dyDescent="0.25">
      <c r="A55" t="s">
        <v>1001</v>
      </c>
      <c r="B55" t="s">
        <v>1002</v>
      </c>
      <c r="C55" t="s">
        <v>774</v>
      </c>
      <c r="D55" t="s">
        <v>961</v>
      </c>
      <c r="E55" t="s">
        <v>1003</v>
      </c>
      <c r="F55" t="s">
        <v>1004</v>
      </c>
      <c r="G55" t="s">
        <v>1004</v>
      </c>
      <c r="H55" t="s">
        <v>856</v>
      </c>
      <c r="I55" t="s">
        <v>779</v>
      </c>
      <c r="J55" t="s">
        <v>238</v>
      </c>
      <c r="K55">
        <v>0</v>
      </c>
      <c r="L55">
        <v>0</v>
      </c>
      <c r="M55">
        <v>776.8223999999999</v>
      </c>
      <c r="N55">
        <v>0</v>
      </c>
      <c r="O55">
        <v>15</v>
      </c>
      <c r="P55" s="55">
        <v>0</v>
      </c>
    </row>
    <row r="56" spans="1:16" x14ac:dyDescent="0.25">
      <c r="A56" t="s">
        <v>1005</v>
      </c>
      <c r="B56" t="s">
        <v>1006</v>
      </c>
      <c r="C56" t="s">
        <v>774</v>
      </c>
      <c r="D56" t="s">
        <v>786</v>
      </c>
      <c r="E56" t="s">
        <v>1007</v>
      </c>
      <c r="F56" t="s">
        <v>70</v>
      </c>
      <c r="G56" t="s">
        <v>70</v>
      </c>
      <c r="H56" t="s">
        <v>788</v>
      </c>
      <c r="I56" t="s">
        <v>779</v>
      </c>
      <c r="J56" t="s">
        <v>242</v>
      </c>
      <c r="K56">
        <v>16.60855716</v>
      </c>
      <c r="L56">
        <v>0</v>
      </c>
      <c r="M56">
        <v>762.90491998307095</v>
      </c>
      <c r="N56">
        <v>6459.96</v>
      </c>
      <c r="O56">
        <v>6</v>
      </c>
      <c r="P56" s="55">
        <v>300</v>
      </c>
    </row>
    <row r="57" spans="1:16" x14ac:dyDescent="0.25">
      <c r="A57" t="s">
        <v>1008</v>
      </c>
      <c r="B57" t="s">
        <v>1009</v>
      </c>
      <c r="C57" t="s">
        <v>774</v>
      </c>
      <c r="D57" t="s">
        <v>786</v>
      </c>
      <c r="E57" t="s">
        <v>1010</v>
      </c>
      <c r="F57" t="s">
        <v>1011</v>
      </c>
      <c r="G57" t="s">
        <v>1011</v>
      </c>
      <c r="H57" t="s">
        <v>788</v>
      </c>
      <c r="I57" t="s">
        <v>779</v>
      </c>
      <c r="J57" t="s">
        <v>242</v>
      </c>
      <c r="K57">
        <v>16.60855716</v>
      </c>
      <c r="L57">
        <v>0</v>
      </c>
      <c r="M57">
        <v>762.90491998307095</v>
      </c>
      <c r="N57">
        <v>6459.96</v>
      </c>
      <c r="O57">
        <v>20</v>
      </c>
      <c r="P57" s="55">
        <v>750</v>
      </c>
    </row>
    <row r="58" spans="1:16" x14ac:dyDescent="0.25">
      <c r="A58" t="s">
        <v>1012</v>
      </c>
      <c r="B58" t="s">
        <v>1013</v>
      </c>
      <c r="C58" t="s">
        <v>774</v>
      </c>
      <c r="D58" t="s">
        <v>1014</v>
      </c>
      <c r="E58" t="s">
        <v>1015</v>
      </c>
      <c r="F58" t="s">
        <v>1016</v>
      </c>
      <c r="G58" t="s">
        <v>73</v>
      </c>
      <c r="H58" t="s">
        <v>903</v>
      </c>
      <c r="I58" t="s">
        <v>779</v>
      </c>
      <c r="J58" t="s">
        <v>242</v>
      </c>
      <c r="K58">
        <v>0</v>
      </c>
      <c r="L58">
        <v>0</v>
      </c>
      <c r="M58">
        <v>752.01231086676478</v>
      </c>
      <c r="N58">
        <v>65745</v>
      </c>
      <c r="O58">
        <v>12</v>
      </c>
      <c r="P58" s="55">
        <v>998</v>
      </c>
    </row>
    <row r="59" spans="1:16" x14ac:dyDescent="0.25">
      <c r="A59" t="s">
        <v>1017</v>
      </c>
      <c r="B59" t="s">
        <v>1018</v>
      </c>
      <c r="C59" t="s">
        <v>774</v>
      </c>
      <c r="D59" t="s">
        <v>1014</v>
      </c>
      <c r="E59" t="s">
        <v>1019</v>
      </c>
      <c r="F59" t="s">
        <v>1020</v>
      </c>
      <c r="G59" t="s">
        <v>1020</v>
      </c>
      <c r="H59" t="s">
        <v>903</v>
      </c>
      <c r="I59" t="s">
        <v>779</v>
      </c>
      <c r="J59" t="s">
        <v>242</v>
      </c>
      <c r="K59">
        <v>0</v>
      </c>
      <c r="L59">
        <v>0</v>
      </c>
      <c r="M59">
        <v>752.01231086676478</v>
      </c>
      <c r="N59">
        <v>65745</v>
      </c>
      <c r="O59">
        <v>12</v>
      </c>
      <c r="P59" s="55">
        <v>998</v>
      </c>
    </row>
    <row r="60" spans="1:16" x14ac:dyDescent="0.25">
      <c r="A60" t="s">
        <v>1021</v>
      </c>
      <c r="B60" t="s">
        <v>1022</v>
      </c>
      <c r="C60" t="s">
        <v>774</v>
      </c>
      <c r="D60" t="s">
        <v>853</v>
      </c>
      <c r="E60" t="s">
        <v>1023</v>
      </c>
      <c r="F60" t="s">
        <v>1024</v>
      </c>
      <c r="G60" t="s">
        <v>888</v>
      </c>
      <c r="H60" t="s">
        <v>856</v>
      </c>
      <c r="I60" t="s">
        <v>779</v>
      </c>
      <c r="J60" t="s">
        <v>242</v>
      </c>
      <c r="K60">
        <v>0</v>
      </c>
      <c r="L60">
        <v>0</v>
      </c>
      <c r="M60">
        <v>729.63099191119761</v>
      </c>
      <c r="N60">
        <v>0</v>
      </c>
      <c r="O60">
        <v>16.5</v>
      </c>
      <c r="P60" s="55">
        <v>6115</v>
      </c>
    </row>
    <row r="61" spans="1:16" x14ac:dyDescent="0.25">
      <c r="A61" t="s">
        <v>1025</v>
      </c>
      <c r="B61" t="s">
        <v>1026</v>
      </c>
      <c r="C61" t="s">
        <v>774</v>
      </c>
      <c r="D61" t="s">
        <v>1027</v>
      </c>
      <c r="E61" t="s">
        <v>372</v>
      </c>
      <c r="F61" t="s">
        <v>372</v>
      </c>
      <c r="G61" t="s">
        <v>372</v>
      </c>
      <c r="H61" t="s">
        <v>903</v>
      </c>
      <c r="I61" t="s">
        <v>779</v>
      </c>
      <c r="J61" t="s">
        <v>242</v>
      </c>
      <c r="K61">
        <v>0</v>
      </c>
      <c r="L61">
        <v>0</v>
      </c>
      <c r="M61">
        <v>706.68</v>
      </c>
      <c r="N61">
        <v>0</v>
      </c>
      <c r="O61">
        <v>12</v>
      </c>
      <c r="P61" s="55">
        <v>2173</v>
      </c>
    </row>
    <row r="62" spans="1:16" x14ac:dyDescent="0.25">
      <c r="A62" t="s">
        <v>1028</v>
      </c>
      <c r="B62" t="s">
        <v>1029</v>
      </c>
      <c r="C62" t="s">
        <v>774</v>
      </c>
      <c r="D62" t="s">
        <v>1027</v>
      </c>
      <c r="E62" t="s">
        <v>1030</v>
      </c>
      <c r="F62" t="s">
        <v>1030</v>
      </c>
      <c r="G62" t="s">
        <v>1030</v>
      </c>
      <c r="H62" t="s">
        <v>903</v>
      </c>
      <c r="I62" t="s">
        <v>779</v>
      </c>
      <c r="J62" t="s">
        <v>242</v>
      </c>
      <c r="K62">
        <v>0</v>
      </c>
      <c r="L62">
        <v>0</v>
      </c>
      <c r="M62">
        <v>706.68</v>
      </c>
      <c r="N62">
        <v>0</v>
      </c>
      <c r="O62">
        <v>12</v>
      </c>
      <c r="P62" s="55">
        <v>2173</v>
      </c>
    </row>
    <row r="63" spans="1:16" x14ac:dyDescent="0.25">
      <c r="A63" t="s">
        <v>1031</v>
      </c>
      <c r="B63" t="s">
        <v>1032</v>
      </c>
      <c r="C63" t="s">
        <v>774</v>
      </c>
      <c r="D63" t="s">
        <v>891</v>
      </c>
      <c r="E63" t="s">
        <v>1033</v>
      </c>
      <c r="F63" t="s">
        <v>1034</v>
      </c>
      <c r="G63" t="s">
        <v>1034</v>
      </c>
      <c r="H63" t="s">
        <v>894</v>
      </c>
      <c r="I63" t="s">
        <v>779</v>
      </c>
      <c r="J63" t="s">
        <v>238</v>
      </c>
      <c r="K63">
        <v>0</v>
      </c>
      <c r="L63">
        <v>0</v>
      </c>
      <c r="M63">
        <v>706.59225000000004</v>
      </c>
      <c r="N63">
        <v>0</v>
      </c>
      <c r="O63">
        <v>15</v>
      </c>
      <c r="P63" s="55">
        <v>7467.5</v>
      </c>
    </row>
    <row r="64" spans="1:16" x14ac:dyDescent="0.25">
      <c r="A64" t="s">
        <v>1035</v>
      </c>
      <c r="B64" t="s">
        <v>1036</v>
      </c>
      <c r="C64" t="s">
        <v>774</v>
      </c>
      <c r="D64" t="s">
        <v>1037</v>
      </c>
      <c r="E64" t="s">
        <v>1038</v>
      </c>
      <c r="F64" t="s">
        <v>1039</v>
      </c>
      <c r="G64" t="s">
        <v>1039</v>
      </c>
      <c r="H64" t="s">
        <v>850</v>
      </c>
      <c r="I64" t="s">
        <v>779</v>
      </c>
      <c r="J64" t="s">
        <v>242</v>
      </c>
      <c r="K64">
        <v>0</v>
      </c>
      <c r="L64">
        <v>0</v>
      </c>
      <c r="M64">
        <v>649.26</v>
      </c>
      <c r="N64">
        <v>0</v>
      </c>
      <c r="O64">
        <v>14</v>
      </c>
      <c r="P64" s="55">
        <v>700</v>
      </c>
    </row>
    <row r="65" spans="1:16" x14ac:dyDescent="0.25">
      <c r="A65" t="s">
        <v>1040</v>
      </c>
      <c r="B65" t="s">
        <v>1041</v>
      </c>
      <c r="C65" t="s">
        <v>774</v>
      </c>
      <c r="D65" t="s">
        <v>786</v>
      </c>
      <c r="E65" t="s">
        <v>1042</v>
      </c>
      <c r="F65" t="s">
        <v>68</v>
      </c>
      <c r="G65" t="s">
        <v>68</v>
      </c>
      <c r="H65" t="s">
        <v>788</v>
      </c>
      <c r="I65" t="s">
        <v>779</v>
      </c>
      <c r="J65" t="s">
        <v>242</v>
      </c>
      <c r="K65">
        <v>14.27740575</v>
      </c>
      <c r="L65">
        <v>0</v>
      </c>
      <c r="M65">
        <v>648.01507774707386</v>
      </c>
      <c r="N65">
        <v>5553.25</v>
      </c>
      <c r="O65">
        <v>6</v>
      </c>
      <c r="P65" s="55">
        <v>300</v>
      </c>
    </row>
    <row r="66" spans="1:16" x14ac:dyDescent="0.25">
      <c r="A66" t="s">
        <v>1043</v>
      </c>
      <c r="B66" t="s">
        <v>1044</v>
      </c>
      <c r="C66" t="s">
        <v>774</v>
      </c>
      <c r="D66" t="s">
        <v>786</v>
      </c>
      <c r="E66" t="s">
        <v>1045</v>
      </c>
      <c r="F66" t="s">
        <v>1046</v>
      </c>
      <c r="G66" t="s">
        <v>1046</v>
      </c>
      <c r="H66" t="s">
        <v>788</v>
      </c>
      <c r="I66" t="s">
        <v>779</v>
      </c>
      <c r="J66" t="s">
        <v>242</v>
      </c>
      <c r="K66">
        <v>14.27740575</v>
      </c>
      <c r="L66">
        <v>0</v>
      </c>
      <c r="M66">
        <v>648.01507774707386</v>
      </c>
      <c r="N66">
        <v>5553.25</v>
      </c>
      <c r="O66">
        <v>20</v>
      </c>
      <c r="P66" s="55">
        <v>750</v>
      </c>
    </row>
    <row r="67" spans="1:16" x14ac:dyDescent="0.25">
      <c r="A67" t="s">
        <v>1047</v>
      </c>
      <c r="B67" t="s">
        <v>1048</v>
      </c>
      <c r="C67" t="s">
        <v>774</v>
      </c>
      <c r="D67" t="s">
        <v>1049</v>
      </c>
      <c r="E67" t="s">
        <v>365</v>
      </c>
      <c r="F67" t="s">
        <v>365</v>
      </c>
      <c r="G67" t="s">
        <v>365</v>
      </c>
      <c r="H67" t="s">
        <v>903</v>
      </c>
      <c r="I67" t="s">
        <v>779</v>
      </c>
      <c r="J67" t="s">
        <v>242</v>
      </c>
      <c r="K67">
        <v>0</v>
      </c>
      <c r="L67">
        <v>0</v>
      </c>
      <c r="M67">
        <v>599.04</v>
      </c>
      <c r="N67">
        <v>0</v>
      </c>
      <c r="O67">
        <v>12</v>
      </c>
      <c r="P67" s="55">
        <v>2665</v>
      </c>
    </row>
    <row r="68" spans="1:16" x14ac:dyDescent="0.25">
      <c r="A68" t="s">
        <v>1050</v>
      </c>
      <c r="B68" t="s">
        <v>1051</v>
      </c>
      <c r="C68" t="s">
        <v>774</v>
      </c>
      <c r="D68" t="s">
        <v>1049</v>
      </c>
      <c r="E68" t="s">
        <v>1052</v>
      </c>
      <c r="F68" t="s">
        <v>1052</v>
      </c>
      <c r="G68" t="s">
        <v>365</v>
      </c>
      <c r="H68" t="s">
        <v>903</v>
      </c>
      <c r="I68" t="s">
        <v>779</v>
      </c>
      <c r="J68" t="s">
        <v>242</v>
      </c>
      <c r="K68">
        <v>0</v>
      </c>
      <c r="L68">
        <v>0</v>
      </c>
      <c r="M68">
        <v>599.04</v>
      </c>
      <c r="N68">
        <v>0</v>
      </c>
      <c r="O68">
        <v>12</v>
      </c>
      <c r="P68" s="55">
        <v>2665</v>
      </c>
    </row>
    <row r="69" spans="1:16" x14ac:dyDescent="0.25">
      <c r="A69" t="s">
        <v>1053</v>
      </c>
      <c r="B69" t="s">
        <v>1054</v>
      </c>
      <c r="C69" t="s">
        <v>774</v>
      </c>
      <c r="D69" t="s">
        <v>1055</v>
      </c>
      <c r="E69" t="s">
        <v>1056</v>
      </c>
      <c r="F69" t="s">
        <v>1057</v>
      </c>
      <c r="G69" t="s">
        <v>1057</v>
      </c>
      <c r="H69" t="s">
        <v>1058</v>
      </c>
      <c r="I69" t="s">
        <v>314</v>
      </c>
      <c r="J69" t="s">
        <v>242</v>
      </c>
      <c r="K69">
        <v>0</v>
      </c>
      <c r="L69">
        <v>0</v>
      </c>
      <c r="M69">
        <v>594.41111111111093</v>
      </c>
      <c r="N69">
        <v>0</v>
      </c>
      <c r="O69">
        <v>20</v>
      </c>
      <c r="P69" s="55">
        <v>10000</v>
      </c>
    </row>
    <row r="70" spans="1:16" x14ac:dyDescent="0.25">
      <c r="A70" t="s">
        <v>1059</v>
      </c>
      <c r="B70" t="s">
        <v>1060</v>
      </c>
      <c r="C70" t="s">
        <v>774</v>
      </c>
      <c r="D70" t="s">
        <v>961</v>
      </c>
      <c r="E70" t="s">
        <v>1061</v>
      </c>
      <c r="F70" t="s">
        <v>1062</v>
      </c>
      <c r="G70" t="s">
        <v>1062</v>
      </c>
      <c r="H70" t="s">
        <v>856</v>
      </c>
      <c r="I70" t="s">
        <v>779</v>
      </c>
      <c r="J70" t="s">
        <v>238</v>
      </c>
      <c r="K70">
        <v>0</v>
      </c>
      <c r="L70">
        <v>0</v>
      </c>
      <c r="M70">
        <v>590.70869999999991</v>
      </c>
      <c r="N70">
        <v>0</v>
      </c>
      <c r="O70">
        <v>15</v>
      </c>
      <c r="P70" s="55">
        <v>0</v>
      </c>
    </row>
    <row r="71" spans="1:16" x14ac:dyDescent="0.25">
      <c r="A71" t="s">
        <v>1063</v>
      </c>
      <c r="B71" t="s">
        <v>1064</v>
      </c>
      <c r="C71" t="s">
        <v>774</v>
      </c>
      <c r="D71" t="s">
        <v>1065</v>
      </c>
      <c r="E71" t="s">
        <v>1066</v>
      </c>
      <c r="F71" t="s">
        <v>1067</v>
      </c>
      <c r="G71" t="s">
        <v>99</v>
      </c>
      <c r="H71" t="s">
        <v>778</v>
      </c>
      <c r="I71" t="s">
        <v>779</v>
      </c>
      <c r="J71" t="s">
        <v>242</v>
      </c>
      <c r="K71">
        <v>0</v>
      </c>
      <c r="L71">
        <v>0</v>
      </c>
      <c r="M71">
        <v>573.98054751139057</v>
      </c>
      <c r="N71">
        <v>0</v>
      </c>
      <c r="O71">
        <v>15</v>
      </c>
      <c r="P71" s="55">
        <v>4886</v>
      </c>
    </row>
    <row r="72" spans="1:16" x14ac:dyDescent="0.25">
      <c r="A72" t="s">
        <v>1068</v>
      </c>
      <c r="B72" t="s">
        <v>1069</v>
      </c>
      <c r="C72" t="s">
        <v>774</v>
      </c>
      <c r="D72" t="s">
        <v>786</v>
      </c>
      <c r="E72" t="s">
        <v>1070</v>
      </c>
      <c r="F72" t="s">
        <v>411</v>
      </c>
      <c r="G72" t="s">
        <v>411</v>
      </c>
      <c r="H72" t="s">
        <v>788</v>
      </c>
      <c r="I72" t="s">
        <v>779</v>
      </c>
      <c r="J72" t="s">
        <v>242</v>
      </c>
      <c r="K72">
        <v>13.078174112399999</v>
      </c>
      <c r="L72">
        <v>0</v>
      </c>
      <c r="M72">
        <v>573.91599793137232</v>
      </c>
      <c r="N72">
        <v>5086.8044</v>
      </c>
      <c r="O72">
        <v>6</v>
      </c>
      <c r="P72" s="55">
        <v>300</v>
      </c>
    </row>
    <row r="73" spans="1:16" x14ac:dyDescent="0.25">
      <c r="A73" t="s">
        <v>1071</v>
      </c>
      <c r="B73" t="s">
        <v>1072</v>
      </c>
      <c r="C73" t="s">
        <v>774</v>
      </c>
      <c r="D73" t="s">
        <v>786</v>
      </c>
      <c r="E73" t="s">
        <v>1073</v>
      </c>
      <c r="F73" t="s">
        <v>1074</v>
      </c>
      <c r="G73" t="s">
        <v>1075</v>
      </c>
      <c r="H73" t="s">
        <v>788</v>
      </c>
      <c r="I73" t="s">
        <v>779</v>
      </c>
      <c r="J73" t="s">
        <v>242</v>
      </c>
      <c r="K73">
        <v>13.078174112399999</v>
      </c>
      <c r="L73">
        <v>0</v>
      </c>
      <c r="M73">
        <v>573.91599793137232</v>
      </c>
      <c r="N73">
        <v>5086.8044</v>
      </c>
      <c r="O73">
        <v>20</v>
      </c>
      <c r="P73" s="55">
        <v>750</v>
      </c>
    </row>
    <row r="74" spans="1:16" x14ac:dyDescent="0.25">
      <c r="A74" t="s">
        <v>1076</v>
      </c>
      <c r="B74" t="s">
        <v>1077</v>
      </c>
      <c r="C74" t="s">
        <v>774</v>
      </c>
      <c r="D74" t="s">
        <v>1078</v>
      </c>
      <c r="E74" t="s">
        <v>1079</v>
      </c>
      <c r="F74" t="s">
        <v>1080</v>
      </c>
      <c r="G74" t="s">
        <v>149</v>
      </c>
      <c r="H74" t="s">
        <v>433</v>
      </c>
      <c r="I74" t="s">
        <v>314</v>
      </c>
      <c r="J74" t="s">
        <v>238</v>
      </c>
      <c r="K74">
        <v>13.732272195918366</v>
      </c>
      <c r="L74">
        <v>1.8309696261224494E-2</v>
      </c>
      <c r="M74">
        <v>542.84426044081624</v>
      </c>
      <c r="N74">
        <v>0</v>
      </c>
      <c r="O74">
        <v>20</v>
      </c>
      <c r="P74" s="55">
        <v>5159.74</v>
      </c>
    </row>
    <row r="75" spans="1:16" x14ac:dyDescent="0.25">
      <c r="A75" t="s">
        <v>1081</v>
      </c>
      <c r="B75" t="s">
        <v>1082</v>
      </c>
      <c r="C75" t="s">
        <v>774</v>
      </c>
      <c r="D75" t="s">
        <v>859</v>
      </c>
      <c r="E75" t="s">
        <v>1083</v>
      </c>
      <c r="F75" t="s">
        <v>1084</v>
      </c>
      <c r="G75" t="s">
        <v>187</v>
      </c>
      <c r="H75" t="s">
        <v>856</v>
      </c>
      <c r="I75" t="s">
        <v>779</v>
      </c>
      <c r="J75" t="s">
        <v>238</v>
      </c>
      <c r="K75">
        <v>0</v>
      </c>
      <c r="L75">
        <v>0</v>
      </c>
      <c r="M75">
        <v>534.49599999999998</v>
      </c>
      <c r="N75">
        <v>0</v>
      </c>
      <c r="O75">
        <v>16</v>
      </c>
      <c r="P75" s="55">
        <v>672</v>
      </c>
    </row>
    <row r="76" spans="1:16" x14ac:dyDescent="0.25">
      <c r="A76" t="s">
        <v>1085</v>
      </c>
      <c r="B76" t="s">
        <v>1086</v>
      </c>
      <c r="C76" t="s">
        <v>774</v>
      </c>
      <c r="D76" t="s">
        <v>1087</v>
      </c>
      <c r="E76" t="s">
        <v>363</v>
      </c>
      <c r="F76" t="s">
        <v>77</v>
      </c>
      <c r="G76" t="s">
        <v>77</v>
      </c>
      <c r="H76" t="s">
        <v>903</v>
      </c>
      <c r="I76" t="s">
        <v>779</v>
      </c>
      <c r="J76" t="s">
        <v>242</v>
      </c>
      <c r="K76">
        <v>0</v>
      </c>
      <c r="L76">
        <v>0</v>
      </c>
      <c r="M76">
        <v>512.46381181318702</v>
      </c>
      <c r="N76">
        <v>0</v>
      </c>
      <c r="O76">
        <v>12</v>
      </c>
      <c r="P76" s="55">
        <v>1000</v>
      </c>
    </row>
    <row r="77" spans="1:16" x14ac:dyDescent="0.25">
      <c r="A77" t="s">
        <v>1088</v>
      </c>
      <c r="B77" t="s">
        <v>1089</v>
      </c>
      <c r="C77" t="s">
        <v>774</v>
      </c>
      <c r="D77" t="s">
        <v>1087</v>
      </c>
      <c r="E77" t="s">
        <v>1090</v>
      </c>
      <c r="F77" t="s">
        <v>1091</v>
      </c>
      <c r="G77" t="s">
        <v>1091</v>
      </c>
      <c r="H77" t="s">
        <v>903</v>
      </c>
      <c r="I77" t="s">
        <v>779</v>
      </c>
      <c r="J77" t="s">
        <v>242</v>
      </c>
      <c r="K77">
        <v>0</v>
      </c>
      <c r="L77">
        <v>0</v>
      </c>
      <c r="M77">
        <v>512.46381181318702</v>
      </c>
      <c r="N77">
        <v>0</v>
      </c>
      <c r="O77">
        <v>12</v>
      </c>
      <c r="P77" s="55">
        <v>1000</v>
      </c>
    </row>
    <row r="78" spans="1:16" x14ac:dyDescent="0.25">
      <c r="A78" t="s">
        <v>1092</v>
      </c>
      <c r="B78" t="s">
        <v>1093</v>
      </c>
      <c r="C78" t="s">
        <v>774</v>
      </c>
      <c r="D78" t="s">
        <v>1094</v>
      </c>
      <c r="E78" t="s">
        <v>1095</v>
      </c>
      <c r="F78" t="s">
        <v>1096</v>
      </c>
      <c r="G78" t="s">
        <v>1096</v>
      </c>
      <c r="H78" t="s">
        <v>778</v>
      </c>
      <c r="I78" t="s">
        <v>779</v>
      </c>
      <c r="J78" t="s">
        <v>242</v>
      </c>
      <c r="K78">
        <v>0</v>
      </c>
      <c r="L78">
        <v>0</v>
      </c>
      <c r="M78">
        <v>511.24475911811282</v>
      </c>
      <c r="N78">
        <v>0</v>
      </c>
      <c r="O78">
        <v>15</v>
      </c>
      <c r="P78" s="55">
        <v>0</v>
      </c>
    </row>
    <row r="79" spans="1:16" x14ac:dyDescent="0.25">
      <c r="A79" t="s">
        <v>1097</v>
      </c>
      <c r="B79" t="s">
        <v>1098</v>
      </c>
      <c r="C79" t="s">
        <v>774</v>
      </c>
      <c r="D79" t="s">
        <v>859</v>
      </c>
      <c r="E79" t="s">
        <v>1099</v>
      </c>
      <c r="F79" t="s">
        <v>161</v>
      </c>
      <c r="G79" t="s">
        <v>161</v>
      </c>
      <c r="H79" t="s">
        <v>856</v>
      </c>
      <c r="I79" t="s">
        <v>779</v>
      </c>
      <c r="J79" t="s">
        <v>238</v>
      </c>
      <c r="K79">
        <v>0</v>
      </c>
      <c r="L79">
        <v>0</v>
      </c>
      <c r="M79">
        <v>489.04</v>
      </c>
      <c r="N79">
        <v>2</v>
      </c>
      <c r="O79">
        <v>16</v>
      </c>
      <c r="P79" s="55">
        <v>672</v>
      </c>
    </row>
    <row r="80" spans="1:16" x14ac:dyDescent="0.25">
      <c r="A80" t="s">
        <v>1100</v>
      </c>
      <c r="B80" t="s">
        <v>1101</v>
      </c>
      <c r="C80" t="s">
        <v>774</v>
      </c>
      <c r="D80" t="s">
        <v>859</v>
      </c>
      <c r="E80" t="s">
        <v>1102</v>
      </c>
      <c r="F80" t="s">
        <v>1103</v>
      </c>
      <c r="G80" t="s">
        <v>187</v>
      </c>
      <c r="H80" t="s">
        <v>856</v>
      </c>
      <c r="I80" t="s">
        <v>779</v>
      </c>
      <c r="J80" t="s">
        <v>238</v>
      </c>
      <c r="K80">
        <v>0</v>
      </c>
      <c r="L80">
        <v>0</v>
      </c>
      <c r="M80">
        <v>489.04</v>
      </c>
      <c r="N80">
        <v>1</v>
      </c>
      <c r="O80">
        <v>16</v>
      </c>
      <c r="P80" s="55">
        <v>672</v>
      </c>
    </row>
    <row r="81" spans="1:16" x14ac:dyDescent="0.25">
      <c r="A81" t="s">
        <v>1104</v>
      </c>
      <c r="B81" t="s">
        <v>1105</v>
      </c>
      <c r="C81" t="s">
        <v>774</v>
      </c>
      <c r="D81" t="s">
        <v>1055</v>
      </c>
      <c r="E81" t="s">
        <v>1106</v>
      </c>
      <c r="F81" t="s">
        <v>1107</v>
      </c>
      <c r="G81" t="s">
        <v>1107</v>
      </c>
      <c r="H81" t="s">
        <v>1058</v>
      </c>
      <c r="I81" t="s">
        <v>314</v>
      </c>
      <c r="J81" t="s">
        <v>242</v>
      </c>
      <c r="K81">
        <v>0</v>
      </c>
      <c r="L81">
        <v>0</v>
      </c>
      <c r="M81">
        <v>481.43608005521037</v>
      </c>
      <c r="N81">
        <v>0</v>
      </c>
      <c r="O81">
        <v>20</v>
      </c>
      <c r="P81" s="55">
        <v>3873</v>
      </c>
    </row>
    <row r="82" spans="1:16" x14ac:dyDescent="0.25">
      <c r="A82" t="s">
        <v>1108</v>
      </c>
      <c r="B82" t="s">
        <v>1109</v>
      </c>
      <c r="C82" t="s">
        <v>774</v>
      </c>
      <c r="D82" t="s">
        <v>911</v>
      </c>
      <c r="E82" t="s">
        <v>1110</v>
      </c>
      <c r="F82" t="s">
        <v>1111</v>
      </c>
      <c r="G82" t="s">
        <v>84</v>
      </c>
      <c r="H82" t="s">
        <v>856</v>
      </c>
      <c r="I82" t="s">
        <v>779</v>
      </c>
      <c r="J82" t="s">
        <v>238</v>
      </c>
      <c r="K82">
        <v>0</v>
      </c>
      <c r="L82">
        <v>0</v>
      </c>
      <c r="M82">
        <v>471.37300613497035</v>
      </c>
      <c r="N82">
        <v>0</v>
      </c>
      <c r="O82">
        <v>3</v>
      </c>
      <c r="P82" s="55">
        <v>830</v>
      </c>
    </row>
    <row r="83" spans="1:16" x14ac:dyDescent="0.25">
      <c r="A83" t="s">
        <v>1112</v>
      </c>
      <c r="B83" t="s">
        <v>1113</v>
      </c>
      <c r="C83" t="s">
        <v>774</v>
      </c>
      <c r="D83" t="s">
        <v>1114</v>
      </c>
      <c r="E83" t="s">
        <v>1115</v>
      </c>
      <c r="F83" t="s">
        <v>75</v>
      </c>
      <c r="G83" t="s">
        <v>75</v>
      </c>
      <c r="H83" t="s">
        <v>75</v>
      </c>
      <c r="I83" t="s">
        <v>779</v>
      </c>
      <c r="J83" t="s">
        <v>242</v>
      </c>
      <c r="K83">
        <v>85.576666666666668</v>
      </c>
      <c r="L83">
        <v>5.2499691569278606E-3</v>
      </c>
      <c r="M83">
        <v>459</v>
      </c>
      <c r="N83">
        <v>52553.444444444445</v>
      </c>
      <c r="O83">
        <v>15.555555555555555</v>
      </c>
      <c r="P83" s="55">
        <v>1068.44</v>
      </c>
    </row>
    <row r="84" spans="1:16" x14ac:dyDescent="0.25">
      <c r="A84" t="s">
        <v>1116</v>
      </c>
      <c r="B84" t="s">
        <v>1117</v>
      </c>
      <c r="C84" t="s">
        <v>774</v>
      </c>
      <c r="D84" t="s">
        <v>853</v>
      </c>
      <c r="E84" t="s">
        <v>1118</v>
      </c>
      <c r="F84" t="s">
        <v>1119</v>
      </c>
      <c r="G84" t="s">
        <v>888</v>
      </c>
      <c r="H84" t="s">
        <v>856</v>
      </c>
      <c r="I84" t="s">
        <v>779</v>
      </c>
      <c r="J84" t="s">
        <v>242</v>
      </c>
      <c r="K84">
        <v>0</v>
      </c>
      <c r="L84">
        <v>0</v>
      </c>
      <c r="M84">
        <v>438.56167195946</v>
      </c>
      <c r="N84">
        <v>0</v>
      </c>
      <c r="O84">
        <v>16.5</v>
      </c>
      <c r="P84" s="55">
        <v>4190</v>
      </c>
    </row>
    <row r="85" spans="1:16" x14ac:dyDescent="0.25">
      <c r="A85" t="s">
        <v>1120</v>
      </c>
      <c r="B85" t="s">
        <v>1121</v>
      </c>
      <c r="C85" t="s">
        <v>774</v>
      </c>
      <c r="D85" t="s">
        <v>1055</v>
      </c>
      <c r="E85" t="s">
        <v>1122</v>
      </c>
      <c r="F85" t="s">
        <v>1123</v>
      </c>
      <c r="G85" t="s">
        <v>1123</v>
      </c>
      <c r="H85" t="s">
        <v>1058</v>
      </c>
      <c r="I85" t="s">
        <v>314</v>
      </c>
      <c r="J85" t="s">
        <v>242</v>
      </c>
      <c r="K85">
        <v>0</v>
      </c>
      <c r="L85">
        <v>0</v>
      </c>
      <c r="M85">
        <v>423.83720974677476</v>
      </c>
      <c r="N85">
        <v>0</v>
      </c>
      <c r="O85">
        <v>20</v>
      </c>
      <c r="P85" s="55">
        <v>3449</v>
      </c>
    </row>
    <row r="86" spans="1:16" x14ac:dyDescent="0.25">
      <c r="A86" t="s">
        <v>1124</v>
      </c>
      <c r="B86" t="s">
        <v>1125</v>
      </c>
      <c r="C86" t="s">
        <v>774</v>
      </c>
      <c r="D86" t="s">
        <v>1126</v>
      </c>
      <c r="E86" t="s">
        <v>1127</v>
      </c>
      <c r="F86" t="s">
        <v>174</v>
      </c>
      <c r="G86" t="s">
        <v>174</v>
      </c>
      <c r="H86" t="s">
        <v>856</v>
      </c>
      <c r="I86" t="s">
        <v>779</v>
      </c>
      <c r="J86" t="s">
        <v>242</v>
      </c>
      <c r="K86">
        <v>0</v>
      </c>
      <c r="L86">
        <v>0</v>
      </c>
      <c r="M86">
        <v>419.35005000000001</v>
      </c>
      <c r="N86">
        <v>0</v>
      </c>
      <c r="O86">
        <v>20</v>
      </c>
      <c r="P86" s="55">
        <v>0</v>
      </c>
    </row>
    <row r="87" spans="1:16" x14ac:dyDescent="0.25">
      <c r="A87" t="s">
        <v>1128</v>
      </c>
      <c r="B87" t="s">
        <v>1129</v>
      </c>
      <c r="C87" t="s">
        <v>774</v>
      </c>
      <c r="D87" t="s">
        <v>911</v>
      </c>
      <c r="E87" t="s">
        <v>1130</v>
      </c>
      <c r="F87" t="s">
        <v>158</v>
      </c>
      <c r="G87" t="s">
        <v>158</v>
      </c>
      <c r="H87" t="s">
        <v>856</v>
      </c>
      <c r="I87" t="s">
        <v>779</v>
      </c>
      <c r="J87" t="s">
        <v>238</v>
      </c>
      <c r="K87">
        <v>0</v>
      </c>
      <c r="L87">
        <v>0</v>
      </c>
      <c r="M87">
        <v>411.68669319764638</v>
      </c>
      <c r="N87">
        <v>0</v>
      </c>
      <c r="O87">
        <v>3</v>
      </c>
      <c r="P87" s="55">
        <v>747.73</v>
      </c>
    </row>
    <row r="88" spans="1:16" x14ac:dyDescent="0.25">
      <c r="A88" t="s">
        <v>1131</v>
      </c>
      <c r="B88" t="s">
        <v>1132</v>
      </c>
      <c r="C88" t="s">
        <v>774</v>
      </c>
      <c r="D88" t="s">
        <v>911</v>
      </c>
      <c r="E88" t="s">
        <v>1133</v>
      </c>
      <c r="F88" t="s">
        <v>1134</v>
      </c>
      <c r="G88" t="s">
        <v>84</v>
      </c>
      <c r="H88" t="s">
        <v>856</v>
      </c>
      <c r="I88" t="s">
        <v>779</v>
      </c>
      <c r="J88" t="s">
        <v>238</v>
      </c>
      <c r="K88">
        <v>0</v>
      </c>
      <c r="L88">
        <v>0</v>
      </c>
      <c r="M88">
        <v>411.68669319764638</v>
      </c>
      <c r="N88">
        <v>0</v>
      </c>
      <c r="O88">
        <v>3</v>
      </c>
      <c r="P88" s="55">
        <v>747.73</v>
      </c>
    </row>
    <row r="89" spans="1:16" x14ac:dyDescent="0.25">
      <c r="A89" t="s">
        <v>1135</v>
      </c>
      <c r="B89" t="s">
        <v>1136</v>
      </c>
      <c r="C89" t="s">
        <v>774</v>
      </c>
      <c r="D89" t="s">
        <v>859</v>
      </c>
      <c r="E89" t="s">
        <v>1137</v>
      </c>
      <c r="F89" t="s">
        <v>1138</v>
      </c>
      <c r="G89" t="s">
        <v>187</v>
      </c>
      <c r="H89" t="s">
        <v>856</v>
      </c>
      <c r="I89" t="s">
        <v>779</v>
      </c>
      <c r="J89" t="s">
        <v>238</v>
      </c>
      <c r="K89">
        <v>0</v>
      </c>
      <c r="L89">
        <v>0</v>
      </c>
      <c r="M89">
        <v>400.87199999999996</v>
      </c>
      <c r="N89">
        <v>0</v>
      </c>
      <c r="O89">
        <v>16</v>
      </c>
      <c r="P89" s="55">
        <v>504</v>
      </c>
    </row>
    <row r="90" spans="1:16" x14ac:dyDescent="0.25">
      <c r="A90" t="s">
        <v>1139</v>
      </c>
      <c r="B90" t="s">
        <v>1140</v>
      </c>
      <c r="C90" t="s">
        <v>774</v>
      </c>
      <c r="D90" t="s">
        <v>911</v>
      </c>
      <c r="E90" t="s">
        <v>1141</v>
      </c>
      <c r="F90" t="s">
        <v>1142</v>
      </c>
      <c r="G90" t="s">
        <v>84</v>
      </c>
      <c r="H90" t="s">
        <v>856</v>
      </c>
      <c r="I90" t="s">
        <v>779</v>
      </c>
      <c r="J90" t="s">
        <v>238</v>
      </c>
      <c r="K90">
        <v>0</v>
      </c>
      <c r="L90">
        <v>0</v>
      </c>
      <c r="M90">
        <v>377.09840490797626</v>
      </c>
      <c r="N90">
        <v>0</v>
      </c>
      <c r="O90">
        <v>3</v>
      </c>
      <c r="P90" s="55">
        <v>664</v>
      </c>
    </row>
    <row r="91" spans="1:16" x14ac:dyDescent="0.25">
      <c r="A91" t="s">
        <v>1143</v>
      </c>
      <c r="B91" t="s">
        <v>1144</v>
      </c>
      <c r="C91" t="s">
        <v>774</v>
      </c>
      <c r="D91" t="s">
        <v>1145</v>
      </c>
      <c r="E91" t="s">
        <v>1146</v>
      </c>
      <c r="F91" t="s">
        <v>1146</v>
      </c>
      <c r="G91" t="s">
        <v>72</v>
      </c>
      <c r="H91" t="s">
        <v>903</v>
      </c>
      <c r="I91" t="s">
        <v>779</v>
      </c>
      <c r="J91" t="s">
        <v>242</v>
      </c>
      <c r="K91">
        <v>0</v>
      </c>
      <c r="L91">
        <v>0</v>
      </c>
      <c r="M91">
        <v>363.70538907682175</v>
      </c>
      <c r="N91">
        <v>0</v>
      </c>
      <c r="O91">
        <v>12</v>
      </c>
      <c r="P91" s="55">
        <v>4300</v>
      </c>
    </row>
    <row r="92" spans="1:16" x14ac:dyDescent="0.25">
      <c r="A92" t="s">
        <v>1147</v>
      </c>
      <c r="B92" t="s">
        <v>1148</v>
      </c>
      <c r="C92" t="s">
        <v>774</v>
      </c>
      <c r="D92" t="s">
        <v>1145</v>
      </c>
      <c r="E92" t="s">
        <v>1149</v>
      </c>
      <c r="F92" t="s">
        <v>1149</v>
      </c>
      <c r="G92" t="s">
        <v>1149</v>
      </c>
      <c r="H92" t="s">
        <v>903</v>
      </c>
      <c r="I92" t="s">
        <v>779</v>
      </c>
      <c r="J92" t="s">
        <v>242</v>
      </c>
      <c r="K92">
        <v>0</v>
      </c>
      <c r="L92">
        <v>0</v>
      </c>
      <c r="M92">
        <v>363.70538907682175</v>
      </c>
      <c r="N92">
        <v>0</v>
      </c>
      <c r="O92">
        <v>12</v>
      </c>
      <c r="P92" s="55">
        <v>4300</v>
      </c>
    </row>
    <row r="93" spans="1:16" x14ac:dyDescent="0.25">
      <c r="A93" t="s">
        <v>1150</v>
      </c>
      <c r="B93" t="s">
        <v>1151</v>
      </c>
      <c r="C93" t="s">
        <v>774</v>
      </c>
      <c r="D93" t="s">
        <v>1152</v>
      </c>
      <c r="E93" t="s">
        <v>1153</v>
      </c>
      <c r="F93" t="s">
        <v>408</v>
      </c>
      <c r="G93" t="s">
        <v>408</v>
      </c>
      <c r="H93" t="s">
        <v>804</v>
      </c>
      <c r="I93" t="s">
        <v>779</v>
      </c>
      <c r="J93" t="s">
        <v>238</v>
      </c>
      <c r="K93">
        <v>214.25624999999999</v>
      </c>
      <c r="L93">
        <v>0</v>
      </c>
      <c r="M93">
        <v>358.3125</v>
      </c>
      <c r="N93">
        <v>0</v>
      </c>
      <c r="O93">
        <v>1</v>
      </c>
      <c r="P93" s="55">
        <v>500</v>
      </c>
    </row>
    <row r="94" spans="1:16" x14ac:dyDescent="0.25">
      <c r="A94" t="s">
        <v>1154</v>
      </c>
      <c r="B94" t="s">
        <v>1155</v>
      </c>
      <c r="C94" t="s">
        <v>774</v>
      </c>
      <c r="D94" t="s">
        <v>1156</v>
      </c>
      <c r="E94" t="s">
        <v>1157</v>
      </c>
      <c r="F94" t="s">
        <v>74</v>
      </c>
      <c r="G94" t="s">
        <v>74</v>
      </c>
      <c r="H94" t="s">
        <v>903</v>
      </c>
      <c r="I94" t="s">
        <v>779</v>
      </c>
      <c r="J94" t="s">
        <v>242</v>
      </c>
      <c r="K94">
        <v>0</v>
      </c>
      <c r="L94">
        <v>0</v>
      </c>
      <c r="M94">
        <v>353.45688664596281</v>
      </c>
      <c r="N94">
        <v>0</v>
      </c>
      <c r="O94">
        <v>12</v>
      </c>
      <c r="P94" s="55">
        <v>426</v>
      </c>
    </row>
    <row r="95" spans="1:16" x14ac:dyDescent="0.25">
      <c r="A95" t="s">
        <v>1158</v>
      </c>
      <c r="B95" t="s">
        <v>1159</v>
      </c>
      <c r="C95" t="s">
        <v>774</v>
      </c>
      <c r="D95" t="s">
        <v>1156</v>
      </c>
      <c r="E95" t="s">
        <v>1160</v>
      </c>
      <c r="F95" t="s">
        <v>1161</v>
      </c>
      <c r="G95" t="s">
        <v>1161</v>
      </c>
      <c r="H95" t="s">
        <v>903</v>
      </c>
      <c r="I95" t="s">
        <v>779</v>
      </c>
      <c r="J95" t="s">
        <v>242</v>
      </c>
      <c r="K95">
        <v>0</v>
      </c>
      <c r="L95">
        <v>0</v>
      </c>
      <c r="M95">
        <v>353.45688664596281</v>
      </c>
      <c r="N95">
        <v>0</v>
      </c>
      <c r="O95">
        <v>12</v>
      </c>
      <c r="P95" s="55">
        <v>426</v>
      </c>
    </row>
    <row r="96" spans="1:16" x14ac:dyDescent="0.25">
      <c r="A96" t="s">
        <v>1162</v>
      </c>
      <c r="B96" t="s">
        <v>1163</v>
      </c>
      <c r="C96" t="s">
        <v>774</v>
      </c>
      <c r="D96" t="s">
        <v>853</v>
      </c>
      <c r="E96" t="s">
        <v>1164</v>
      </c>
      <c r="F96" t="s">
        <v>1165</v>
      </c>
      <c r="G96" t="s">
        <v>926</v>
      </c>
      <c r="H96" t="s">
        <v>856</v>
      </c>
      <c r="I96" t="s">
        <v>779</v>
      </c>
      <c r="J96" t="s">
        <v>242</v>
      </c>
      <c r="K96">
        <v>0</v>
      </c>
      <c r="L96">
        <v>0</v>
      </c>
      <c r="M96">
        <v>351.42569241023205</v>
      </c>
      <c r="N96">
        <v>0</v>
      </c>
      <c r="O96">
        <v>16.5</v>
      </c>
      <c r="P96" s="55">
        <v>3070</v>
      </c>
    </row>
    <row r="97" spans="1:16" x14ac:dyDescent="0.25">
      <c r="A97" t="s">
        <v>1166</v>
      </c>
      <c r="B97" t="s">
        <v>1167</v>
      </c>
      <c r="C97" t="s">
        <v>774</v>
      </c>
      <c r="D97" t="s">
        <v>1168</v>
      </c>
      <c r="E97" t="s">
        <v>1169</v>
      </c>
      <c r="F97" t="s">
        <v>99</v>
      </c>
      <c r="G97" t="s">
        <v>99</v>
      </c>
      <c r="H97" t="s">
        <v>778</v>
      </c>
      <c r="I97" t="s">
        <v>779</v>
      </c>
      <c r="J97" t="s">
        <v>242</v>
      </c>
      <c r="K97">
        <v>0</v>
      </c>
      <c r="L97">
        <v>0</v>
      </c>
      <c r="M97">
        <v>350.51919514182515</v>
      </c>
      <c r="N97">
        <v>0</v>
      </c>
      <c r="O97">
        <v>15</v>
      </c>
      <c r="P97" s="55">
        <v>879</v>
      </c>
    </row>
    <row r="98" spans="1:16" x14ac:dyDescent="0.25">
      <c r="A98" t="s">
        <v>1170</v>
      </c>
      <c r="B98" t="s">
        <v>1171</v>
      </c>
      <c r="C98" t="s">
        <v>774</v>
      </c>
      <c r="D98" t="s">
        <v>1172</v>
      </c>
      <c r="E98" t="s">
        <v>1173</v>
      </c>
      <c r="F98" t="s">
        <v>1174</v>
      </c>
      <c r="G98" t="s">
        <v>1175</v>
      </c>
      <c r="H98" t="s">
        <v>1058</v>
      </c>
      <c r="I98" t="s">
        <v>779</v>
      </c>
      <c r="J98" t="s">
        <v>242</v>
      </c>
      <c r="K98">
        <v>710</v>
      </c>
      <c r="L98">
        <v>3.4533626901521217E-2</v>
      </c>
      <c r="M98">
        <v>345.4890249999998</v>
      </c>
      <c r="N98">
        <v>0</v>
      </c>
      <c r="O98">
        <v>16.5</v>
      </c>
      <c r="P98" s="55">
        <v>1511</v>
      </c>
    </row>
    <row r="99" spans="1:16" x14ac:dyDescent="0.25">
      <c r="A99" t="s">
        <v>1176</v>
      </c>
      <c r="B99" t="s">
        <v>1177</v>
      </c>
      <c r="C99" t="s">
        <v>774</v>
      </c>
      <c r="D99" t="s">
        <v>1172</v>
      </c>
      <c r="E99" t="s">
        <v>1178</v>
      </c>
      <c r="F99" t="s">
        <v>1179</v>
      </c>
      <c r="G99" t="s">
        <v>1180</v>
      </c>
      <c r="H99" t="s">
        <v>1058</v>
      </c>
      <c r="I99" t="s">
        <v>779</v>
      </c>
      <c r="J99" t="s">
        <v>242</v>
      </c>
      <c r="K99">
        <v>710</v>
      </c>
      <c r="L99">
        <v>3.4533626901521217E-2</v>
      </c>
      <c r="M99">
        <v>345.4890249999998</v>
      </c>
      <c r="N99">
        <v>0</v>
      </c>
      <c r="O99">
        <v>16.5</v>
      </c>
      <c r="P99" s="55">
        <v>1747</v>
      </c>
    </row>
    <row r="100" spans="1:16" x14ac:dyDescent="0.25">
      <c r="A100" t="s">
        <v>1181</v>
      </c>
      <c r="B100" t="s">
        <v>1182</v>
      </c>
      <c r="C100" t="s">
        <v>774</v>
      </c>
      <c r="D100" t="s">
        <v>1078</v>
      </c>
      <c r="E100" t="s">
        <v>1183</v>
      </c>
      <c r="F100" t="s">
        <v>1184</v>
      </c>
      <c r="G100" t="s">
        <v>149</v>
      </c>
      <c r="H100" t="s">
        <v>433</v>
      </c>
      <c r="I100" t="s">
        <v>314</v>
      </c>
      <c r="J100" t="s">
        <v>238</v>
      </c>
      <c r="K100">
        <v>5.2985000764769064</v>
      </c>
      <c r="L100">
        <v>6.8246667686358755E-3</v>
      </c>
      <c r="M100">
        <v>320.36710452244887</v>
      </c>
      <c r="N100">
        <v>0</v>
      </c>
      <c r="O100">
        <v>20</v>
      </c>
      <c r="P100" s="55">
        <v>4573.97</v>
      </c>
    </row>
    <row r="101" spans="1:16" x14ac:dyDescent="0.25">
      <c r="A101" t="s">
        <v>1185</v>
      </c>
      <c r="B101" t="s">
        <v>1186</v>
      </c>
      <c r="C101" t="s">
        <v>774</v>
      </c>
      <c r="D101" t="s">
        <v>1172</v>
      </c>
      <c r="E101" t="s">
        <v>1187</v>
      </c>
      <c r="F101" t="s">
        <v>1188</v>
      </c>
      <c r="G101" t="s">
        <v>88</v>
      </c>
      <c r="H101" t="s">
        <v>1058</v>
      </c>
      <c r="I101" t="s">
        <v>779</v>
      </c>
      <c r="J101" t="s">
        <v>242</v>
      </c>
      <c r="K101">
        <v>710</v>
      </c>
      <c r="L101">
        <v>0.10078339471041178</v>
      </c>
      <c r="M101">
        <v>309.75045379999989</v>
      </c>
      <c r="N101">
        <v>0</v>
      </c>
      <c r="O101">
        <v>16.5</v>
      </c>
      <c r="P101" s="55">
        <v>1511</v>
      </c>
    </row>
    <row r="102" spans="1:16" x14ac:dyDescent="0.25">
      <c r="A102" t="s">
        <v>1189</v>
      </c>
      <c r="B102" t="s">
        <v>1190</v>
      </c>
      <c r="C102" t="s">
        <v>774</v>
      </c>
      <c r="D102" t="s">
        <v>1172</v>
      </c>
      <c r="E102" t="s">
        <v>1191</v>
      </c>
      <c r="F102" t="s">
        <v>1192</v>
      </c>
      <c r="G102" t="s">
        <v>127</v>
      </c>
      <c r="H102" t="s">
        <v>1058</v>
      </c>
      <c r="I102" t="s">
        <v>779</v>
      </c>
      <c r="J102" t="s">
        <v>242</v>
      </c>
      <c r="K102">
        <v>710</v>
      </c>
      <c r="L102">
        <v>0.10078339471041178</v>
      </c>
      <c r="M102">
        <v>309.75045379999989</v>
      </c>
      <c r="N102">
        <v>0</v>
      </c>
      <c r="O102">
        <v>16.5</v>
      </c>
      <c r="P102" s="55">
        <v>1747</v>
      </c>
    </row>
    <row r="103" spans="1:16" x14ac:dyDescent="0.25">
      <c r="A103" t="s">
        <v>1193</v>
      </c>
      <c r="B103" t="s">
        <v>1194</v>
      </c>
      <c r="C103" t="s">
        <v>774</v>
      </c>
      <c r="D103" t="s">
        <v>1195</v>
      </c>
      <c r="E103" t="s">
        <v>1196</v>
      </c>
      <c r="F103" t="s">
        <v>1197</v>
      </c>
      <c r="G103" t="s">
        <v>197</v>
      </c>
      <c r="H103" t="s">
        <v>783</v>
      </c>
      <c r="I103" t="s">
        <v>779</v>
      </c>
      <c r="J103" t="s">
        <v>238</v>
      </c>
      <c r="K103">
        <v>79.678079999999994</v>
      </c>
      <c r="L103">
        <v>0</v>
      </c>
      <c r="M103">
        <v>294.55200000000002</v>
      </c>
      <c r="N103">
        <v>0</v>
      </c>
      <c r="O103">
        <v>5</v>
      </c>
      <c r="P103" s="55">
        <v>2780</v>
      </c>
    </row>
    <row r="104" spans="1:16" x14ac:dyDescent="0.25">
      <c r="A104" t="s">
        <v>1198</v>
      </c>
      <c r="B104" t="s">
        <v>1199</v>
      </c>
      <c r="C104" t="s">
        <v>774</v>
      </c>
      <c r="D104" t="s">
        <v>1200</v>
      </c>
      <c r="E104" t="s">
        <v>1201</v>
      </c>
      <c r="F104" t="s">
        <v>1202</v>
      </c>
      <c r="G104" t="s">
        <v>197</v>
      </c>
      <c r="H104" t="s">
        <v>783</v>
      </c>
      <c r="I104" t="s">
        <v>779</v>
      </c>
      <c r="J104" t="s">
        <v>238</v>
      </c>
      <c r="K104">
        <v>2655.9359999999997</v>
      </c>
      <c r="L104">
        <v>0</v>
      </c>
      <c r="M104">
        <v>294.55200000000002</v>
      </c>
      <c r="N104">
        <v>0</v>
      </c>
      <c r="O104">
        <v>5</v>
      </c>
      <c r="P104" s="55">
        <v>2780</v>
      </c>
    </row>
    <row r="105" spans="1:16" x14ac:dyDescent="0.25">
      <c r="A105" t="s">
        <v>1203</v>
      </c>
      <c r="B105" t="s">
        <v>1204</v>
      </c>
      <c r="C105" t="s">
        <v>774</v>
      </c>
      <c r="D105" t="s">
        <v>1205</v>
      </c>
      <c r="E105" t="s">
        <v>1206</v>
      </c>
      <c r="F105" t="s">
        <v>1207</v>
      </c>
      <c r="G105" t="s">
        <v>1207</v>
      </c>
      <c r="H105" t="s">
        <v>856</v>
      </c>
      <c r="I105" t="s">
        <v>779</v>
      </c>
      <c r="J105" t="s">
        <v>238</v>
      </c>
      <c r="K105">
        <v>0</v>
      </c>
      <c r="L105">
        <v>0</v>
      </c>
      <c r="M105">
        <v>294.00000000000006</v>
      </c>
      <c r="N105">
        <v>0</v>
      </c>
      <c r="O105">
        <v>21</v>
      </c>
      <c r="P105" s="55">
        <v>2024</v>
      </c>
    </row>
    <row r="106" spans="1:16" x14ac:dyDescent="0.25">
      <c r="A106" t="s">
        <v>1208</v>
      </c>
      <c r="B106" t="s">
        <v>1209</v>
      </c>
      <c r="C106" t="s">
        <v>774</v>
      </c>
      <c r="D106" t="s">
        <v>1172</v>
      </c>
      <c r="E106" t="s">
        <v>1210</v>
      </c>
      <c r="F106" t="s">
        <v>1211</v>
      </c>
      <c r="G106" t="s">
        <v>1211</v>
      </c>
      <c r="H106" t="s">
        <v>1058</v>
      </c>
      <c r="I106" t="s">
        <v>779</v>
      </c>
      <c r="J106" t="s">
        <v>242</v>
      </c>
      <c r="K106">
        <v>710</v>
      </c>
      <c r="L106">
        <v>3.4533626901521217E-2</v>
      </c>
      <c r="M106">
        <v>291.50636484375002</v>
      </c>
      <c r="N106">
        <v>0</v>
      </c>
      <c r="O106">
        <v>16.5</v>
      </c>
      <c r="P106" s="55">
        <v>802</v>
      </c>
    </row>
    <row r="107" spans="1:16" x14ac:dyDescent="0.25">
      <c r="A107" t="s">
        <v>1212</v>
      </c>
      <c r="B107" t="s">
        <v>1213</v>
      </c>
      <c r="C107" t="s">
        <v>774</v>
      </c>
      <c r="D107" t="s">
        <v>1214</v>
      </c>
      <c r="E107" t="s">
        <v>375</v>
      </c>
      <c r="F107" t="s">
        <v>375</v>
      </c>
      <c r="G107" t="s">
        <v>375</v>
      </c>
      <c r="H107" t="s">
        <v>856</v>
      </c>
      <c r="I107" t="s">
        <v>779</v>
      </c>
      <c r="J107" t="s">
        <v>238</v>
      </c>
      <c r="K107">
        <v>0</v>
      </c>
      <c r="L107">
        <v>0</v>
      </c>
      <c r="M107">
        <v>288.1875</v>
      </c>
      <c r="N107">
        <v>0</v>
      </c>
      <c r="O107">
        <v>2</v>
      </c>
      <c r="P107" s="55">
        <v>428.84</v>
      </c>
    </row>
    <row r="108" spans="1:16" x14ac:dyDescent="0.25">
      <c r="A108" t="s">
        <v>1215</v>
      </c>
      <c r="B108" t="s">
        <v>1216</v>
      </c>
      <c r="C108" t="s">
        <v>774</v>
      </c>
      <c r="D108" t="s">
        <v>1217</v>
      </c>
      <c r="E108" t="s">
        <v>1218</v>
      </c>
      <c r="F108" t="s">
        <v>89</v>
      </c>
      <c r="G108" s="53" t="s">
        <v>89</v>
      </c>
      <c r="H108" t="s">
        <v>783</v>
      </c>
      <c r="I108" t="s">
        <v>779</v>
      </c>
      <c r="J108" t="s">
        <v>242</v>
      </c>
      <c r="K108">
        <v>0</v>
      </c>
      <c r="L108">
        <v>0</v>
      </c>
      <c r="M108">
        <v>281.27205882352951</v>
      </c>
      <c r="N108">
        <v>0</v>
      </c>
      <c r="O108">
        <v>15</v>
      </c>
      <c r="P108" s="55">
        <v>337.5</v>
      </c>
    </row>
    <row r="109" spans="1:16" x14ac:dyDescent="0.25">
      <c r="A109" t="s">
        <v>1219</v>
      </c>
      <c r="B109" t="s">
        <v>1220</v>
      </c>
      <c r="C109" t="s">
        <v>774</v>
      </c>
      <c r="D109" t="s">
        <v>1078</v>
      </c>
      <c r="E109" t="s">
        <v>1221</v>
      </c>
      <c r="F109" t="s">
        <v>1222</v>
      </c>
      <c r="G109" t="s">
        <v>149</v>
      </c>
      <c r="H109" t="s">
        <v>433</v>
      </c>
      <c r="I109" t="s">
        <v>314</v>
      </c>
      <c r="J109" t="s">
        <v>238</v>
      </c>
      <c r="K109">
        <v>5.0605842984175489</v>
      </c>
      <c r="L109">
        <v>6.5874457312233995E-3</v>
      </c>
      <c r="M109">
        <v>276.68068117847861</v>
      </c>
      <c r="N109">
        <v>0</v>
      </c>
      <c r="O109">
        <v>20</v>
      </c>
      <c r="P109" s="55">
        <v>3332.36</v>
      </c>
    </row>
    <row r="110" spans="1:16" x14ac:dyDescent="0.25">
      <c r="A110" t="s">
        <v>1223</v>
      </c>
      <c r="B110" t="s">
        <v>1224</v>
      </c>
      <c r="C110" t="s">
        <v>774</v>
      </c>
      <c r="D110" t="s">
        <v>1037</v>
      </c>
      <c r="E110" t="s">
        <v>1225</v>
      </c>
      <c r="F110" t="s">
        <v>1226</v>
      </c>
      <c r="G110" t="s">
        <v>1226</v>
      </c>
      <c r="H110" t="s">
        <v>850</v>
      </c>
      <c r="I110" t="s">
        <v>779</v>
      </c>
      <c r="J110" t="s">
        <v>242</v>
      </c>
      <c r="K110">
        <v>0</v>
      </c>
      <c r="L110">
        <v>0</v>
      </c>
      <c r="M110">
        <v>266.94</v>
      </c>
      <c r="N110">
        <v>0</v>
      </c>
      <c r="O110">
        <v>14</v>
      </c>
      <c r="P110" s="55">
        <v>700</v>
      </c>
    </row>
    <row r="111" spans="1:16" x14ac:dyDescent="0.25">
      <c r="A111" t="s">
        <v>1227</v>
      </c>
      <c r="B111" t="s">
        <v>1228</v>
      </c>
      <c r="C111" t="s">
        <v>774</v>
      </c>
      <c r="D111" t="s">
        <v>1229</v>
      </c>
      <c r="E111" t="s">
        <v>1230</v>
      </c>
      <c r="F111" t="s">
        <v>1231</v>
      </c>
      <c r="G111" t="s">
        <v>1231</v>
      </c>
      <c r="H111" t="s">
        <v>783</v>
      </c>
      <c r="I111" t="s">
        <v>779</v>
      </c>
      <c r="J111" t="s">
        <v>242</v>
      </c>
      <c r="K111">
        <v>0</v>
      </c>
      <c r="L111">
        <v>0</v>
      </c>
      <c r="M111">
        <v>266.0153258868242</v>
      </c>
      <c r="N111">
        <v>0</v>
      </c>
      <c r="O111">
        <v>12</v>
      </c>
      <c r="P111" s="55">
        <v>2658.43</v>
      </c>
    </row>
    <row r="112" spans="1:16" x14ac:dyDescent="0.25">
      <c r="A112" t="s">
        <v>1232</v>
      </c>
      <c r="B112" t="s">
        <v>1233</v>
      </c>
      <c r="C112" t="s">
        <v>774</v>
      </c>
      <c r="D112" t="s">
        <v>1055</v>
      </c>
      <c r="E112" t="s">
        <v>1234</v>
      </c>
      <c r="F112" t="s">
        <v>1235</v>
      </c>
      <c r="G112" t="s">
        <v>1236</v>
      </c>
      <c r="H112" t="s">
        <v>1058</v>
      </c>
      <c r="I112" t="s">
        <v>314</v>
      </c>
      <c r="J112" t="s">
        <v>242</v>
      </c>
      <c r="K112">
        <v>0</v>
      </c>
      <c r="L112">
        <v>0</v>
      </c>
      <c r="M112">
        <v>262.96747555555544</v>
      </c>
      <c r="N112">
        <v>0</v>
      </c>
      <c r="O112">
        <v>20</v>
      </c>
      <c r="P112" s="55">
        <v>1573.51</v>
      </c>
    </row>
    <row r="113" spans="1:16" x14ac:dyDescent="0.25">
      <c r="A113" t="s">
        <v>1237</v>
      </c>
      <c r="B113" t="s">
        <v>1238</v>
      </c>
      <c r="C113" t="s">
        <v>774</v>
      </c>
      <c r="D113" t="s">
        <v>853</v>
      </c>
      <c r="E113" t="s">
        <v>1239</v>
      </c>
      <c r="F113" t="s">
        <v>1240</v>
      </c>
      <c r="G113" t="s">
        <v>926</v>
      </c>
      <c r="H113" t="s">
        <v>856</v>
      </c>
      <c r="I113" t="s">
        <v>779</v>
      </c>
      <c r="J113" t="s">
        <v>242</v>
      </c>
      <c r="K113">
        <v>0</v>
      </c>
      <c r="L113">
        <v>0</v>
      </c>
      <c r="M113">
        <v>248.01721470173769</v>
      </c>
      <c r="N113">
        <v>0</v>
      </c>
      <c r="O113">
        <v>16.5</v>
      </c>
      <c r="P113" s="55">
        <v>2570</v>
      </c>
    </row>
    <row r="114" spans="1:16" x14ac:dyDescent="0.25">
      <c r="A114" t="s">
        <v>1241</v>
      </c>
      <c r="B114" t="s">
        <v>1242</v>
      </c>
      <c r="C114" t="s">
        <v>774</v>
      </c>
      <c r="D114" t="s">
        <v>1243</v>
      </c>
      <c r="E114" t="s">
        <v>1244</v>
      </c>
      <c r="F114" t="s">
        <v>126</v>
      </c>
      <c r="G114" t="s">
        <v>126</v>
      </c>
      <c r="H114" t="s">
        <v>856</v>
      </c>
      <c r="I114" t="s">
        <v>314</v>
      </c>
      <c r="J114" t="s">
        <v>242</v>
      </c>
      <c r="K114">
        <v>0</v>
      </c>
      <c r="L114">
        <v>0</v>
      </c>
      <c r="M114">
        <v>247.46647284694683</v>
      </c>
      <c r="N114">
        <v>0</v>
      </c>
      <c r="O114">
        <v>21.5</v>
      </c>
      <c r="P114" s="55">
        <v>3522</v>
      </c>
    </row>
    <row r="115" spans="1:16" x14ac:dyDescent="0.25">
      <c r="A115" t="s">
        <v>1245</v>
      </c>
      <c r="B115" t="s">
        <v>1246</v>
      </c>
      <c r="C115" t="s">
        <v>774</v>
      </c>
      <c r="D115" t="s">
        <v>1243</v>
      </c>
      <c r="E115" t="s">
        <v>1247</v>
      </c>
      <c r="F115" t="s">
        <v>1248</v>
      </c>
      <c r="G115" t="s">
        <v>1248</v>
      </c>
      <c r="H115" t="s">
        <v>856</v>
      </c>
      <c r="I115" t="s">
        <v>314</v>
      </c>
      <c r="J115" t="s">
        <v>242</v>
      </c>
      <c r="K115">
        <v>0</v>
      </c>
      <c r="L115">
        <v>0</v>
      </c>
      <c r="M115">
        <v>247.46647284694683</v>
      </c>
      <c r="N115">
        <v>0</v>
      </c>
      <c r="O115">
        <v>21.5</v>
      </c>
      <c r="P115" s="55">
        <v>3522</v>
      </c>
    </row>
    <row r="116" spans="1:16" x14ac:dyDescent="0.25">
      <c r="A116" t="s">
        <v>1241</v>
      </c>
      <c r="B116" t="s">
        <v>1249</v>
      </c>
      <c r="C116" t="s">
        <v>774</v>
      </c>
      <c r="D116" t="s">
        <v>1243</v>
      </c>
      <c r="E116" t="s">
        <v>1250</v>
      </c>
      <c r="F116" t="s">
        <v>1251</v>
      </c>
      <c r="G116" t="s">
        <v>1251</v>
      </c>
      <c r="H116" t="s">
        <v>856</v>
      </c>
      <c r="I116" t="s">
        <v>314</v>
      </c>
      <c r="J116" t="s">
        <v>242</v>
      </c>
      <c r="K116">
        <v>0</v>
      </c>
      <c r="L116">
        <v>0</v>
      </c>
      <c r="M116">
        <v>247.46647284694683</v>
      </c>
      <c r="N116">
        <v>0</v>
      </c>
      <c r="O116">
        <v>21.5</v>
      </c>
      <c r="P116" s="55">
        <v>3522</v>
      </c>
    </row>
    <row r="117" spans="1:16" x14ac:dyDescent="0.25">
      <c r="A117" t="s">
        <v>1252</v>
      </c>
      <c r="B117" t="s">
        <v>1253</v>
      </c>
      <c r="C117" t="s">
        <v>774</v>
      </c>
      <c r="D117" t="s">
        <v>1172</v>
      </c>
      <c r="E117" t="s">
        <v>1254</v>
      </c>
      <c r="F117" t="s">
        <v>227</v>
      </c>
      <c r="G117" t="s">
        <v>227</v>
      </c>
      <c r="H117" t="s">
        <v>1058</v>
      </c>
      <c r="I117" t="s">
        <v>779</v>
      </c>
      <c r="J117" t="s">
        <v>242</v>
      </c>
      <c r="K117">
        <v>710</v>
      </c>
      <c r="L117">
        <v>0.10078339471041178</v>
      </c>
      <c r="M117">
        <v>246.40192524374996</v>
      </c>
      <c r="N117">
        <v>0</v>
      </c>
      <c r="O117">
        <v>16.5</v>
      </c>
      <c r="P117" s="55">
        <v>802</v>
      </c>
    </row>
    <row r="118" spans="1:16" x14ac:dyDescent="0.25">
      <c r="A118" t="s">
        <v>1255</v>
      </c>
      <c r="B118" t="s">
        <v>1256</v>
      </c>
      <c r="C118" t="s">
        <v>774</v>
      </c>
      <c r="D118" t="s">
        <v>853</v>
      </c>
      <c r="E118" t="s">
        <v>1164</v>
      </c>
      <c r="F118" t="s">
        <v>1257</v>
      </c>
      <c r="G118" t="s">
        <v>926</v>
      </c>
      <c r="H118" t="s">
        <v>856</v>
      </c>
      <c r="I118" t="s">
        <v>779</v>
      </c>
      <c r="J118" t="s">
        <v>242</v>
      </c>
      <c r="K118">
        <v>0</v>
      </c>
      <c r="L118">
        <v>0</v>
      </c>
      <c r="M118">
        <v>243.64291890926665</v>
      </c>
      <c r="N118">
        <v>0</v>
      </c>
      <c r="O118">
        <v>16.5</v>
      </c>
      <c r="P118" s="55">
        <v>2536.67</v>
      </c>
    </row>
    <row r="119" spans="1:16" x14ac:dyDescent="0.25">
      <c r="A119" t="s">
        <v>1258</v>
      </c>
      <c r="B119" t="s">
        <v>1259</v>
      </c>
      <c r="C119" t="s">
        <v>774</v>
      </c>
      <c r="D119" t="s">
        <v>1260</v>
      </c>
      <c r="E119" t="s">
        <v>80</v>
      </c>
      <c r="F119" t="s">
        <v>80</v>
      </c>
      <c r="G119" t="s">
        <v>80</v>
      </c>
      <c r="H119" t="s">
        <v>903</v>
      </c>
      <c r="I119" t="s">
        <v>779</v>
      </c>
      <c r="J119" t="s">
        <v>242</v>
      </c>
      <c r="K119">
        <v>0</v>
      </c>
      <c r="L119">
        <v>0</v>
      </c>
      <c r="M119">
        <v>240.23999999999995</v>
      </c>
      <c r="N119">
        <v>0</v>
      </c>
      <c r="O119">
        <v>12</v>
      </c>
      <c r="P119" s="55">
        <v>1000</v>
      </c>
    </row>
    <row r="120" spans="1:16" x14ac:dyDescent="0.25">
      <c r="A120" t="s">
        <v>1261</v>
      </c>
      <c r="B120" t="s">
        <v>1262</v>
      </c>
      <c r="C120" t="s">
        <v>774</v>
      </c>
      <c r="D120" t="s">
        <v>1260</v>
      </c>
      <c r="E120" t="s">
        <v>1263</v>
      </c>
      <c r="F120" t="s">
        <v>1263</v>
      </c>
      <c r="G120" t="s">
        <v>1263</v>
      </c>
      <c r="H120" t="s">
        <v>903</v>
      </c>
      <c r="I120" t="s">
        <v>779</v>
      </c>
      <c r="J120" t="s">
        <v>242</v>
      </c>
      <c r="K120">
        <v>0</v>
      </c>
      <c r="L120">
        <v>0</v>
      </c>
      <c r="M120">
        <v>240.23999999999995</v>
      </c>
      <c r="N120">
        <v>0</v>
      </c>
      <c r="O120">
        <v>12</v>
      </c>
      <c r="P120" s="55">
        <v>1000</v>
      </c>
    </row>
    <row r="121" spans="1:16" x14ac:dyDescent="0.25">
      <c r="A121" t="s">
        <v>1264</v>
      </c>
      <c r="B121" t="s">
        <v>1265</v>
      </c>
      <c r="C121" t="s">
        <v>774</v>
      </c>
      <c r="D121" t="s">
        <v>1266</v>
      </c>
      <c r="E121" t="s">
        <v>1267</v>
      </c>
      <c r="F121" t="s">
        <v>1268</v>
      </c>
      <c r="G121" t="s">
        <v>150</v>
      </c>
      <c r="H121" t="s">
        <v>433</v>
      </c>
      <c r="I121" t="s">
        <v>314</v>
      </c>
      <c r="J121" t="s">
        <v>238</v>
      </c>
      <c r="K121">
        <v>6.4807924749428203</v>
      </c>
      <c r="L121">
        <v>0</v>
      </c>
      <c r="M121">
        <v>234.80621707291945</v>
      </c>
      <c r="N121">
        <v>0</v>
      </c>
      <c r="O121">
        <v>20</v>
      </c>
      <c r="P121" s="55">
        <v>3381.78</v>
      </c>
    </row>
    <row r="122" spans="1:16" x14ac:dyDescent="0.25">
      <c r="A122" t="s">
        <v>1269</v>
      </c>
      <c r="B122" t="s">
        <v>1270</v>
      </c>
      <c r="C122" t="s">
        <v>774</v>
      </c>
      <c r="D122" t="s">
        <v>853</v>
      </c>
      <c r="E122" t="s">
        <v>1271</v>
      </c>
      <c r="F122" t="s">
        <v>1272</v>
      </c>
      <c r="G122" t="s">
        <v>888</v>
      </c>
      <c r="H122" t="s">
        <v>856</v>
      </c>
      <c r="I122" t="s">
        <v>779</v>
      </c>
      <c r="J122" t="s">
        <v>242</v>
      </c>
      <c r="K122">
        <v>0</v>
      </c>
      <c r="L122">
        <v>0</v>
      </c>
      <c r="M122">
        <v>234.02951894015465</v>
      </c>
      <c r="N122">
        <v>0</v>
      </c>
      <c r="O122">
        <v>16.5</v>
      </c>
      <c r="P122" s="55">
        <v>3365</v>
      </c>
    </row>
    <row r="123" spans="1:16" x14ac:dyDescent="0.25">
      <c r="A123" t="s">
        <v>1273</v>
      </c>
      <c r="B123" t="s">
        <v>1274</v>
      </c>
      <c r="C123" t="s">
        <v>774</v>
      </c>
      <c r="D123" t="s">
        <v>911</v>
      </c>
      <c r="E123" t="s">
        <v>1275</v>
      </c>
      <c r="F123" t="s">
        <v>1276</v>
      </c>
      <c r="G123" t="s">
        <v>84</v>
      </c>
      <c r="H123" t="s">
        <v>856</v>
      </c>
      <c r="I123" t="s">
        <v>779</v>
      </c>
      <c r="J123" t="s">
        <v>238</v>
      </c>
      <c r="K123">
        <v>0</v>
      </c>
      <c r="L123">
        <v>0</v>
      </c>
      <c r="M123">
        <v>227.2017889570557</v>
      </c>
      <c r="N123">
        <v>0</v>
      </c>
      <c r="O123">
        <v>3</v>
      </c>
      <c r="P123" s="55">
        <v>400.06</v>
      </c>
    </row>
    <row r="124" spans="1:16" x14ac:dyDescent="0.25">
      <c r="A124" t="s">
        <v>1277</v>
      </c>
      <c r="B124" t="s">
        <v>1278</v>
      </c>
      <c r="C124" t="s">
        <v>774</v>
      </c>
      <c r="D124" t="s">
        <v>911</v>
      </c>
      <c r="E124" t="s">
        <v>1279</v>
      </c>
      <c r="F124" t="s">
        <v>1280</v>
      </c>
      <c r="G124" t="s">
        <v>84</v>
      </c>
      <c r="H124" t="s">
        <v>856</v>
      </c>
      <c r="I124" t="s">
        <v>779</v>
      </c>
      <c r="J124" t="s">
        <v>238</v>
      </c>
      <c r="K124">
        <v>0</v>
      </c>
      <c r="L124">
        <v>0</v>
      </c>
      <c r="M124">
        <v>227.2017889570557</v>
      </c>
      <c r="N124">
        <v>0</v>
      </c>
      <c r="O124">
        <v>3</v>
      </c>
      <c r="P124" s="55">
        <v>539.5</v>
      </c>
    </row>
    <row r="125" spans="1:16" x14ac:dyDescent="0.25">
      <c r="A125" t="s">
        <v>1281</v>
      </c>
      <c r="B125" t="s">
        <v>1282</v>
      </c>
      <c r="C125" t="s">
        <v>774</v>
      </c>
      <c r="D125" t="s">
        <v>1055</v>
      </c>
      <c r="E125" t="s">
        <v>1283</v>
      </c>
      <c r="F125" t="s">
        <v>1284</v>
      </c>
      <c r="G125" t="s">
        <v>1236</v>
      </c>
      <c r="H125" t="s">
        <v>1058</v>
      </c>
      <c r="I125" t="s">
        <v>314</v>
      </c>
      <c r="J125" t="s">
        <v>242</v>
      </c>
      <c r="K125">
        <v>0</v>
      </c>
      <c r="L125">
        <v>0</v>
      </c>
      <c r="M125">
        <v>224.33731213675208</v>
      </c>
      <c r="N125">
        <v>0</v>
      </c>
      <c r="O125">
        <v>20</v>
      </c>
      <c r="P125" s="55">
        <v>1380.45</v>
      </c>
    </row>
    <row r="126" spans="1:16" x14ac:dyDescent="0.25">
      <c r="A126" t="s">
        <v>1285</v>
      </c>
      <c r="B126" t="s">
        <v>1286</v>
      </c>
      <c r="C126" t="s">
        <v>774</v>
      </c>
      <c r="D126" t="s">
        <v>1055</v>
      </c>
      <c r="E126" t="s">
        <v>1287</v>
      </c>
      <c r="F126" t="s">
        <v>127</v>
      </c>
      <c r="G126" t="s">
        <v>127</v>
      </c>
      <c r="H126" t="s">
        <v>1058</v>
      </c>
      <c r="I126" t="s">
        <v>314</v>
      </c>
      <c r="J126" t="s">
        <v>242</v>
      </c>
      <c r="K126">
        <v>0</v>
      </c>
      <c r="L126">
        <v>0</v>
      </c>
      <c r="M126">
        <v>221.65331893719798</v>
      </c>
      <c r="N126">
        <v>0</v>
      </c>
      <c r="O126">
        <v>20</v>
      </c>
      <c r="P126" s="55">
        <v>1433.51</v>
      </c>
    </row>
    <row r="127" spans="1:16" x14ac:dyDescent="0.25">
      <c r="A127" t="s">
        <v>1288</v>
      </c>
      <c r="B127" t="s">
        <v>1289</v>
      </c>
      <c r="C127" t="s">
        <v>774</v>
      </c>
      <c r="D127" t="s">
        <v>1290</v>
      </c>
      <c r="E127" t="s">
        <v>1291</v>
      </c>
      <c r="F127" t="s">
        <v>1292</v>
      </c>
      <c r="G127" t="s">
        <v>226</v>
      </c>
      <c r="H127" t="s">
        <v>1293</v>
      </c>
      <c r="I127" t="s">
        <v>779</v>
      </c>
      <c r="J127" t="s">
        <v>242</v>
      </c>
      <c r="K127">
        <v>0</v>
      </c>
      <c r="L127">
        <v>0</v>
      </c>
      <c r="M127">
        <v>221.27077627200003</v>
      </c>
      <c r="N127">
        <v>30357.849600000005</v>
      </c>
      <c r="O127">
        <v>5</v>
      </c>
      <c r="P127" s="55">
        <v>100</v>
      </c>
    </row>
    <row r="128" spans="1:16" x14ac:dyDescent="0.25">
      <c r="A128" t="s">
        <v>1294</v>
      </c>
      <c r="B128" t="s">
        <v>1295</v>
      </c>
      <c r="C128" t="s">
        <v>774</v>
      </c>
      <c r="D128" t="s">
        <v>1296</v>
      </c>
      <c r="E128" t="s">
        <v>1297</v>
      </c>
      <c r="F128" t="s">
        <v>1298</v>
      </c>
      <c r="G128" t="s">
        <v>1298</v>
      </c>
      <c r="H128" t="s">
        <v>1299</v>
      </c>
      <c r="I128" t="s">
        <v>779</v>
      </c>
      <c r="J128" t="s">
        <v>241</v>
      </c>
      <c r="K128">
        <v>0</v>
      </c>
      <c r="L128">
        <v>0</v>
      </c>
      <c r="M128">
        <v>218.1</v>
      </c>
      <c r="N128">
        <v>0</v>
      </c>
      <c r="O128">
        <v>15</v>
      </c>
      <c r="P128" s="55">
        <v>13.97</v>
      </c>
    </row>
    <row r="129" spans="1:16" x14ac:dyDescent="0.25">
      <c r="A129" t="s">
        <v>1300</v>
      </c>
      <c r="B129" t="s">
        <v>1301</v>
      </c>
      <c r="C129" t="s">
        <v>774</v>
      </c>
      <c r="D129" t="s">
        <v>1302</v>
      </c>
      <c r="E129" t="s">
        <v>1303</v>
      </c>
      <c r="F129" t="s">
        <v>1303</v>
      </c>
      <c r="G129" t="s">
        <v>94</v>
      </c>
      <c r="H129" t="s">
        <v>1304</v>
      </c>
      <c r="I129" t="s">
        <v>779</v>
      </c>
      <c r="J129" t="s">
        <v>242</v>
      </c>
      <c r="K129">
        <v>0</v>
      </c>
      <c r="L129">
        <v>0</v>
      </c>
      <c r="M129">
        <v>204.10803243243248</v>
      </c>
      <c r="N129">
        <v>0</v>
      </c>
      <c r="O129">
        <v>11</v>
      </c>
      <c r="P129" s="55">
        <v>175</v>
      </c>
    </row>
    <row r="130" spans="1:16" x14ac:dyDescent="0.25">
      <c r="A130" t="s">
        <v>1305</v>
      </c>
      <c r="B130" t="s">
        <v>1306</v>
      </c>
      <c r="C130" t="s">
        <v>774</v>
      </c>
      <c r="D130" t="s">
        <v>1055</v>
      </c>
      <c r="E130" t="s">
        <v>1307</v>
      </c>
      <c r="F130" t="s">
        <v>1308</v>
      </c>
      <c r="G130" t="s">
        <v>1308</v>
      </c>
      <c r="H130" t="s">
        <v>1058</v>
      </c>
      <c r="I130" t="s">
        <v>314</v>
      </c>
      <c r="J130" t="s">
        <v>242</v>
      </c>
      <c r="K130">
        <v>0</v>
      </c>
      <c r="L130">
        <v>0</v>
      </c>
      <c r="M130">
        <v>202.09977777777769</v>
      </c>
      <c r="N130">
        <v>0</v>
      </c>
      <c r="O130">
        <v>20</v>
      </c>
      <c r="P130" s="55">
        <v>1433.51</v>
      </c>
    </row>
    <row r="131" spans="1:16" x14ac:dyDescent="0.25">
      <c r="A131" t="s">
        <v>1309</v>
      </c>
      <c r="B131" t="s">
        <v>1310</v>
      </c>
      <c r="C131" t="s">
        <v>774</v>
      </c>
      <c r="D131" t="s">
        <v>1311</v>
      </c>
      <c r="E131" t="s">
        <v>1312</v>
      </c>
      <c r="F131" t="s">
        <v>1313</v>
      </c>
      <c r="G131" t="s">
        <v>124</v>
      </c>
      <c r="H131" t="s">
        <v>856</v>
      </c>
      <c r="I131" t="s">
        <v>314</v>
      </c>
      <c r="J131" t="s">
        <v>242</v>
      </c>
      <c r="K131">
        <v>0</v>
      </c>
      <c r="L131">
        <v>0</v>
      </c>
      <c r="M131">
        <v>200.87617986470354</v>
      </c>
      <c r="N131">
        <v>0</v>
      </c>
      <c r="O131">
        <v>25</v>
      </c>
      <c r="P131" s="55">
        <v>1785</v>
      </c>
    </row>
    <row r="132" spans="1:16" x14ac:dyDescent="0.25">
      <c r="A132" t="s">
        <v>1314</v>
      </c>
      <c r="B132" t="s">
        <v>1315</v>
      </c>
      <c r="C132" t="s">
        <v>774</v>
      </c>
      <c r="D132" t="s">
        <v>1311</v>
      </c>
      <c r="E132" t="s">
        <v>1316</v>
      </c>
      <c r="F132" t="s">
        <v>1317</v>
      </c>
      <c r="G132" t="s">
        <v>124</v>
      </c>
      <c r="H132" t="s">
        <v>856</v>
      </c>
      <c r="I132" t="s">
        <v>314</v>
      </c>
      <c r="J132" t="s">
        <v>242</v>
      </c>
      <c r="K132">
        <v>0</v>
      </c>
      <c r="L132">
        <v>0</v>
      </c>
      <c r="M132">
        <v>200.87617986470354</v>
      </c>
      <c r="N132">
        <v>0</v>
      </c>
      <c r="O132">
        <v>25</v>
      </c>
      <c r="P132" s="55">
        <v>1785</v>
      </c>
    </row>
    <row r="133" spans="1:16" x14ac:dyDescent="0.25">
      <c r="A133" t="s">
        <v>1318</v>
      </c>
      <c r="B133" t="s">
        <v>1319</v>
      </c>
      <c r="C133" t="s">
        <v>774</v>
      </c>
      <c r="D133" t="s">
        <v>1078</v>
      </c>
      <c r="E133" t="s">
        <v>1320</v>
      </c>
      <c r="F133" t="s">
        <v>1321</v>
      </c>
      <c r="G133" t="s">
        <v>149</v>
      </c>
      <c r="H133" t="s">
        <v>433</v>
      </c>
      <c r="I133" t="s">
        <v>314</v>
      </c>
      <c r="J133" t="s">
        <v>238</v>
      </c>
      <c r="K133">
        <v>6.0454247298612245</v>
      </c>
      <c r="L133">
        <v>7.22984315213794E-3</v>
      </c>
      <c r="M133">
        <v>199.14913264848977</v>
      </c>
      <c r="N133">
        <v>0</v>
      </c>
      <c r="O133">
        <v>20</v>
      </c>
      <c r="P133" s="55">
        <v>1076.04</v>
      </c>
    </row>
    <row r="134" spans="1:16" x14ac:dyDescent="0.25">
      <c r="A134" t="s">
        <v>1322</v>
      </c>
      <c r="B134" t="s">
        <v>1323</v>
      </c>
      <c r="C134" t="s">
        <v>774</v>
      </c>
      <c r="D134" t="s">
        <v>1037</v>
      </c>
      <c r="E134" t="s">
        <v>1324</v>
      </c>
      <c r="F134" t="s">
        <v>1325</v>
      </c>
      <c r="G134" t="s">
        <v>1325</v>
      </c>
      <c r="H134" t="s">
        <v>850</v>
      </c>
      <c r="I134" t="s">
        <v>779</v>
      </c>
      <c r="J134" t="s">
        <v>242</v>
      </c>
      <c r="K134">
        <v>0</v>
      </c>
      <c r="L134">
        <v>0</v>
      </c>
      <c r="M134">
        <v>193.32</v>
      </c>
      <c r="N134">
        <v>0</v>
      </c>
      <c r="O134">
        <v>14</v>
      </c>
      <c r="P134" s="55">
        <v>700</v>
      </c>
    </row>
    <row r="135" spans="1:16" x14ac:dyDescent="0.25">
      <c r="A135" t="s">
        <v>1326</v>
      </c>
      <c r="B135" t="s">
        <v>1327</v>
      </c>
      <c r="C135" t="s">
        <v>774</v>
      </c>
      <c r="D135" t="s">
        <v>1055</v>
      </c>
      <c r="E135" t="s">
        <v>1328</v>
      </c>
      <c r="F135" t="s">
        <v>1329</v>
      </c>
      <c r="G135" t="s">
        <v>1329</v>
      </c>
      <c r="H135" t="s">
        <v>1058</v>
      </c>
      <c r="I135" t="s">
        <v>314</v>
      </c>
      <c r="J135" t="s">
        <v>242</v>
      </c>
      <c r="K135">
        <v>0</v>
      </c>
      <c r="L135">
        <v>0</v>
      </c>
      <c r="M135">
        <v>189.16539199999991</v>
      </c>
      <c r="N135">
        <v>0</v>
      </c>
      <c r="O135">
        <v>20</v>
      </c>
      <c r="P135" s="55">
        <v>1433.51</v>
      </c>
    </row>
    <row r="136" spans="1:16" x14ac:dyDescent="0.25">
      <c r="A136" t="s">
        <v>1330</v>
      </c>
      <c r="B136" t="s">
        <v>1331</v>
      </c>
      <c r="C136" t="s">
        <v>774</v>
      </c>
      <c r="D136" t="s">
        <v>1078</v>
      </c>
      <c r="E136" t="s">
        <v>1332</v>
      </c>
      <c r="F136" t="s">
        <v>1333</v>
      </c>
      <c r="G136" t="s">
        <v>149</v>
      </c>
      <c r="H136" t="s">
        <v>433</v>
      </c>
      <c r="I136" t="s">
        <v>314</v>
      </c>
      <c r="J136" t="s">
        <v>238</v>
      </c>
      <c r="K136">
        <v>110.8917007198516</v>
      </c>
      <c r="L136">
        <v>0.1411889342931355</v>
      </c>
      <c r="M136">
        <v>188.36806840697585</v>
      </c>
      <c r="N136">
        <v>0</v>
      </c>
      <c r="O136">
        <v>20</v>
      </c>
      <c r="P136" s="64">
        <v>29938.57</v>
      </c>
    </row>
    <row r="137" spans="1:16" x14ac:dyDescent="0.25">
      <c r="A137" t="s">
        <v>1334</v>
      </c>
      <c r="B137" t="s">
        <v>1335</v>
      </c>
      <c r="C137" t="s">
        <v>774</v>
      </c>
      <c r="D137" t="s">
        <v>1055</v>
      </c>
      <c r="E137" t="s">
        <v>1336</v>
      </c>
      <c r="F137" t="s">
        <v>88</v>
      </c>
      <c r="G137" t="s">
        <v>88</v>
      </c>
      <c r="H137" t="s">
        <v>1058</v>
      </c>
      <c r="I137" t="s">
        <v>314</v>
      </c>
      <c r="J137" t="s">
        <v>242</v>
      </c>
      <c r="K137">
        <v>0</v>
      </c>
      <c r="L137">
        <v>0</v>
      </c>
      <c r="M137">
        <v>185.21062775919714</v>
      </c>
      <c r="N137">
        <v>0</v>
      </c>
      <c r="O137">
        <v>20</v>
      </c>
      <c r="P137" s="55">
        <v>1240.45</v>
      </c>
    </row>
    <row r="138" spans="1:16" x14ac:dyDescent="0.25">
      <c r="A138" t="s">
        <v>1337</v>
      </c>
      <c r="B138" t="s">
        <v>1338</v>
      </c>
      <c r="C138" t="s">
        <v>774</v>
      </c>
      <c r="D138" t="s">
        <v>1339</v>
      </c>
      <c r="E138" t="s">
        <v>1340</v>
      </c>
      <c r="F138" t="s">
        <v>1341</v>
      </c>
      <c r="G138" t="s">
        <v>151</v>
      </c>
      <c r="H138" t="s">
        <v>1342</v>
      </c>
      <c r="I138" t="s">
        <v>314</v>
      </c>
      <c r="J138" t="s">
        <v>238</v>
      </c>
      <c r="K138">
        <v>3.7458091309771335</v>
      </c>
      <c r="L138">
        <v>1.8083443659043671E-4</v>
      </c>
      <c r="M138">
        <v>181.00609989316254</v>
      </c>
      <c r="N138">
        <v>0</v>
      </c>
      <c r="O138">
        <v>18.512820512820511</v>
      </c>
      <c r="P138" s="55">
        <v>400</v>
      </c>
    </row>
    <row r="139" spans="1:16" x14ac:dyDescent="0.25">
      <c r="A139" t="s">
        <v>1343</v>
      </c>
      <c r="B139" t="s">
        <v>1344</v>
      </c>
      <c r="C139" t="s">
        <v>774</v>
      </c>
      <c r="D139" t="s">
        <v>1339</v>
      </c>
      <c r="E139" t="s">
        <v>1345</v>
      </c>
      <c r="F139" t="s">
        <v>1346</v>
      </c>
      <c r="G139" t="s">
        <v>151</v>
      </c>
      <c r="H139" t="s">
        <v>1342</v>
      </c>
      <c r="I139" t="s">
        <v>314</v>
      </c>
      <c r="J139" t="s">
        <v>238</v>
      </c>
      <c r="K139">
        <v>0</v>
      </c>
      <c r="L139">
        <v>0</v>
      </c>
      <c r="M139">
        <v>181.00609989316254</v>
      </c>
      <c r="N139">
        <v>0</v>
      </c>
      <c r="O139">
        <v>18.512820512820511</v>
      </c>
      <c r="P139" s="55">
        <v>400</v>
      </c>
    </row>
    <row r="140" spans="1:16" x14ac:dyDescent="0.25">
      <c r="A140" t="s">
        <v>1347</v>
      </c>
      <c r="B140" t="s">
        <v>1348</v>
      </c>
      <c r="C140" t="s">
        <v>774</v>
      </c>
      <c r="D140" t="s">
        <v>1065</v>
      </c>
      <c r="E140" t="s">
        <v>1349</v>
      </c>
      <c r="F140" t="s">
        <v>1350</v>
      </c>
      <c r="G140" t="s">
        <v>1350</v>
      </c>
      <c r="H140" t="s">
        <v>778</v>
      </c>
      <c r="I140" t="s">
        <v>779</v>
      </c>
      <c r="J140" t="s">
        <v>242</v>
      </c>
      <c r="K140">
        <v>0</v>
      </c>
      <c r="L140">
        <v>0</v>
      </c>
      <c r="M140">
        <v>179.58133012067401</v>
      </c>
      <c r="N140">
        <v>0</v>
      </c>
      <c r="O140">
        <v>15</v>
      </c>
      <c r="P140" s="55">
        <v>616</v>
      </c>
    </row>
    <row r="141" spans="1:16" x14ac:dyDescent="0.25">
      <c r="A141" t="s">
        <v>1351</v>
      </c>
      <c r="B141" t="s">
        <v>1352</v>
      </c>
      <c r="C141" t="s">
        <v>774</v>
      </c>
      <c r="D141" t="s">
        <v>911</v>
      </c>
      <c r="E141" t="s">
        <v>1353</v>
      </c>
      <c r="F141" t="s">
        <v>1354</v>
      </c>
      <c r="G141" t="s">
        <v>84</v>
      </c>
      <c r="H141" t="s">
        <v>856</v>
      </c>
      <c r="I141" t="s">
        <v>779</v>
      </c>
      <c r="J141" t="s">
        <v>238</v>
      </c>
      <c r="K141">
        <v>0</v>
      </c>
      <c r="L141">
        <v>0</v>
      </c>
      <c r="M141">
        <v>174.54860553805378</v>
      </c>
      <c r="N141">
        <v>0</v>
      </c>
      <c r="O141">
        <v>3</v>
      </c>
      <c r="P141" s="55">
        <v>332</v>
      </c>
    </row>
    <row r="142" spans="1:16" x14ac:dyDescent="0.25">
      <c r="A142" t="s">
        <v>1355</v>
      </c>
      <c r="B142" t="s">
        <v>1356</v>
      </c>
      <c r="C142" t="s">
        <v>774</v>
      </c>
      <c r="D142" t="s">
        <v>1357</v>
      </c>
      <c r="E142" t="s">
        <v>1358</v>
      </c>
      <c r="F142" t="s">
        <v>1358</v>
      </c>
      <c r="G142" t="s">
        <v>1358</v>
      </c>
      <c r="H142" t="s">
        <v>850</v>
      </c>
      <c r="I142" t="s">
        <v>779</v>
      </c>
      <c r="J142" t="s">
        <v>242</v>
      </c>
      <c r="K142">
        <v>0</v>
      </c>
      <c r="L142">
        <v>0</v>
      </c>
      <c r="M142">
        <v>168.64848000000003</v>
      </c>
      <c r="N142">
        <v>0</v>
      </c>
      <c r="O142">
        <v>7</v>
      </c>
      <c r="P142" s="55">
        <v>145.5</v>
      </c>
    </row>
    <row r="143" spans="1:16" x14ac:dyDescent="0.25">
      <c r="A143" t="s">
        <v>1359</v>
      </c>
      <c r="B143" t="s">
        <v>1360</v>
      </c>
      <c r="C143" t="s">
        <v>774</v>
      </c>
      <c r="D143" t="s">
        <v>1357</v>
      </c>
      <c r="E143" t="s">
        <v>1361</v>
      </c>
      <c r="F143" t="s">
        <v>1361</v>
      </c>
      <c r="G143" s="51" t="s">
        <v>1361</v>
      </c>
      <c r="H143" t="s">
        <v>850</v>
      </c>
      <c r="I143" t="s">
        <v>779</v>
      </c>
      <c r="J143" t="s">
        <v>242</v>
      </c>
      <c r="K143">
        <v>0</v>
      </c>
      <c r="L143">
        <v>0</v>
      </c>
      <c r="M143">
        <v>168.64848000000003</v>
      </c>
      <c r="N143">
        <v>0</v>
      </c>
      <c r="O143">
        <v>7</v>
      </c>
      <c r="P143" s="55">
        <v>145.5</v>
      </c>
    </row>
    <row r="144" spans="1:16" x14ac:dyDescent="0.25">
      <c r="A144" t="s">
        <v>1362</v>
      </c>
      <c r="B144" t="s">
        <v>1363</v>
      </c>
      <c r="C144" t="s">
        <v>774</v>
      </c>
      <c r="D144" t="s">
        <v>1055</v>
      </c>
      <c r="E144" t="s">
        <v>1364</v>
      </c>
      <c r="F144" t="s">
        <v>1365</v>
      </c>
      <c r="G144" t="s">
        <v>1365</v>
      </c>
      <c r="H144" t="s">
        <v>1058</v>
      </c>
      <c r="I144" t="s">
        <v>314</v>
      </c>
      <c r="J144" t="s">
        <v>242</v>
      </c>
      <c r="K144">
        <v>0</v>
      </c>
      <c r="L144">
        <v>0</v>
      </c>
      <c r="M144">
        <v>167.24948717948698</v>
      </c>
      <c r="N144">
        <v>0</v>
      </c>
      <c r="O144">
        <v>20</v>
      </c>
      <c r="P144" s="55">
        <v>1240.45</v>
      </c>
    </row>
    <row r="145" spans="1:16" x14ac:dyDescent="0.25">
      <c r="A145" t="s">
        <v>1366</v>
      </c>
      <c r="B145" t="s">
        <v>1367</v>
      </c>
      <c r="C145" t="s">
        <v>774</v>
      </c>
      <c r="D145" t="s">
        <v>1368</v>
      </c>
      <c r="E145" t="s">
        <v>1369</v>
      </c>
      <c r="F145" t="s">
        <v>1370</v>
      </c>
      <c r="G145" t="s">
        <v>147</v>
      </c>
      <c r="H145" t="s">
        <v>433</v>
      </c>
      <c r="I145" t="s">
        <v>314</v>
      </c>
      <c r="J145" t="s">
        <v>238</v>
      </c>
      <c r="K145">
        <v>9.4294091120753247</v>
      </c>
      <c r="L145">
        <v>8.6503812699123793E-3</v>
      </c>
      <c r="M145">
        <v>166.94873030176103</v>
      </c>
      <c r="N145">
        <v>0</v>
      </c>
      <c r="O145">
        <v>20</v>
      </c>
      <c r="P145" s="55">
        <v>3150.01</v>
      </c>
    </row>
    <row r="146" spans="1:16" x14ac:dyDescent="0.25">
      <c r="A146" t="s">
        <v>1371</v>
      </c>
      <c r="B146" t="s">
        <v>1372</v>
      </c>
      <c r="C146" t="s">
        <v>774</v>
      </c>
      <c r="D146" t="s">
        <v>1055</v>
      </c>
      <c r="E146" t="s">
        <v>1373</v>
      </c>
      <c r="F146" t="s">
        <v>210</v>
      </c>
      <c r="G146" t="s">
        <v>210</v>
      </c>
      <c r="H146" t="s">
        <v>1058</v>
      </c>
      <c r="I146" t="s">
        <v>314</v>
      </c>
      <c r="J146" t="s">
        <v>242</v>
      </c>
      <c r="K146">
        <v>0</v>
      </c>
      <c r="L146">
        <v>0</v>
      </c>
      <c r="M146">
        <v>156.54551999999981</v>
      </c>
      <c r="N146">
        <v>0</v>
      </c>
      <c r="O146">
        <v>20</v>
      </c>
      <c r="P146" s="55">
        <v>1240.45</v>
      </c>
    </row>
    <row r="147" spans="1:16" x14ac:dyDescent="0.25">
      <c r="A147" t="s">
        <v>1374</v>
      </c>
      <c r="B147" t="s">
        <v>1375</v>
      </c>
      <c r="C147" t="s">
        <v>774</v>
      </c>
      <c r="D147" t="s">
        <v>1376</v>
      </c>
      <c r="E147" t="s">
        <v>1377</v>
      </c>
      <c r="F147" t="s">
        <v>79</v>
      </c>
      <c r="G147" t="s">
        <v>79</v>
      </c>
      <c r="H147" t="s">
        <v>903</v>
      </c>
      <c r="I147" t="s">
        <v>779</v>
      </c>
      <c r="J147" t="s">
        <v>242</v>
      </c>
      <c r="K147">
        <v>0</v>
      </c>
      <c r="L147">
        <v>0</v>
      </c>
      <c r="M147">
        <v>148.64153124999993</v>
      </c>
      <c r="N147">
        <v>0</v>
      </c>
      <c r="O147">
        <v>12</v>
      </c>
      <c r="P147" s="55">
        <v>857</v>
      </c>
    </row>
    <row r="148" spans="1:16" x14ac:dyDescent="0.25">
      <c r="A148" t="s">
        <v>1378</v>
      </c>
      <c r="B148" t="s">
        <v>1379</v>
      </c>
      <c r="C148" t="s">
        <v>774</v>
      </c>
      <c r="D148" t="s">
        <v>1376</v>
      </c>
      <c r="E148" t="s">
        <v>1380</v>
      </c>
      <c r="F148" t="s">
        <v>1381</v>
      </c>
      <c r="G148" t="s">
        <v>1381</v>
      </c>
      <c r="H148" t="s">
        <v>903</v>
      </c>
      <c r="I148" t="s">
        <v>779</v>
      </c>
      <c r="J148" t="s">
        <v>242</v>
      </c>
      <c r="K148">
        <v>0</v>
      </c>
      <c r="L148">
        <v>0</v>
      </c>
      <c r="M148">
        <v>148.64153124999993</v>
      </c>
      <c r="N148">
        <v>0</v>
      </c>
      <c r="O148">
        <v>12</v>
      </c>
      <c r="P148" s="55">
        <v>857</v>
      </c>
    </row>
    <row r="149" spans="1:16" x14ac:dyDescent="0.25">
      <c r="A149" t="s">
        <v>1382</v>
      </c>
      <c r="B149" t="s">
        <v>1383</v>
      </c>
      <c r="C149" t="s">
        <v>774</v>
      </c>
      <c r="D149" t="s">
        <v>1078</v>
      </c>
      <c r="E149" t="s">
        <v>1384</v>
      </c>
      <c r="F149" t="s">
        <v>1385</v>
      </c>
      <c r="G149" t="s">
        <v>149</v>
      </c>
      <c r="H149" t="s">
        <v>433</v>
      </c>
      <c r="I149" t="s">
        <v>314</v>
      </c>
      <c r="J149" t="s">
        <v>238</v>
      </c>
      <c r="K149">
        <v>3.2005502144288362</v>
      </c>
      <c r="L149">
        <v>3.7917237879205225E-3</v>
      </c>
      <c r="M149">
        <v>146.22252278560293</v>
      </c>
      <c r="N149">
        <v>0</v>
      </c>
      <c r="O149">
        <v>20</v>
      </c>
      <c r="P149" s="55">
        <v>3381.78</v>
      </c>
    </row>
    <row r="150" spans="1:16" x14ac:dyDescent="0.25">
      <c r="A150" t="s">
        <v>1386</v>
      </c>
      <c r="B150" t="s">
        <v>1387</v>
      </c>
      <c r="C150" t="s">
        <v>774</v>
      </c>
      <c r="D150" t="s">
        <v>1055</v>
      </c>
      <c r="E150" t="s">
        <v>1388</v>
      </c>
      <c r="F150" t="s">
        <v>1389</v>
      </c>
      <c r="G150" t="s">
        <v>1236</v>
      </c>
      <c r="H150" t="s">
        <v>1058</v>
      </c>
      <c r="I150" t="s">
        <v>314</v>
      </c>
      <c r="J150" t="s">
        <v>242</v>
      </c>
      <c r="K150">
        <v>0</v>
      </c>
      <c r="L150">
        <v>0</v>
      </c>
      <c r="M150">
        <v>144.23632478632473</v>
      </c>
      <c r="N150">
        <v>0</v>
      </c>
      <c r="O150">
        <v>20</v>
      </c>
      <c r="P150" s="55">
        <v>1380.45</v>
      </c>
    </row>
    <row r="151" spans="1:16" x14ac:dyDescent="0.25">
      <c r="A151" t="s">
        <v>1390</v>
      </c>
      <c r="B151" t="s">
        <v>1391</v>
      </c>
      <c r="C151" t="s">
        <v>774</v>
      </c>
      <c r="D151" t="s">
        <v>1392</v>
      </c>
      <c r="E151" t="s">
        <v>1393</v>
      </c>
      <c r="F151" t="s">
        <v>1394</v>
      </c>
      <c r="G151" t="s">
        <v>1394</v>
      </c>
      <c r="H151" t="s">
        <v>856</v>
      </c>
      <c r="I151" t="s">
        <v>779</v>
      </c>
      <c r="J151" t="s">
        <v>238</v>
      </c>
      <c r="K151">
        <v>0</v>
      </c>
      <c r="L151">
        <v>0</v>
      </c>
      <c r="M151">
        <v>134.26011477761853</v>
      </c>
      <c r="N151">
        <v>0</v>
      </c>
      <c r="O151">
        <v>3</v>
      </c>
      <c r="P151" s="55">
        <v>0</v>
      </c>
    </row>
    <row r="152" spans="1:16" x14ac:dyDescent="0.25">
      <c r="A152" t="s">
        <v>1395</v>
      </c>
      <c r="B152" t="s">
        <v>1396</v>
      </c>
      <c r="C152" t="s">
        <v>774</v>
      </c>
      <c r="D152" t="s">
        <v>1296</v>
      </c>
      <c r="E152" t="s">
        <v>1397</v>
      </c>
      <c r="F152" t="s">
        <v>414</v>
      </c>
      <c r="G152" t="s">
        <v>414</v>
      </c>
      <c r="H152" t="s">
        <v>1299</v>
      </c>
      <c r="I152" t="s">
        <v>779</v>
      </c>
      <c r="J152" t="s">
        <v>241</v>
      </c>
      <c r="K152">
        <v>0</v>
      </c>
      <c r="L152">
        <v>0</v>
      </c>
      <c r="M152">
        <v>133.9</v>
      </c>
      <c r="N152">
        <v>0</v>
      </c>
      <c r="O152">
        <v>15</v>
      </c>
      <c r="P152" s="55">
        <v>13.97</v>
      </c>
    </row>
    <row r="153" spans="1:16" x14ac:dyDescent="0.25">
      <c r="A153" t="s">
        <v>1398</v>
      </c>
      <c r="B153" t="s">
        <v>1399</v>
      </c>
      <c r="C153" t="s">
        <v>774</v>
      </c>
      <c r="D153" t="s">
        <v>853</v>
      </c>
      <c r="E153" t="s">
        <v>1400</v>
      </c>
      <c r="F153" t="s">
        <v>1401</v>
      </c>
      <c r="G153" t="s">
        <v>926</v>
      </c>
      <c r="H153" t="s">
        <v>856</v>
      </c>
      <c r="I153" t="s">
        <v>779</v>
      </c>
      <c r="J153" t="s">
        <v>242</v>
      </c>
      <c r="K153">
        <v>0</v>
      </c>
      <c r="L153">
        <v>0</v>
      </c>
      <c r="M153">
        <v>131.48584961583023</v>
      </c>
      <c r="N153">
        <v>0</v>
      </c>
      <c r="O153">
        <v>16.5</v>
      </c>
      <c r="P153" s="55">
        <v>1970</v>
      </c>
    </row>
    <row r="154" spans="1:16" x14ac:dyDescent="0.25">
      <c r="A154" t="s">
        <v>1402</v>
      </c>
      <c r="B154" t="s">
        <v>1403</v>
      </c>
      <c r="C154" t="s">
        <v>774</v>
      </c>
      <c r="D154" t="s">
        <v>1055</v>
      </c>
      <c r="E154" t="s">
        <v>1404</v>
      </c>
      <c r="F154" t="s">
        <v>209</v>
      </c>
      <c r="G154" t="s">
        <v>209</v>
      </c>
      <c r="H154" t="s">
        <v>1058</v>
      </c>
      <c r="I154" t="s">
        <v>314</v>
      </c>
      <c r="J154" t="s">
        <v>242</v>
      </c>
      <c r="K154">
        <v>0</v>
      </c>
      <c r="L154">
        <v>0</v>
      </c>
      <c r="M154">
        <v>131.11035000000001</v>
      </c>
      <c r="N154">
        <v>0</v>
      </c>
      <c r="O154">
        <v>20</v>
      </c>
      <c r="P154" s="55">
        <v>995.06</v>
      </c>
    </row>
    <row r="155" spans="1:16" x14ac:dyDescent="0.25">
      <c r="A155" t="s">
        <v>1405</v>
      </c>
      <c r="B155" t="s">
        <v>1406</v>
      </c>
      <c r="C155" t="s">
        <v>774</v>
      </c>
      <c r="D155" t="s">
        <v>911</v>
      </c>
      <c r="E155" t="s">
        <v>1407</v>
      </c>
      <c r="F155" t="s">
        <v>1408</v>
      </c>
      <c r="G155" t="s">
        <v>84</v>
      </c>
      <c r="H155" t="s">
        <v>856</v>
      </c>
      <c r="I155" t="s">
        <v>779</v>
      </c>
      <c r="J155" t="s">
        <v>238</v>
      </c>
      <c r="K155">
        <v>0</v>
      </c>
      <c r="L155">
        <v>0</v>
      </c>
      <c r="M155">
        <v>130.91145415354035</v>
      </c>
      <c r="N155">
        <v>0</v>
      </c>
      <c r="O155">
        <v>3</v>
      </c>
      <c r="P155" s="55">
        <v>249</v>
      </c>
    </row>
    <row r="156" spans="1:16" x14ac:dyDescent="0.25">
      <c r="A156" t="s">
        <v>1409</v>
      </c>
      <c r="B156" t="s">
        <v>1410</v>
      </c>
      <c r="C156" t="s">
        <v>774</v>
      </c>
      <c r="D156" t="s">
        <v>1339</v>
      </c>
      <c r="E156" t="s">
        <v>1411</v>
      </c>
      <c r="F156" t="s">
        <v>151</v>
      </c>
      <c r="G156" t="s">
        <v>151</v>
      </c>
      <c r="H156" t="s">
        <v>1342</v>
      </c>
      <c r="I156" t="s">
        <v>314</v>
      </c>
      <c r="J156" t="s">
        <v>238</v>
      </c>
      <c r="K156">
        <v>1.8729045654885668</v>
      </c>
      <c r="L156">
        <v>9.0417218295218353E-5</v>
      </c>
      <c r="M156">
        <v>126.70426992521378</v>
      </c>
      <c r="N156">
        <v>0</v>
      </c>
      <c r="O156">
        <v>18.512820512820507</v>
      </c>
      <c r="P156" s="55">
        <v>381.09</v>
      </c>
    </row>
    <row r="157" spans="1:16" x14ac:dyDescent="0.25">
      <c r="A157" t="s">
        <v>1412</v>
      </c>
      <c r="B157" t="s">
        <v>1413</v>
      </c>
      <c r="C157" t="s">
        <v>774</v>
      </c>
      <c r="D157" t="s">
        <v>1078</v>
      </c>
      <c r="E157" t="s">
        <v>1414</v>
      </c>
      <c r="F157" t="s">
        <v>1415</v>
      </c>
      <c r="G157" t="s">
        <v>149</v>
      </c>
      <c r="H157" t="s">
        <v>433</v>
      </c>
      <c r="I157" t="s">
        <v>314</v>
      </c>
      <c r="J157" t="s">
        <v>238</v>
      </c>
      <c r="K157">
        <v>0</v>
      </c>
      <c r="L157">
        <v>0</v>
      </c>
      <c r="M157">
        <v>126.4036951549421</v>
      </c>
      <c r="N157">
        <v>0</v>
      </c>
      <c r="O157">
        <v>20</v>
      </c>
      <c r="P157" s="55">
        <v>6644.95</v>
      </c>
    </row>
    <row r="158" spans="1:16" x14ac:dyDescent="0.25">
      <c r="A158" t="s">
        <v>1416</v>
      </c>
      <c r="B158" t="s">
        <v>1417</v>
      </c>
      <c r="C158" t="s">
        <v>774</v>
      </c>
      <c r="D158" t="s">
        <v>1311</v>
      </c>
      <c r="E158" t="s">
        <v>1418</v>
      </c>
      <c r="F158" t="s">
        <v>1419</v>
      </c>
      <c r="G158" t="s">
        <v>1420</v>
      </c>
      <c r="H158" t="s">
        <v>856</v>
      </c>
      <c r="I158" t="s">
        <v>314</v>
      </c>
      <c r="J158" t="s">
        <v>242</v>
      </c>
      <c r="K158">
        <v>0</v>
      </c>
      <c r="L158">
        <v>0</v>
      </c>
      <c r="M158">
        <v>126.11948051948059</v>
      </c>
      <c r="N158">
        <v>0</v>
      </c>
      <c r="O158">
        <v>25</v>
      </c>
      <c r="P158" s="55">
        <v>1272</v>
      </c>
    </row>
    <row r="159" spans="1:16" x14ac:dyDescent="0.25">
      <c r="A159" t="s">
        <v>1421</v>
      </c>
      <c r="B159" t="s">
        <v>1422</v>
      </c>
      <c r="C159" t="s">
        <v>774</v>
      </c>
      <c r="D159" t="s">
        <v>1311</v>
      </c>
      <c r="E159" t="s">
        <v>1423</v>
      </c>
      <c r="F159" t="s">
        <v>1424</v>
      </c>
      <c r="G159" s="51" t="s">
        <v>1420</v>
      </c>
      <c r="H159" t="s">
        <v>856</v>
      </c>
      <c r="I159" t="s">
        <v>314</v>
      </c>
      <c r="J159" t="s">
        <v>242</v>
      </c>
      <c r="K159">
        <v>0</v>
      </c>
      <c r="L159">
        <v>0</v>
      </c>
      <c r="M159">
        <v>126.11948051948059</v>
      </c>
      <c r="N159">
        <v>0</v>
      </c>
      <c r="O159">
        <v>25</v>
      </c>
      <c r="P159" s="55">
        <v>1272</v>
      </c>
    </row>
    <row r="160" spans="1:16" x14ac:dyDescent="0.25">
      <c r="A160" t="s">
        <v>1425</v>
      </c>
      <c r="B160" t="s">
        <v>1426</v>
      </c>
      <c r="C160" t="s">
        <v>774</v>
      </c>
      <c r="D160" t="s">
        <v>1055</v>
      </c>
      <c r="E160" t="s">
        <v>1427</v>
      </c>
      <c r="F160" t="s">
        <v>1428</v>
      </c>
      <c r="G160" t="s">
        <v>1428</v>
      </c>
      <c r="H160" t="s">
        <v>1058</v>
      </c>
      <c r="I160" t="s">
        <v>314</v>
      </c>
      <c r="J160" t="s">
        <v>242</v>
      </c>
      <c r="K160">
        <v>0</v>
      </c>
      <c r="L160">
        <v>0</v>
      </c>
      <c r="M160">
        <v>121.86965811965807</v>
      </c>
      <c r="N160">
        <v>0</v>
      </c>
      <c r="O160">
        <v>20</v>
      </c>
      <c r="P160" s="55">
        <v>1433.51</v>
      </c>
    </row>
    <row r="161" spans="1:16" x14ac:dyDescent="0.25">
      <c r="A161" t="s">
        <v>1429</v>
      </c>
      <c r="B161" t="s">
        <v>1430</v>
      </c>
      <c r="C161" t="s">
        <v>774</v>
      </c>
      <c r="D161" t="s">
        <v>1368</v>
      </c>
      <c r="E161" t="s">
        <v>1431</v>
      </c>
      <c r="F161" t="s">
        <v>1432</v>
      </c>
      <c r="G161" t="s">
        <v>148</v>
      </c>
      <c r="H161" t="s">
        <v>433</v>
      </c>
      <c r="I161" t="s">
        <v>314</v>
      </c>
      <c r="J161" t="s">
        <v>238</v>
      </c>
      <c r="K161">
        <v>7.9975568197755553</v>
      </c>
      <c r="L161">
        <v>7.7588716983034009E-3</v>
      </c>
      <c r="M161">
        <v>115.07115183246073</v>
      </c>
      <c r="N161">
        <v>0</v>
      </c>
      <c r="O161">
        <v>20</v>
      </c>
      <c r="P161" s="55">
        <v>520.54</v>
      </c>
    </row>
    <row r="162" spans="1:16" x14ac:dyDescent="0.25">
      <c r="A162" t="s">
        <v>1433</v>
      </c>
      <c r="B162" t="s">
        <v>1434</v>
      </c>
      <c r="C162" t="s">
        <v>774</v>
      </c>
      <c r="D162" t="s">
        <v>1368</v>
      </c>
      <c r="E162" t="s">
        <v>1435</v>
      </c>
      <c r="F162" t="s">
        <v>1436</v>
      </c>
      <c r="G162" t="s">
        <v>148</v>
      </c>
      <c r="H162" t="s">
        <v>433</v>
      </c>
      <c r="I162" t="s">
        <v>314</v>
      </c>
      <c r="J162" t="s">
        <v>238</v>
      </c>
      <c r="K162">
        <v>7.9975568197755553</v>
      </c>
      <c r="L162">
        <v>7.7588716983034009E-3</v>
      </c>
      <c r="M162">
        <v>115.07115183246073</v>
      </c>
      <c r="N162">
        <v>0</v>
      </c>
      <c r="O162">
        <v>20</v>
      </c>
      <c r="P162" s="55">
        <v>415.99</v>
      </c>
    </row>
    <row r="163" spans="1:16" x14ac:dyDescent="0.25">
      <c r="A163" t="s">
        <v>1437</v>
      </c>
      <c r="B163" t="s">
        <v>1438</v>
      </c>
      <c r="C163" t="s">
        <v>774</v>
      </c>
      <c r="D163" t="s">
        <v>1290</v>
      </c>
      <c r="E163" t="s">
        <v>1439</v>
      </c>
      <c r="F163" t="s">
        <v>355</v>
      </c>
      <c r="G163" t="s">
        <v>355</v>
      </c>
      <c r="H163" t="s">
        <v>1293</v>
      </c>
      <c r="I163" t="s">
        <v>779</v>
      </c>
      <c r="J163" t="s">
        <v>242</v>
      </c>
      <c r="K163">
        <v>0</v>
      </c>
      <c r="L163">
        <v>0</v>
      </c>
      <c r="M163">
        <v>112.47931127160001</v>
      </c>
      <c r="N163">
        <v>15431.906880000002</v>
      </c>
      <c r="O163">
        <v>5</v>
      </c>
      <c r="P163" s="55">
        <v>125</v>
      </c>
    </row>
    <row r="164" spans="1:16" x14ac:dyDescent="0.25">
      <c r="A164" t="s">
        <v>1440</v>
      </c>
      <c r="B164" t="s">
        <v>1441</v>
      </c>
      <c r="C164" t="s">
        <v>774</v>
      </c>
      <c r="D164" t="s">
        <v>1442</v>
      </c>
      <c r="E164" t="s">
        <v>1443</v>
      </c>
      <c r="F164" t="s">
        <v>1443</v>
      </c>
      <c r="G164" t="s">
        <v>1443</v>
      </c>
      <c r="H164" t="s">
        <v>1444</v>
      </c>
      <c r="I164" t="s">
        <v>779</v>
      </c>
      <c r="J164" t="s">
        <v>242</v>
      </c>
      <c r="K164">
        <v>245.33333333333323</v>
      </c>
      <c r="L164">
        <v>0</v>
      </c>
      <c r="M164">
        <v>110.76</v>
      </c>
      <c r="N164">
        <v>0</v>
      </c>
      <c r="O164">
        <v>16.5</v>
      </c>
      <c r="P164" s="55">
        <v>400</v>
      </c>
    </row>
    <row r="165" spans="1:16" x14ac:dyDescent="0.25">
      <c r="A165" t="s">
        <v>1445</v>
      </c>
      <c r="B165" t="s">
        <v>1446</v>
      </c>
      <c r="C165" t="s">
        <v>774</v>
      </c>
      <c r="D165" t="s">
        <v>1290</v>
      </c>
      <c r="E165" t="s">
        <v>1447</v>
      </c>
      <c r="F165" t="s">
        <v>226</v>
      </c>
      <c r="G165" t="s">
        <v>226</v>
      </c>
      <c r="H165" t="s">
        <v>1293</v>
      </c>
      <c r="I165" t="s">
        <v>779</v>
      </c>
      <c r="J165" t="s">
        <v>242</v>
      </c>
      <c r="K165">
        <v>0</v>
      </c>
      <c r="L165">
        <v>0</v>
      </c>
      <c r="M165">
        <v>110.63538813600002</v>
      </c>
      <c r="N165">
        <v>15178.924800000003</v>
      </c>
      <c r="O165">
        <v>5</v>
      </c>
      <c r="P165" s="55">
        <v>75</v>
      </c>
    </row>
    <row r="166" spans="1:16" x14ac:dyDescent="0.25">
      <c r="A166" t="s">
        <v>1448</v>
      </c>
      <c r="B166" t="s">
        <v>1449</v>
      </c>
      <c r="C166" t="s">
        <v>774</v>
      </c>
      <c r="D166" t="s">
        <v>1055</v>
      </c>
      <c r="E166" t="s">
        <v>1450</v>
      </c>
      <c r="F166" t="s">
        <v>188</v>
      </c>
      <c r="G166" t="s">
        <v>188</v>
      </c>
      <c r="H166" t="s">
        <v>1058</v>
      </c>
      <c r="I166" t="s">
        <v>314</v>
      </c>
      <c r="J166" t="s">
        <v>242</v>
      </c>
      <c r="K166">
        <v>0</v>
      </c>
      <c r="L166">
        <v>0</v>
      </c>
      <c r="M166">
        <v>107.53205128205116</v>
      </c>
      <c r="N166">
        <v>0</v>
      </c>
      <c r="O166">
        <v>20</v>
      </c>
      <c r="P166" s="55">
        <v>1240.45</v>
      </c>
    </row>
    <row r="167" spans="1:16" x14ac:dyDescent="0.25">
      <c r="A167" t="s">
        <v>1451</v>
      </c>
      <c r="B167" t="s">
        <v>1452</v>
      </c>
      <c r="C167" t="s">
        <v>774</v>
      </c>
      <c r="D167" t="s">
        <v>1055</v>
      </c>
      <c r="E167" t="s">
        <v>1453</v>
      </c>
      <c r="F167" t="s">
        <v>1454</v>
      </c>
      <c r="G167" t="s">
        <v>1454</v>
      </c>
      <c r="H167" t="s">
        <v>1058</v>
      </c>
      <c r="I167" t="s">
        <v>314</v>
      </c>
      <c r="J167" t="s">
        <v>242</v>
      </c>
      <c r="K167">
        <v>0</v>
      </c>
      <c r="L167">
        <v>0</v>
      </c>
      <c r="M167">
        <v>107.53205128205116</v>
      </c>
      <c r="N167">
        <v>0</v>
      </c>
      <c r="O167">
        <v>20</v>
      </c>
      <c r="P167" s="55">
        <v>1240.45</v>
      </c>
    </row>
    <row r="168" spans="1:16" x14ac:dyDescent="0.25">
      <c r="A168" t="s">
        <v>1455</v>
      </c>
      <c r="B168" t="s">
        <v>1456</v>
      </c>
      <c r="C168" t="s">
        <v>774</v>
      </c>
      <c r="D168" t="s">
        <v>1457</v>
      </c>
      <c r="E168" t="s">
        <v>1458</v>
      </c>
      <c r="F168" t="s">
        <v>1459</v>
      </c>
      <c r="G168" t="s">
        <v>134</v>
      </c>
      <c r="H168" t="s">
        <v>1460</v>
      </c>
      <c r="I168" t="s">
        <v>314</v>
      </c>
      <c r="J168" t="s">
        <v>242</v>
      </c>
      <c r="K168">
        <v>219.83993945999998</v>
      </c>
      <c r="L168">
        <v>0</v>
      </c>
      <c r="M168">
        <v>102.47939999999998</v>
      </c>
      <c r="N168">
        <v>0</v>
      </c>
      <c r="O168">
        <v>11</v>
      </c>
      <c r="P168" s="55">
        <v>72.52</v>
      </c>
    </row>
    <row r="169" spans="1:16" x14ac:dyDescent="0.25">
      <c r="A169" t="s">
        <v>1461</v>
      </c>
      <c r="B169" t="s">
        <v>1462</v>
      </c>
      <c r="C169" t="s">
        <v>774</v>
      </c>
      <c r="D169" t="s">
        <v>1463</v>
      </c>
      <c r="E169" t="s">
        <v>1464</v>
      </c>
      <c r="F169" t="s">
        <v>1465</v>
      </c>
      <c r="G169" t="s">
        <v>134</v>
      </c>
      <c r="H169" t="s">
        <v>1460</v>
      </c>
      <c r="I169" t="s">
        <v>314</v>
      </c>
      <c r="J169" t="s">
        <v>242</v>
      </c>
      <c r="K169">
        <v>6.5951981837999991</v>
      </c>
      <c r="L169">
        <v>0</v>
      </c>
      <c r="M169">
        <v>102.47939999999998</v>
      </c>
      <c r="N169">
        <v>0</v>
      </c>
      <c r="O169">
        <v>11</v>
      </c>
      <c r="P169" s="55">
        <v>210</v>
      </c>
    </row>
    <row r="170" spans="1:16" x14ac:dyDescent="0.25">
      <c r="A170" t="s">
        <v>1466</v>
      </c>
      <c r="B170" t="s">
        <v>1467</v>
      </c>
      <c r="C170" t="s">
        <v>774</v>
      </c>
      <c r="D170" t="s">
        <v>1457</v>
      </c>
      <c r="E170" t="s">
        <v>1468</v>
      </c>
      <c r="F170" t="s">
        <v>1469</v>
      </c>
      <c r="G170" t="s">
        <v>121</v>
      </c>
      <c r="H170" t="s">
        <v>1460</v>
      </c>
      <c r="I170" t="s">
        <v>314</v>
      </c>
      <c r="J170" t="s">
        <v>242</v>
      </c>
      <c r="K170">
        <v>6.5951981837999991</v>
      </c>
      <c r="L170">
        <v>0</v>
      </c>
      <c r="M170">
        <v>102.47939999999998</v>
      </c>
      <c r="N170">
        <v>0</v>
      </c>
      <c r="O170">
        <v>11</v>
      </c>
      <c r="P170" s="55">
        <v>82.48</v>
      </c>
    </row>
    <row r="171" spans="1:16" x14ac:dyDescent="0.25">
      <c r="A171" t="s">
        <v>1470</v>
      </c>
      <c r="B171" t="s">
        <v>1471</v>
      </c>
      <c r="C171" t="s">
        <v>774</v>
      </c>
      <c r="D171" t="s">
        <v>1472</v>
      </c>
      <c r="E171" t="s">
        <v>1473</v>
      </c>
      <c r="F171" t="s">
        <v>1474</v>
      </c>
      <c r="G171" t="s">
        <v>1475</v>
      </c>
      <c r="H171" t="s">
        <v>778</v>
      </c>
      <c r="I171" t="s">
        <v>314</v>
      </c>
      <c r="J171" t="s">
        <v>242</v>
      </c>
      <c r="K171">
        <v>0</v>
      </c>
      <c r="L171">
        <v>0</v>
      </c>
      <c r="M171">
        <v>102.46705142796459</v>
      </c>
      <c r="N171">
        <v>0</v>
      </c>
      <c r="O171">
        <v>15</v>
      </c>
      <c r="P171" s="55">
        <v>1434.48</v>
      </c>
    </row>
    <row r="172" spans="1:16" x14ac:dyDescent="0.25">
      <c r="A172" t="s">
        <v>1476</v>
      </c>
      <c r="B172" t="s">
        <v>1477</v>
      </c>
      <c r="C172" t="s">
        <v>774</v>
      </c>
      <c r="D172" t="s">
        <v>786</v>
      </c>
      <c r="E172" t="s">
        <v>1478</v>
      </c>
      <c r="F172" t="s">
        <v>175</v>
      </c>
      <c r="G172" t="s">
        <v>175</v>
      </c>
      <c r="H172" t="s">
        <v>788</v>
      </c>
      <c r="I172" t="s">
        <v>779</v>
      </c>
      <c r="J172" t="s">
        <v>242</v>
      </c>
      <c r="K172">
        <v>2.3274603795600002</v>
      </c>
      <c r="L172">
        <v>0</v>
      </c>
      <c r="M172">
        <v>102.13709764839483</v>
      </c>
      <c r="N172">
        <v>905.27436</v>
      </c>
      <c r="O172">
        <v>6</v>
      </c>
      <c r="P172" s="55">
        <v>335</v>
      </c>
    </row>
    <row r="173" spans="1:16" x14ac:dyDescent="0.25">
      <c r="A173" t="s">
        <v>1479</v>
      </c>
      <c r="B173" t="s">
        <v>1480</v>
      </c>
      <c r="C173" t="s">
        <v>774</v>
      </c>
      <c r="D173" t="s">
        <v>786</v>
      </c>
      <c r="E173" t="s">
        <v>1481</v>
      </c>
      <c r="F173" t="s">
        <v>67</v>
      </c>
      <c r="G173" t="s">
        <v>67</v>
      </c>
      <c r="H173" t="s">
        <v>788</v>
      </c>
      <c r="I173" t="s">
        <v>779</v>
      </c>
      <c r="J173" t="s">
        <v>242</v>
      </c>
      <c r="K173">
        <v>2.3274603795600002</v>
      </c>
      <c r="L173">
        <v>0</v>
      </c>
      <c r="M173">
        <v>102.13709764839483</v>
      </c>
      <c r="N173">
        <v>905.27436</v>
      </c>
      <c r="O173">
        <v>6</v>
      </c>
      <c r="P173" s="55">
        <v>77</v>
      </c>
    </row>
    <row r="174" spans="1:16" x14ac:dyDescent="0.25">
      <c r="A174" t="s">
        <v>1476</v>
      </c>
      <c r="B174" t="s">
        <v>1482</v>
      </c>
      <c r="C174" t="s">
        <v>774</v>
      </c>
      <c r="D174" t="s">
        <v>786</v>
      </c>
      <c r="E174" t="s">
        <v>1483</v>
      </c>
      <c r="F174" t="s">
        <v>1484</v>
      </c>
      <c r="G174" t="s">
        <v>1484</v>
      </c>
      <c r="H174" t="s">
        <v>788</v>
      </c>
      <c r="I174" t="s">
        <v>779</v>
      </c>
      <c r="J174" t="s">
        <v>242</v>
      </c>
      <c r="K174">
        <v>2.3274603795600002</v>
      </c>
      <c r="L174">
        <v>0</v>
      </c>
      <c r="M174">
        <v>102.13709764839483</v>
      </c>
      <c r="N174">
        <v>905.27436</v>
      </c>
      <c r="O174">
        <v>6</v>
      </c>
      <c r="P174" s="55">
        <v>335</v>
      </c>
    </row>
    <row r="175" spans="1:16" x14ac:dyDescent="0.25">
      <c r="A175" t="s">
        <v>1485</v>
      </c>
      <c r="B175" t="s">
        <v>1486</v>
      </c>
      <c r="C175" t="s">
        <v>774</v>
      </c>
      <c r="D175" t="s">
        <v>786</v>
      </c>
      <c r="E175" t="s">
        <v>1487</v>
      </c>
      <c r="F175" t="s">
        <v>1488</v>
      </c>
      <c r="G175" t="s">
        <v>1488</v>
      </c>
      <c r="H175" t="s">
        <v>788</v>
      </c>
      <c r="I175" t="s">
        <v>779</v>
      </c>
      <c r="J175" t="s">
        <v>242</v>
      </c>
      <c r="K175">
        <v>2.3274603795600002</v>
      </c>
      <c r="L175">
        <v>0</v>
      </c>
      <c r="M175">
        <v>102.13709764839483</v>
      </c>
      <c r="N175">
        <v>905.27436</v>
      </c>
      <c r="O175">
        <v>20</v>
      </c>
      <c r="P175" s="55">
        <v>837.5</v>
      </c>
    </row>
    <row r="176" spans="1:16" x14ac:dyDescent="0.25">
      <c r="A176" t="s">
        <v>1489</v>
      </c>
      <c r="B176" t="s">
        <v>1490</v>
      </c>
      <c r="C176" t="s">
        <v>774</v>
      </c>
      <c r="D176" t="s">
        <v>786</v>
      </c>
      <c r="E176" t="s">
        <v>1491</v>
      </c>
      <c r="F176" t="s">
        <v>1075</v>
      </c>
      <c r="G176" t="s">
        <v>1075</v>
      </c>
      <c r="H176" t="s">
        <v>788</v>
      </c>
      <c r="I176" t="s">
        <v>779</v>
      </c>
      <c r="J176" t="s">
        <v>242</v>
      </c>
      <c r="K176">
        <v>2.3274603795600002</v>
      </c>
      <c r="L176">
        <v>0</v>
      </c>
      <c r="M176">
        <v>102.13709764839483</v>
      </c>
      <c r="N176">
        <v>905.27436</v>
      </c>
      <c r="O176">
        <v>20</v>
      </c>
      <c r="P176" s="55">
        <v>192.5</v>
      </c>
    </row>
    <row r="177" spans="1:16" x14ac:dyDescent="0.25">
      <c r="A177" t="s">
        <v>1492</v>
      </c>
      <c r="B177" t="s">
        <v>1493</v>
      </c>
      <c r="C177" t="s">
        <v>774</v>
      </c>
      <c r="D177" t="s">
        <v>1296</v>
      </c>
      <c r="E177" t="s">
        <v>1494</v>
      </c>
      <c r="F177" t="s">
        <v>1495</v>
      </c>
      <c r="G177" t="s">
        <v>1495</v>
      </c>
      <c r="H177" t="s">
        <v>1299</v>
      </c>
      <c r="I177" t="s">
        <v>779</v>
      </c>
      <c r="J177" t="s">
        <v>241</v>
      </c>
      <c r="K177">
        <v>0</v>
      </c>
      <c r="L177">
        <v>0</v>
      </c>
      <c r="M177">
        <v>100.7663940520446</v>
      </c>
      <c r="N177">
        <v>0</v>
      </c>
      <c r="O177">
        <v>15</v>
      </c>
      <c r="P177" s="55">
        <v>21.2</v>
      </c>
    </row>
    <row r="178" spans="1:16" x14ac:dyDescent="0.25">
      <c r="A178" t="s">
        <v>1496</v>
      </c>
      <c r="B178" t="s">
        <v>1497</v>
      </c>
      <c r="C178" t="s">
        <v>774</v>
      </c>
      <c r="D178" t="s">
        <v>1498</v>
      </c>
      <c r="E178" t="s">
        <v>1499</v>
      </c>
      <c r="F178" t="s">
        <v>1500</v>
      </c>
      <c r="G178" t="s">
        <v>1501</v>
      </c>
      <c r="H178" t="s">
        <v>778</v>
      </c>
      <c r="I178" t="s">
        <v>314</v>
      </c>
      <c r="J178" t="s">
        <v>242</v>
      </c>
      <c r="K178">
        <v>0</v>
      </c>
      <c r="L178">
        <v>0</v>
      </c>
      <c r="M178">
        <v>100.57072251473197</v>
      </c>
      <c r="N178">
        <v>0</v>
      </c>
      <c r="O178">
        <v>30</v>
      </c>
      <c r="P178" s="55">
        <v>742</v>
      </c>
    </row>
    <row r="179" spans="1:16" x14ac:dyDescent="0.25">
      <c r="A179" t="s">
        <v>1502</v>
      </c>
      <c r="B179" t="s">
        <v>1503</v>
      </c>
      <c r="C179" t="s">
        <v>774</v>
      </c>
      <c r="D179" t="s">
        <v>1504</v>
      </c>
      <c r="E179" t="s">
        <v>1505</v>
      </c>
      <c r="F179" t="s">
        <v>1505</v>
      </c>
      <c r="G179" t="s">
        <v>1505</v>
      </c>
      <c r="H179" t="s">
        <v>856</v>
      </c>
      <c r="I179" t="s">
        <v>779</v>
      </c>
      <c r="J179" t="s">
        <v>238</v>
      </c>
      <c r="K179">
        <v>0</v>
      </c>
      <c r="L179">
        <v>0</v>
      </c>
      <c r="M179">
        <v>97.876599999999996</v>
      </c>
      <c r="N179">
        <v>0</v>
      </c>
      <c r="O179">
        <v>15</v>
      </c>
      <c r="P179" s="55">
        <v>1500</v>
      </c>
    </row>
    <row r="180" spans="1:16" x14ac:dyDescent="0.25">
      <c r="A180" t="s">
        <v>1506</v>
      </c>
      <c r="B180" t="s">
        <v>1507</v>
      </c>
      <c r="C180" t="s">
        <v>774</v>
      </c>
      <c r="D180" t="s">
        <v>1078</v>
      </c>
      <c r="E180" t="s">
        <v>1508</v>
      </c>
      <c r="F180" t="s">
        <v>1509</v>
      </c>
      <c r="G180" t="s">
        <v>149</v>
      </c>
      <c r="H180" t="s">
        <v>433</v>
      </c>
      <c r="I180" t="s">
        <v>314</v>
      </c>
      <c r="J180" t="s">
        <v>238</v>
      </c>
      <c r="K180">
        <v>2.8086707552359549</v>
      </c>
      <c r="L180">
        <v>3.3589449763637871E-3</v>
      </c>
      <c r="M180">
        <v>92.52358102112359</v>
      </c>
      <c r="N180">
        <v>0</v>
      </c>
      <c r="O180">
        <v>20</v>
      </c>
      <c r="P180" s="55">
        <v>1863.41</v>
      </c>
    </row>
    <row r="181" spans="1:16" x14ac:dyDescent="0.25">
      <c r="A181" t="s">
        <v>1510</v>
      </c>
      <c r="B181" t="s">
        <v>1511</v>
      </c>
      <c r="C181" t="s">
        <v>774</v>
      </c>
      <c r="D181" t="s">
        <v>1078</v>
      </c>
      <c r="E181" t="s">
        <v>1512</v>
      </c>
      <c r="F181" t="s">
        <v>1513</v>
      </c>
      <c r="G181" t="s">
        <v>149</v>
      </c>
      <c r="H181" t="s">
        <v>433</v>
      </c>
      <c r="I181" t="s">
        <v>314</v>
      </c>
      <c r="J181" t="s">
        <v>238</v>
      </c>
      <c r="K181">
        <v>0</v>
      </c>
      <c r="L181">
        <v>0</v>
      </c>
      <c r="M181">
        <v>86.096208551664859</v>
      </c>
      <c r="N181">
        <v>0</v>
      </c>
      <c r="O181">
        <v>20</v>
      </c>
      <c r="P181" s="55">
        <v>4460.41</v>
      </c>
    </row>
    <row r="182" spans="1:16" x14ac:dyDescent="0.25">
      <c r="A182" t="s">
        <v>1514</v>
      </c>
      <c r="B182" t="s">
        <v>1515</v>
      </c>
      <c r="C182" t="s">
        <v>774</v>
      </c>
      <c r="D182" t="s">
        <v>1457</v>
      </c>
      <c r="E182" t="s">
        <v>1516</v>
      </c>
      <c r="F182" t="s">
        <v>123</v>
      </c>
      <c r="G182" t="s">
        <v>123</v>
      </c>
      <c r="H182" t="s">
        <v>1460</v>
      </c>
      <c r="I182" t="s">
        <v>314</v>
      </c>
      <c r="J182" t="s">
        <v>242</v>
      </c>
      <c r="K182">
        <v>6.1237826958600001</v>
      </c>
      <c r="L182">
        <v>0</v>
      </c>
      <c r="M182">
        <v>85.399500000000003</v>
      </c>
      <c r="N182">
        <v>0</v>
      </c>
      <c r="O182">
        <v>11</v>
      </c>
      <c r="P182" s="55">
        <v>82.48</v>
      </c>
    </row>
    <row r="183" spans="1:16" x14ac:dyDescent="0.25">
      <c r="A183" t="s">
        <v>1517</v>
      </c>
      <c r="B183" t="s">
        <v>1518</v>
      </c>
      <c r="C183" t="s">
        <v>774</v>
      </c>
      <c r="D183" t="s">
        <v>1457</v>
      </c>
      <c r="E183" t="s">
        <v>1519</v>
      </c>
      <c r="F183" t="s">
        <v>1520</v>
      </c>
      <c r="G183" t="s">
        <v>133</v>
      </c>
      <c r="H183" t="s">
        <v>1460</v>
      </c>
      <c r="I183" t="s">
        <v>314</v>
      </c>
      <c r="J183" t="s">
        <v>242</v>
      </c>
      <c r="K183">
        <v>204.12608986200001</v>
      </c>
      <c r="L183">
        <v>0</v>
      </c>
      <c r="M183">
        <v>85.399500000000003</v>
      </c>
      <c r="N183">
        <v>0</v>
      </c>
      <c r="O183">
        <v>11</v>
      </c>
      <c r="P183" s="55">
        <v>85.2</v>
      </c>
    </row>
    <row r="184" spans="1:16" x14ac:dyDescent="0.25">
      <c r="A184" t="s">
        <v>1521</v>
      </c>
      <c r="B184" t="s">
        <v>1522</v>
      </c>
      <c r="C184" t="s">
        <v>774</v>
      </c>
      <c r="D184" t="s">
        <v>1457</v>
      </c>
      <c r="E184" t="s">
        <v>1523</v>
      </c>
      <c r="F184" t="s">
        <v>1524</v>
      </c>
      <c r="G184" t="s">
        <v>133</v>
      </c>
      <c r="H184" t="s">
        <v>1460</v>
      </c>
      <c r="I184" t="s">
        <v>314</v>
      </c>
      <c r="J184" t="s">
        <v>242</v>
      </c>
      <c r="K184">
        <v>0</v>
      </c>
      <c r="L184">
        <v>0</v>
      </c>
      <c r="M184">
        <v>85.399500000000003</v>
      </c>
      <c r="N184">
        <v>0</v>
      </c>
      <c r="O184">
        <v>11</v>
      </c>
      <c r="P184" s="55">
        <v>210</v>
      </c>
    </row>
    <row r="185" spans="1:16" x14ac:dyDescent="0.25">
      <c r="A185" t="s">
        <v>1525</v>
      </c>
      <c r="B185" t="s">
        <v>1526</v>
      </c>
      <c r="C185" t="s">
        <v>774</v>
      </c>
      <c r="D185" t="s">
        <v>1457</v>
      </c>
      <c r="E185" t="s">
        <v>1527</v>
      </c>
      <c r="F185" t="s">
        <v>1528</v>
      </c>
      <c r="G185" t="s">
        <v>133</v>
      </c>
      <c r="H185" t="s">
        <v>1460</v>
      </c>
      <c r="I185" t="s">
        <v>314</v>
      </c>
      <c r="J185" t="s">
        <v>242</v>
      </c>
      <c r="K185">
        <v>6.1237826958600001</v>
      </c>
      <c r="L185">
        <v>0</v>
      </c>
      <c r="M185">
        <v>85.399500000000003</v>
      </c>
      <c r="N185">
        <v>0</v>
      </c>
      <c r="O185">
        <v>11</v>
      </c>
      <c r="P185" s="55">
        <v>210</v>
      </c>
    </row>
    <row r="186" spans="1:16" x14ac:dyDescent="0.25">
      <c r="A186" t="s">
        <v>1529</v>
      </c>
      <c r="B186" t="s">
        <v>1530</v>
      </c>
      <c r="C186" t="s">
        <v>774</v>
      </c>
      <c r="D186" t="s">
        <v>1457</v>
      </c>
      <c r="E186" t="s">
        <v>1531</v>
      </c>
      <c r="F186" t="s">
        <v>1532</v>
      </c>
      <c r="G186" t="s">
        <v>133</v>
      </c>
      <c r="H186" t="s">
        <v>1460</v>
      </c>
      <c r="I186" t="s">
        <v>314</v>
      </c>
      <c r="J186" t="s">
        <v>242</v>
      </c>
      <c r="K186">
        <v>6.0638067277343035</v>
      </c>
      <c r="L186">
        <v>0</v>
      </c>
      <c r="M186">
        <v>83.226504915628766</v>
      </c>
      <c r="N186">
        <v>0</v>
      </c>
      <c r="O186">
        <v>11</v>
      </c>
      <c r="P186" s="55">
        <v>82.48</v>
      </c>
    </row>
    <row r="187" spans="1:16" s="52" customFormat="1" x14ac:dyDescent="0.25">
      <c r="A187" t="s">
        <v>1533</v>
      </c>
      <c r="B187" t="s">
        <v>1534</v>
      </c>
      <c r="C187" t="s">
        <v>774</v>
      </c>
      <c r="D187" t="s">
        <v>1296</v>
      </c>
      <c r="E187" t="s">
        <v>1535</v>
      </c>
      <c r="F187" t="s">
        <v>1536</v>
      </c>
      <c r="G187" t="s">
        <v>1536</v>
      </c>
      <c r="H187" t="s">
        <v>1299</v>
      </c>
      <c r="I187" t="s">
        <v>779</v>
      </c>
      <c r="J187" t="s">
        <v>241</v>
      </c>
      <c r="K187">
        <v>0</v>
      </c>
      <c r="L187">
        <v>0</v>
      </c>
      <c r="M187">
        <v>82.947360594795541</v>
      </c>
      <c r="N187">
        <v>0</v>
      </c>
      <c r="O187">
        <v>15</v>
      </c>
      <c r="P187" s="55">
        <v>21.2</v>
      </c>
    </row>
    <row r="188" spans="1:16" x14ac:dyDescent="0.25">
      <c r="A188" t="s">
        <v>1537</v>
      </c>
      <c r="B188" t="s">
        <v>1538</v>
      </c>
      <c r="C188" t="s">
        <v>774</v>
      </c>
      <c r="D188" t="s">
        <v>1368</v>
      </c>
      <c r="E188" t="s">
        <v>1539</v>
      </c>
      <c r="F188" t="s">
        <v>147</v>
      </c>
      <c r="G188" t="s">
        <v>147</v>
      </c>
      <c r="H188" t="s">
        <v>433</v>
      </c>
      <c r="I188" t="s">
        <v>314</v>
      </c>
      <c r="J188" t="s">
        <v>238</v>
      </c>
      <c r="K188">
        <v>7.1082676264607905</v>
      </c>
      <c r="L188">
        <v>7.7588716983034009E-3</v>
      </c>
      <c r="M188">
        <v>82.851229319371726</v>
      </c>
      <c r="N188">
        <v>0</v>
      </c>
      <c r="O188">
        <v>20</v>
      </c>
      <c r="P188" s="55">
        <v>529.69000000000005</v>
      </c>
    </row>
    <row r="189" spans="1:16" x14ac:dyDescent="0.25">
      <c r="A189" t="s">
        <v>1540</v>
      </c>
      <c r="B189" t="s">
        <v>1541</v>
      </c>
      <c r="C189" t="s">
        <v>774</v>
      </c>
      <c r="D189" t="s">
        <v>1368</v>
      </c>
      <c r="E189" t="s">
        <v>1542</v>
      </c>
      <c r="F189" t="s">
        <v>1543</v>
      </c>
      <c r="G189" t="s">
        <v>147</v>
      </c>
      <c r="H189" t="s">
        <v>433</v>
      </c>
      <c r="I189" t="s">
        <v>314</v>
      </c>
      <c r="J189" t="s">
        <v>238</v>
      </c>
      <c r="K189">
        <v>7.1082676264607905</v>
      </c>
      <c r="L189">
        <v>7.7588716983034009E-3</v>
      </c>
      <c r="M189">
        <v>82.851229319371726</v>
      </c>
      <c r="N189">
        <v>0</v>
      </c>
      <c r="O189">
        <v>20</v>
      </c>
      <c r="P189" s="55">
        <v>415.99</v>
      </c>
    </row>
    <row r="190" spans="1:16" x14ac:dyDescent="0.25">
      <c r="A190" t="s">
        <v>1544</v>
      </c>
      <c r="B190" t="s">
        <v>1545</v>
      </c>
      <c r="C190" t="s">
        <v>774</v>
      </c>
      <c r="D190" t="s">
        <v>1078</v>
      </c>
      <c r="E190" t="s">
        <v>1546</v>
      </c>
      <c r="F190" t="s">
        <v>1547</v>
      </c>
      <c r="G190" t="s">
        <v>152</v>
      </c>
      <c r="H190" t="s">
        <v>433</v>
      </c>
      <c r="I190" t="s">
        <v>314</v>
      </c>
      <c r="J190" t="s">
        <v>238</v>
      </c>
      <c r="K190">
        <v>2.7342881118881124</v>
      </c>
      <c r="L190">
        <v>3.2699893001827585E-3</v>
      </c>
      <c r="M190">
        <v>82.567153846153829</v>
      </c>
      <c r="N190">
        <v>0</v>
      </c>
      <c r="O190">
        <v>20</v>
      </c>
      <c r="P190" s="55">
        <v>1694.96</v>
      </c>
    </row>
    <row r="191" spans="1:16" x14ac:dyDescent="0.25">
      <c r="A191" t="s">
        <v>1548</v>
      </c>
      <c r="B191" t="s">
        <v>1549</v>
      </c>
      <c r="C191" t="s">
        <v>774</v>
      </c>
      <c r="D191" t="s">
        <v>1368</v>
      </c>
      <c r="E191" t="s">
        <v>1550</v>
      </c>
      <c r="F191" t="s">
        <v>1551</v>
      </c>
      <c r="G191" t="s">
        <v>147</v>
      </c>
      <c r="H191" t="s">
        <v>433</v>
      </c>
      <c r="I191" t="s">
        <v>314</v>
      </c>
      <c r="J191" t="s">
        <v>238</v>
      </c>
      <c r="K191">
        <v>0</v>
      </c>
      <c r="L191">
        <v>0</v>
      </c>
      <c r="M191">
        <v>82.249495273443813</v>
      </c>
      <c r="N191">
        <v>0</v>
      </c>
      <c r="O191">
        <v>20</v>
      </c>
      <c r="P191" s="55">
        <v>1787.35</v>
      </c>
    </row>
    <row r="192" spans="1:16" x14ac:dyDescent="0.25">
      <c r="A192" t="s">
        <v>1552</v>
      </c>
      <c r="B192" t="s">
        <v>1553</v>
      </c>
      <c r="C192" t="s">
        <v>774</v>
      </c>
      <c r="D192" t="s">
        <v>1368</v>
      </c>
      <c r="E192" t="s">
        <v>1554</v>
      </c>
      <c r="F192" t="s">
        <v>1555</v>
      </c>
      <c r="G192" t="s">
        <v>147</v>
      </c>
      <c r="H192" t="s">
        <v>433</v>
      </c>
      <c r="I192" t="s">
        <v>314</v>
      </c>
      <c r="J192" t="s">
        <v>238</v>
      </c>
      <c r="K192">
        <v>0</v>
      </c>
      <c r="L192">
        <v>0</v>
      </c>
      <c r="M192">
        <v>80.528379080172996</v>
      </c>
      <c r="N192">
        <v>0</v>
      </c>
      <c r="O192">
        <v>20</v>
      </c>
      <c r="P192" s="55">
        <v>1037.33</v>
      </c>
    </row>
    <row r="193" spans="1:16" x14ac:dyDescent="0.25">
      <c r="A193" t="s">
        <v>1556</v>
      </c>
      <c r="B193" t="s">
        <v>1557</v>
      </c>
      <c r="C193" t="s">
        <v>774</v>
      </c>
      <c r="D193" t="s">
        <v>1290</v>
      </c>
      <c r="E193" t="s">
        <v>1558</v>
      </c>
      <c r="F193" t="s">
        <v>63</v>
      </c>
      <c r="G193" t="s">
        <v>63</v>
      </c>
      <c r="H193" t="s">
        <v>1293</v>
      </c>
      <c r="I193" t="s">
        <v>779</v>
      </c>
      <c r="J193" t="s">
        <v>242</v>
      </c>
      <c r="K193">
        <v>0</v>
      </c>
      <c r="L193">
        <v>0</v>
      </c>
      <c r="M193">
        <v>73.75692542400003</v>
      </c>
      <c r="N193">
        <v>10119.283200000003</v>
      </c>
      <c r="O193">
        <v>5</v>
      </c>
      <c r="P193" s="55">
        <v>75</v>
      </c>
    </row>
    <row r="194" spans="1:16" x14ac:dyDescent="0.25">
      <c r="A194" t="s">
        <v>1559</v>
      </c>
      <c r="B194" t="s">
        <v>1560</v>
      </c>
      <c r="C194" t="s">
        <v>774</v>
      </c>
      <c r="D194" t="s">
        <v>853</v>
      </c>
      <c r="E194" t="s">
        <v>1561</v>
      </c>
      <c r="F194" t="s">
        <v>1562</v>
      </c>
      <c r="G194" t="s">
        <v>926</v>
      </c>
      <c r="H194" t="s">
        <v>856</v>
      </c>
      <c r="I194" t="s">
        <v>779</v>
      </c>
      <c r="J194" t="s">
        <v>242</v>
      </c>
      <c r="K194">
        <v>0</v>
      </c>
      <c r="L194">
        <v>0</v>
      </c>
      <c r="M194">
        <v>73.447966216216287</v>
      </c>
      <c r="N194">
        <v>0</v>
      </c>
      <c r="O194">
        <v>16.5</v>
      </c>
      <c r="P194" s="55">
        <v>1620</v>
      </c>
    </row>
    <row r="195" spans="1:16" x14ac:dyDescent="0.25">
      <c r="A195" t="s">
        <v>1563</v>
      </c>
      <c r="B195" t="s">
        <v>1564</v>
      </c>
      <c r="C195" t="s">
        <v>774</v>
      </c>
      <c r="D195" t="s">
        <v>1339</v>
      </c>
      <c r="E195" t="s">
        <v>1565</v>
      </c>
      <c r="F195" t="s">
        <v>1566</v>
      </c>
      <c r="G195" t="s">
        <v>151</v>
      </c>
      <c r="H195" t="s">
        <v>1342</v>
      </c>
      <c r="I195" t="s">
        <v>314</v>
      </c>
      <c r="J195" t="s">
        <v>238</v>
      </c>
      <c r="K195">
        <v>0</v>
      </c>
      <c r="L195">
        <v>0</v>
      </c>
      <c r="M195">
        <v>72.402439957265031</v>
      </c>
      <c r="N195">
        <v>0</v>
      </c>
      <c r="O195">
        <v>18.512820512820511</v>
      </c>
      <c r="P195" s="55">
        <v>400</v>
      </c>
    </row>
    <row r="196" spans="1:16" x14ac:dyDescent="0.25">
      <c r="A196" t="s">
        <v>1567</v>
      </c>
      <c r="B196" t="s">
        <v>1568</v>
      </c>
      <c r="C196" t="s">
        <v>774</v>
      </c>
      <c r="D196" t="s">
        <v>1569</v>
      </c>
      <c r="E196" t="s">
        <v>1570</v>
      </c>
      <c r="F196" t="s">
        <v>1571</v>
      </c>
      <c r="G196" t="s">
        <v>1571</v>
      </c>
      <c r="H196" t="s">
        <v>778</v>
      </c>
      <c r="I196" t="s">
        <v>779</v>
      </c>
      <c r="J196" t="s">
        <v>242</v>
      </c>
      <c r="K196">
        <v>0</v>
      </c>
      <c r="L196">
        <v>0</v>
      </c>
      <c r="M196">
        <v>71.900726826923048</v>
      </c>
      <c r="N196">
        <v>0</v>
      </c>
      <c r="O196">
        <v>20</v>
      </c>
      <c r="P196" s="55">
        <v>3255</v>
      </c>
    </row>
    <row r="197" spans="1:16" x14ac:dyDescent="0.25">
      <c r="A197" t="s">
        <v>1572</v>
      </c>
      <c r="B197" t="s">
        <v>1573</v>
      </c>
      <c r="C197" t="s">
        <v>774</v>
      </c>
      <c r="D197" t="s">
        <v>1569</v>
      </c>
      <c r="E197" t="s">
        <v>1570</v>
      </c>
      <c r="F197" t="s">
        <v>1574</v>
      </c>
      <c r="G197" t="s">
        <v>1574</v>
      </c>
      <c r="H197" t="s">
        <v>778</v>
      </c>
      <c r="I197" t="s">
        <v>779</v>
      </c>
      <c r="J197" t="s">
        <v>242</v>
      </c>
      <c r="K197">
        <v>0</v>
      </c>
      <c r="L197">
        <v>0</v>
      </c>
      <c r="M197">
        <v>71.900726826923048</v>
      </c>
      <c r="N197">
        <v>0</v>
      </c>
      <c r="O197">
        <v>20</v>
      </c>
      <c r="P197" s="55">
        <v>3255</v>
      </c>
    </row>
    <row r="198" spans="1:16" x14ac:dyDescent="0.25">
      <c r="A198" t="s">
        <v>1575</v>
      </c>
      <c r="B198" t="s">
        <v>1576</v>
      </c>
      <c r="C198" t="s">
        <v>774</v>
      </c>
      <c r="D198" t="s">
        <v>1577</v>
      </c>
      <c r="E198" t="s">
        <v>1578</v>
      </c>
      <c r="F198" t="s">
        <v>1578</v>
      </c>
      <c r="G198" t="s">
        <v>1578</v>
      </c>
      <c r="H198" t="s">
        <v>1304</v>
      </c>
      <c r="I198" t="s">
        <v>779</v>
      </c>
      <c r="J198" t="s">
        <v>238</v>
      </c>
      <c r="K198">
        <v>10</v>
      </c>
      <c r="L198">
        <v>30</v>
      </c>
      <c r="M198">
        <v>71.79000000000002</v>
      </c>
      <c r="N198">
        <v>0</v>
      </c>
      <c r="O198">
        <v>2</v>
      </c>
      <c r="P198" s="55">
        <v>70.34</v>
      </c>
    </row>
    <row r="199" spans="1:16" x14ac:dyDescent="0.25">
      <c r="A199" t="s">
        <v>1579</v>
      </c>
      <c r="B199" t="s">
        <v>1580</v>
      </c>
      <c r="C199" t="s">
        <v>774</v>
      </c>
      <c r="D199" t="s">
        <v>1581</v>
      </c>
      <c r="E199" t="s">
        <v>1582</v>
      </c>
      <c r="F199" t="s">
        <v>1582</v>
      </c>
      <c r="G199" t="s">
        <v>1583</v>
      </c>
      <c r="H199" t="s">
        <v>1304</v>
      </c>
      <c r="I199" t="s">
        <v>779</v>
      </c>
      <c r="J199" t="s">
        <v>242</v>
      </c>
      <c r="K199">
        <v>108</v>
      </c>
      <c r="L199">
        <v>5</v>
      </c>
      <c r="M199">
        <v>71.79000000000002</v>
      </c>
      <c r="N199">
        <v>0</v>
      </c>
      <c r="O199">
        <v>4</v>
      </c>
      <c r="P199" s="55">
        <v>181</v>
      </c>
    </row>
    <row r="200" spans="1:16" x14ac:dyDescent="0.25">
      <c r="A200" t="s">
        <v>1584</v>
      </c>
      <c r="B200" t="s">
        <v>1585</v>
      </c>
      <c r="C200" t="s">
        <v>774</v>
      </c>
      <c r="D200" t="s">
        <v>1457</v>
      </c>
      <c r="E200" t="s">
        <v>1586</v>
      </c>
      <c r="F200" t="s">
        <v>1587</v>
      </c>
      <c r="G200" t="s">
        <v>135</v>
      </c>
      <c r="H200" t="s">
        <v>1460</v>
      </c>
      <c r="I200" t="s">
        <v>314</v>
      </c>
      <c r="J200" t="s">
        <v>242</v>
      </c>
      <c r="K200">
        <v>191.18527254599999</v>
      </c>
      <c r="L200">
        <v>0</v>
      </c>
      <c r="M200">
        <v>71.333699999999993</v>
      </c>
      <c r="N200">
        <v>0</v>
      </c>
      <c r="O200">
        <v>11</v>
      </c>
      <c r="P200" s="55">
        <v>95.65</v>
      </c>
    </row>
    <row r="201" spans="1:16" x14ac:dyDescent="0.25">
      <c r="A201" t="s">
        <v>1588</v>
      </c>
      <c r="B201" t="s">
        <v>1589</v>
      </c>
      <c r="C201" t="s">
        <v>774</v>
      </c>
      <c r="D201" t="s">
        <v>1590</v>
      </c>
      <c r="E201" t="s">
        <v>1591</v>
      </c>
      <c r="F201" t="s">
        <v>1592</v>
      </c>
      <c r="G201" t="s">
        <v>135</v>
      </c>
      <c r="H201" t="s">
        <v>1460</v>
      </c>
      <c r="I201" t="s">
        <v>314</v>
      </c>
      <c r="J201" t="s">
        <v>242</v>
      </c>
      <c r="K201">
        <v>5.7355581763799997</v>
      </c>
      <c r="L201">
        <v>0</v>
      </c>
      <c r="M201">
        <v>71.333699999999993</v>
      </c>
      <c r="N201">
        <v>0</v>
      </c>
      <c r="O201">
        <v>11</v>
      </c>
      <c r="P201" s="55">
        <v>210</v>
      </c>
    </row>
    <row r="202" spans="1:16" x14ac:dyDescent="0.25">
      <c r="A202" t="s">
        <v>1593</v>
      </c>
      <c r="B202" t="s">
        <v>1594</v>
      </c>
      <c r="C202" t="s">
        <v>774</v>
      </c>
      <c r="D202" t="s">
        <v>1457</v>
      </c>
      <c r="E202" t="s">
        <v>1595</v>
      </c>
      <c r="F202" t="s">
        <v>1596</v>
      </c>
      <c r="G202" t="s">
        <v>122</v>
      </c>
      <c r="H202" t="s">
        <v>1460</v>
      </c>
      <c r="I202" t="s">
        <v>314</v>
      </c>
      <c r="J202" t="s">
        <v>242</v>
      </c>
      <c r="K202">
        <v>5.7355581763799997</v>
      </c>
      <c r="L202">
        <v>0</v>
      </c>
      <c r="M202">
        <v>71.333699999999993</v>
      </c>
      <c r="N202">
        <v>0</v>
      </c>
      <c r="O202">
        <v>11</v>
      </c>
      <c r="P202" s="55">
        <v>82.48</v>
      </c>
    </row>
    <row r="203" spans="1:16" x14ac:dyDescent="0.25">
      <c r="A203" t="s">
        <v>1597</v>
      </c>
      <c r="B203" t="s">
        <v>1598</v>
      </c>
      <c r="C203" t="s">
        <v>774</v>
      </c>
      <c r="D203" t="s">
        <v>1078</v>
      </c>
      <c r="E203" t="s">
        <v>1599</v>
      </c>
      <c r="F203" t="s">
        <v>1600</v>
      </c>
      <c r="G203" t="s">
        <v>149</v>
      </c>
      <c r="H203" t="s">
        <v>433</v>
      </c>
      <c r="I203" t="s">
        <v>314</v>
      </c>
      <c r="J203" t="s">
        <v>238</v>
      </c>
      <c r="K203">
        <v>47.863808727272733</v>
      </c>
      <c r="L203">
        <v>5.3653517296070104E-2</v>
      </c>
      <c r="M203">
        <v>70.939639767272723</v>
      </c>
      <c r="N203">
        <v>0</v>
      </c>
      <c r="O203">
        <v>20</v>
      </c>
      <c r="P203" s="55">
        <v>288.35000000000002</v>
      </c>
    </row>
    <row r="204" spans="1:16" x14ac:dyDescent="0.25">
      <c r="A204" t="s">
        <v>1601</v>
      </c>
      <c r="B204" t="s">
        <v>1602</v>
      </c>
      <c r="C204" t="s">
        <v>774</v>
      </c>
      <c r="D204" t="s">
        <v>1357</v>
      </c>
      <c r="E204" t="s">
        <v>1603</v>
      </c>
      <c r="F204" t="s">
        <v>1604</v>
      </c>
      <c r="G204" t="s">
        <v>1604</v>
      </c>
      <c r="H204" t="s">
        <v>850</v>
      </c>
      <c r="I204" t="s">
        <v>779</v>
      </c>
      <c r="J204" t="s">
        <v>242</v>
      </c>
      <c r="K204">
        <v>0</v>
      </c>
      <c r="L204">
        <v>0</v>
      </c>
      <c r="M204">
        <v>69.729659999999996</v>
      </c>
      <c r="N204">
        <v>0</v>
      </c>
      <c r="O204">
        <v>7</v>
      </c>
      <c r="P204" s="55">
        <v>145.5</v>
      </c>
    </row>
    <row r="205" spans="1:16" x14ac:dyDescent="0.25">
      <c r="A205" t="s">
        <v>1605</v>
      </c>
      <c r="B205" t="s">
        <v>1606</v>
      </c>
      <c r="C205" t="s">
        <v>774</v>
      </c>
      <c r="D205" t="s">
        <v>1607</v>
      </c>
      <c r="E205" t="s">
        <v>1608</v>
      </c>
      <c r="F205" t="s">
        <v>1609</v>
      </c>
      <c r="G205" t="s">
        <v>1609</v>
      </c>
      <c r="H205" t="s">
        <v>1058</v>
      </c>
      <c r="I205" t="s">
        <v>314</v>
      </c>
      <c r="J205" t="s">
        <v>238</v>
      </c>
      <c r="K205">
        <v>0</v>
      </c>
      <c r="L205">
        <v>0</v>
      </c>
      <c r="M205">
        <v>69.719988191632865</v>
      </c>
      <c r="N205">
        <v>0</v>
      </c>
      <c r="O205">
        <v>3</v>
      </c>
      <c r="P205" s="55">
        <v>325</v>
      </c>
    </row>
    <row r="206" spans="1:16" x14ac:dyDescent="0.25">
      <c r="A206" t="s">
        <v>1610</v>
      </c>
      <c r="B206" t="s">
        <v>1611</v>
      </c>
      <c r="C206" t="s">
        <v>774</v>
      </c>
      <c r="D206" t="s">
        <v>1612</v>
      </c>
      <c r="E206" t="s">
        <v>1613</v>
      </c>
      <c r="F206" t="s">
        <v>199</v>
      </c>
      <c r="G206" t="s">
        <v>199</v>
      </c>
      <c r="H206" t="s">
        <v>433</v>
      </c>
      <c r="I206" t="s">
        <v>314</v>
      </c>
      <c r="J206" t="s">
        <v>238</v>
      </c>
      <c r="K206">
        <v>0</v>
      </c>
      <c r="L206">
        <v>0</v>
      </c>
      <c r="M206">
        <v>68.676057718385039</v>
      </c>
      <c r="N206">
        <v>0</v>
      </c>
      <c r="O206">
        <v>20</v>
      </c>
      <c r="P206" s="55">
        <v>2500</v>
      </c>
    </row>
    <row r="207" spans="1:16" x14ac:dyDescent="0.25">
      <c r="A207" t="s">
        <v>1614</v>
      </c>
      <c r="B207" t="s">
        <v>1615</v>
      </c>
      <c r="C207" t="s">
        <v>774</v>
      </c>
      <c r="D207" t="s">
        <v>1612</v>
      </c>
      <c r="E207" t="s">
        <v>1616</v>
      </c>
      <c r="F207" t="s">
        <v>199</v>
      </c>
      <c r="G207" t="s">
        <v>199</v>
      </c>
      <c r="H207" t="s">
        <v>433</v>
      </c>
      <c r="I207" t="s">
        <v>314</v>
      </c>
      <c r="J207" t="s">
        <v>238</v>
      </c>
      <c r="K207">
        <v>1.3017344540170068</v>
      </c>
      <c r="L207">
        <v>1.0642250097753073E-3</v>
      </c>
      <c r="M207">
        <v>68.676057718385039</v>
      </c>
      <c r="N207">
        <v>0</v>
      </c>
      <c r="O207">
        <v>20</v>
      </c>
      <c r="P207" s="55">
        <v>2456.65</v>
      </c>
    </row>
    <row r="208" spans="1:16" x14ac:dyDescent="0.25">
      <c r="A208" t="s">
        <v>1617</v>
      </c>
      <c r="B208" t="s">
        <v>1618</v>
      </c>
      <c r="C208" t="s">
        <v>774</v>
      </c>
      <c r="D208" t="s">
        <v>1078</v>
      </c>
      <c r="E208" t="s">
        <v>1619</v>
      </c>
      <c r="F208" t="s">
        <v>1620</v>
      </c>
      <c r="G208" t="s">
        <v>149</v>
      </c>
      <c r="H208" t="s">
        <v>433</v>
      </c>
      <c r="I208" t="s">
        <v>314</v>
      </c>
      <c r="J208" t="s">
        <v>238</v>
      </c>
      <c r="K208">
        <v>2.0549327069387751</v>
      </c>
      <c r="L208">
        <v>2.4575347181117961E-3</v>
      </c>
      <c r="M208">
        <v>67.693848575510202</v>
      </c>
      <c r="N208">
        <v>0</v>
      </c>
      <c r="O208">
        <v>20</v>
      </c>
      <c r="P208" s="55">
        <v>1272.22</v>
      </c>
    </row>
    <row r="209" spans="1:16" x14ac:dyDescent="0.25">
      <c r="A209" t="s">
        <v>1621</v>
      </c>
      <c r="B209" t="s">
        <v>1622</v>
      </c>
      <c r="C209" t="s">
        <v>774</v>
      </c>
      <c r="D209" t="s">
        <v>1457</v>
      </c>
      <c r="E209" t="s">
        <v>1623</v>
      </c>
      <c r="F209" t="s">
        <v>1624</v>
      </c>
      <c r="G209" t="s">
        <v>121</v>
      </c>
      <c r="H209" t="s">
        <v>1460</v>
      </c>
      <c r="I209" t="s">
        <v>314</v>
      </c>
      <c r="J209" t="s">
        <v>242</v>
      </c>
      <c r="K209">
        <v>173.90094863219997</v>
      </c>
      <c r="L209">
        <v>0</v>
      </c>
      <c r="M209">
        <v>66.611609999999999</v>
      </c>
      <c r="N209">
        <v>0</v>
      </c>
      <c r="O209">
        <v>11</v>
      </c>
      <c r="P209" s="55">
        <v>125</v>
      </c>
    </row>
    <row r="210" spans="1:16" x14ac:dyDescent="0.25">
      <c r="A210" t="s">
        <v>1625</v>
      </c>
      <c r="B210" t="s">
        <v>1626</v>
      </c>
      <c r="C210" t="s">
        <v>774</v>
      </c>
      <c r="D210" t="s">
        <v>1627</v>
      </c>
      <c r="E210" t="s">
        <v>187</v>
      </c>
      <c r="F210" t="s">
        <v>187</v>
      </c>
      <c r="G210" t="s">
        <v>187</v>
      </c>
      <c r="H210" t="s">
        <v>856</v>
      </c>
      <c r="I210" t="s">
        <v>314</v>
      </c>
      <c r="J210" t="s">
        <v>238</v>
      </c>
      <c r="K210">
        <v>0</v>
      </c>
      <c r="L210">
        <v>0</v>
      </c>
      <c r="M210">
        <v>65.837837837837839</v>
      </c>
      <c r="N210">
        <v>0</v>
      </c>
      <c r="O210">
        <v>16</v>
      </c>
      <c r="P210" s="55">
        <v>612</v>
      </c>
    </row>
    <row r="211" spans="1:16" x14ac:dyDescent="0.25">
      <c r="A211" t="s">
        <v>1628</v>
      </c>
      <c r="B211" t="s">
        <v>1629</v>
      </c>
      <c r="C211" t="s">
        <v>774</v>
      </c>
      <c r="D211" t="s">
        <v>1296</v>
      </c>
      <c r="E211" t="s">
        <v>1630</v>
      </c>
      <c r="F211" t="s">
        <v>1631</v>
      </c>
      <c r="G211" t="s">
        <v>1631</v>
      </c>
      <c r="H211" t="s">
        <v>1299</v>
      </c>
      <c r="I211" t="s">
        <v>779</v>
      </c>
      <c r="J211" t="s">
        <v>241</v>
      </c>
      <c r="K211">
        <v>0</v>
      </c>
      <c r="L211">
        <v>0</v>
      </c>
      <c r="M211">
        <v>65.128327137546464</v>
      </c>
      <c r="N211">
        <v>0</v>
      </c>
      <c r="O211">
        <v>15</v>
      </c>
      <c r="P211" s="55">
        <v>21.2</v>
      </c>
    </row>
    <row r="212" spans="1:16" x14ac:dyDescent="0.25">
      <c r="A212" t="s">
        <v>1632</v>
      </c>
      <c r="B212" t="s">
        <v>1633</v>
      </c>
      <c r="C212" t="s">
        <v>774</v>
      </c>
      <c r="D212" t="s">
        <v>1296</v>
      </c>
      <c r="E212" t="s">
        <v>1634</v>
      </c>
      <c r="F212" t="s">
        <v>1635</v>
      </c>
      <c r="G212" t="s">
        <v>1635</v>
      </c>
      <c r="H212" t="s">
        <v>1299</v>
      </c>
      <c r="I212" t="s">
        <v>779</v>
      </c>
      <c r="J212" t="s">
        <v>241</v>
      </c>
      <c r="K212">
        <v>0</v>
      </c>
      <c r="L212">
        <v>0</v>
      </c>
      <c r="M212">
        <v>64.200879801734814</v>
      </c>
      <c r="N212">
        <v>0</v>
      </c>
      <c r="O212">
        <v>15</v>
      </c>
      <c r="P212" s="55">
        <v>21.2</v>
      </c>
    </row>
    <row r="213" spans="1:16" x14ac:dyDescent="0.25">
      <c r="A213" t="s">
        <v>1636</v>
      </c>
      <c r="B213" t="s">
        <v>1637</v>
      </c>
      <c r="C213" t="s">
        <v>774</v>
      </c>
      <c r="D213" t="s">
        <v>1078</v>
      </c>
      <c r="E213" t="s">
        <v>1638</v>
      </c>
      <c r="F213" t="s">
        <v>1639</v>
      </c>
      <c r="G213" t="s">
        <v>149</v>
      </c>
      <c r="H213" t="s">
        <v>433</v>
      </c>
      <c r="I213" t="s">
        <v>314</v>
      </c>
      <c r="J213" t="s">
        <v>238</v>
      </c>
      <c r="K213">
        <v>1.3556334607058824</v>
      </c>
      <c r="L213">
        <v>1.549473713119944E-3</v>
      </c>
      <c r="M213">
        <v>64.021377684705868</v>
      </c>
      <c r="N213">
        <v>0</v>
      </c>
      <c r="O213">
        <v>20</v>
      </c>
      <c r="P213" s="64">
        <v>229795.76</v>
      </c>
    </row>
    <row r="214" spans="1:16" x14ac:dyDescent="0.25">
      <c r="A214" t="s">
        <v>1640</v>
      </c>
      <c r="B214" t="s">
        <v>1641</v>
      </c>
      <c r="C214" t="s">
        <v>774</v>
      </c>
      <c r="D214" t="s">
        <v>1642</v>
      </c>
      <c r="E214" t="s">
        <v>1643</v>
      </c>
      <c r="F214" t="s">
        <v>163</v>
      </c>
      <c r="G214" t="s">
        <v>163</v>
      </c>
      <c r="H214" t="s">
        <v>778</v>
      </c>
      <c r="I214" t="s">
        <v>779</v>
      </c>
      <c r="J214" t="s">
        <v>238</v>
      </c>
      <c r="K214">
        <v>1103</v>
      </c>
      <c r="L214">
        <v>0</v>
      </c>
      <c r="M214">
        <v>62.687100553999997</v>
      </c>
      <c r="N214">
        <v>0</v>
      </c>
      <c r="O214">
        <v>15</v>
      </c>
      <c r="P214" s="55">
        <v>90.46</v>
      </c>
    </row>
    <row r="215" spans="1:16" x14ac:dyDescent="0.25">
      <c r="A215" t="s">
        <v>1644</v>
      </c>
      <c r="B215" t="s">
        <v>1645</v>
      </c>
      <c r="C215" t="s">
        <v>774</v>
      </c>
      <c r="D215" t="s">
        <v>1646</v>
      </c>
      <c r="E215" t="s">
        <v>1647</v>
      </c>
      <c r="F215" t="s">
        <v>144</v>
      </c>
      <c r="G215" t="s">
        <v>144</v>
      </c>
      <c r="H215" t="s">
        <v>1304</v>
      </c>
      <c r="I215" t="s">
        <v>314</v>
      </c>
      <c r="J215" t="s">
        <v>238</v>
      </c>
      <c r="K215">
        <v>57.326446199999999</v>
      </c>
      <c r="L215">
        <v>0</v>
      </c>
      <c r="M215">
        <v>62.31</v>
      </c>
      <c r="N215">
        <v>0</v>
      </c>
      <c r="O215">
        <v>8</v>
      </c>
      <c r="P215" s="55">
        <v>55</v>
      </c>
    </row>
    <row r="216" spans="1:16" x14ac:dyDescent="0.25">
      <c r="A216" t="s">
        <v>1648</v>
      </c>
      <c r="B216" t="s">
        <v>1649</v>
      </c>
      <c r="C216" t="s">
        <v>774</v>
      </c>
      <c r="D216" t="s">
        <v>1646</v>
      </c>
      <c r="E216" t="s">
        <v>1650</v>
      </c>
      <c r="F216" t="s">
        <v>1651</v>
      </c>
      <c r="G216" t="s">
        <v>144</v>
      </c>
      <c r="H216" t="s">
        <v>1304</v>
      </c>
      <c r="I216" t="s">
        <v>314</v>
      </c>
      <c r="J216" t="s">
        <v>238</v>
      </c>
      <c r="K216">
        <v>0</v>
      </c>
      <c r="L216">
        <v>0</v>
      </c>
      <c r="M216">
        <v>62.31</v>
      </c>
      <c r="N216">
        <v>0</v>
      </c>
      <c r="O216">
        <v>8</v>
      </c>
      <c r="P216" s="55">
        <v>55</v>
      </c>
    </row>
    <row r="217" spans="1:16" x14ac:dyDescent="0.25">
      <c r="A217" t="s">
        <v>1652</v>
      </c>
      <c r="B217" t="s">
        <v>1653</v>
      </c>
      <c r="C217" t="s">
        <v>774</v>
      </c>
      <c r="D217" t="s">
        <v>1646</v>
      </c>
      <c r="E217" t="s">
        <v>1654</v>
      </c>
      <c r="F217" t="s">
        <v>1655</v>
      </c>
      <c r="G217" t="s">
        <v>144</v>
      </c>
      <c r="H217" t="s">
        <v>1304</v>
      </c>
      <c r="I217" t="s">
        <v>314</v>
      </c>
      <c r="J217" t="s">
        <v>238</v>
      </c>
      <c r="K217">
        <v>1.7197933859999999</v>
      </c>
      <c r="L217">
        <v>0</v>
      </c>
      <c r="M217">
        <v>62.31</v>
      </c>
      <c r="N217">
        <v>0</v>
      </c>
      <c r="O217">
        <v>8</v>
      </c>
      <c r="P217" s="55">
        <v>55</v>
      </c>
    </row>
    <row r="218" spans="1:16" x14ac:dyDescent="0.25">
      <c r="A218" t="s">
        <v>1656</v>
      </c>
      <c r="B218" t="s">
        <v>1657</v>
      </c>
      <c r="C218" t="s">
        <v>774</v>
      </c>
      <c r="D218" t="s">
        <v>1646</v>
      </c>
      <c r="E218" t="s">
        <v>1658</v>
      </c>
      <c r="F218" t="s">
        <v>146</v>
      </c>
      <c r="G218" t="s">
        <v>146</v>
      </c>
      <c r="H218" t="s">
        <v>1304</v>
      </c>
      <c r="I218" t="s">
        <v>314</v>
      </c>
      <c r="J218" t="s">
        <v>238</v>
      </c>
      <c r="K218">
        <v>57.326446199999999</v>
      </c>
      <c r="L218">
        <v>0</v>
      </c>
      <c r="M218">
        <v>62.31</v>
      </c>
      <c r="N218">
        <v>0</v>
      </c>
      <c r="O218">
        <v>2</v>
      </c>
      <c r="P218" s="55">
        <v>25</v>
      </c>
    </row>
    <row r="219" spans="1:16" x14ac:dyDescent="0.25">
      <c r="A219" t="s">
        <v>1659</v>
      </c>
      <c r="B219" t="s">
        <v>1660</v>
      </c>
      <c r="C219" t="s">
        <v>774</v>
      </c>
      <c r="D219" t="s">
        <v>1646</v>
      </c>
      <c r="E219" t="s">
        <v>1661</v>
      </c>
      <c r="F219" t="s">
        <v>1662</v>
      </c>
      <c r="G219" t="s">
        <v>146</v>
      </c>
      <c r="H219" t="s">
        <v>1304</v>
      </c>
      <c r="I219" t="s">
        <v>314</v>
      </c>
      <c r="J219" t="s">
        <v>238</v>
      </c>
      <c r="K219">
        <v>1.7197933859999999</v>
      </c>
      <c r="L219">
        <v>0</v>
      </c>
      <c r="M219">
        <v>62.31</v>
      </c>
      <c r="N219">
        <v>0</v>
      </c>
      <c r="O219">
        <v>2</v>
      </c>
      <c r="P219" s="55">
        <v>25</v>
      </c>
    </row>
    <row r="220" spans="1:16" x14ac:dyDescent="0.25">
      <c r="A220" t="s">
        <v>1663</v>
      </c>
      <c r="B220" t="s">
        <v>1664</v>
      </c>
      <c r="C220" t="s">
        <v>774</v>
      </c>
      <c r="D220" t="s">
        <v>1368</v>
      </c>
      <c r="E220" t="s">
        <v>1665</v>
      </c>
      <c r="F220" t="s">
        <v>1666</v>
      </c>
      <c r="G220" t="s">
        <v>147</v>
      </c>
      <c r="H220" t="s">
        <v>433</v>
      </c>
      <c r="I220" t="s">
        <v>314</v>
      </c>
      <c r="J220" t="s">
        <v>238</v>
      </c>
      <c r="K220">
        <v>6.5194822150097815</v>
      </c>
      <c r="L220">
        <v>7.7588716983034009E-3</v>
      </c>
      <c r="M220">
        <v>61.518888303197848</v>
      </c>
      <c r="N220">
        <v>0</v>
      </c>
      <c r="O220">
        <v>20</v>
      </c>
      <c r="P220" s="55">
        <v>863.91</v>
      </c>
    </row>
    <row r="221" spans="1:16" x14ac:dyDescent="0.25">
      <c r="A221" t="s">
        <v>1667</v>
      </c>
      <c r="B221" t="s">
        <v>1668</v>
      </c>
      <c r="C221" t="s">
        <v>774</v>
      </c>
      <c r="D221" t="s">
        <v>1078</v>
      </c>
      <c r="E221" t="s">
        <v>1669</v>
      </c>
      <c r="F221" t="s">
        <v>1670</v>
      </c>
      <c r="G221" t="s">
        <v>152</v>
      </c>
      <c r="H221" t="s">
        <v>433</v>
      </c>
      <c r="I221" t="s">
        <v>314</v>
      </c>
      <c r="J221" t="s">
        <v>238</v>
      </c>
      <c r="K221">
        <v>0</v>
      </c>
      <c r="L221">
        <v>0</v>
      </c>
      <c r="M221">
        <v>60.136767818181816</v>
      </c>
      <c r="N221">
        <v>0</v>
      </c>
      <c r="O221">
        <v>20</v>
      </c>
      <c r="P221" s="55">
        <v>1438</v>
      </c>
    </row>
    <row r="222" spans="1:16" x14ac:dyDescent="0.25">
      <c r="A222" t="s">
        <v>1671</v>
      </c>
      <c r="B222" t="s">
        <v>1672</v>
      </c>
      <c r="C222" t="s">
        <v>774</v>
      </c>
      <c r="D222" t="s">
        <v>1472</v>
      </c>
      <c r="E222" t="s">
        <v>1673</v>
      </c>
      <c r="F222" t="s">
        <v>211</v>
      </c>
      <c r="G222" t="s">
        <v>211</v>
      </c>
      <c r="H222" t="s">
        <v>778</v>
      </c>
      <c r="I222" t="s">
        <v>314</v>
      </c>
      <c r="J222" t="s">
        <v>242</v>
      </c>
      <c r="K222">
        <v>0</v>
      </c>
      <c r="L222">
        <v>0</v>
      </c>
      <c r="M222">
        <v>58.445805024118449</v>
      </c>
      <c r="N222">
        <v>0</v>
      </c>
      <c r="O222">
        <v>13</v>
      </c>
      <c r="P222" s="55">
        <v>605</v>
      </c>
    </row>
    <row r="223" spans="1:16" x14ac:dyDescent="0.25">
      <c r="A223" t="s">
        <v>1674</v>
      </c>
      <c r="B223" t="s">
        <v>1675</v>
      </c>
      <c r="C223" t="s">
        <v>774</v>
      </c>
      <c r="D223" t="s">
        <v>1472</v>
      </c>
      <c r="E223" t="s">
        <v>1673</v>
      </c>
      <c r="F223" t="s">
        <v>128</v>
      </c>
      <c r="G223" t="s">
        <v>128</v>
      </c>
      <c r="H223" t="s">
        <v>778</v>
      </c>
      <c r="I223" t="s">
        <v>314</v>
      </c>
      <c r="J223" t="s">
        <v>242</v>
      </c>
      <c r="K223">
        <v>0</v>
      </c>
      <c r="L223">
        <v>0</v>
      </c>
      <c r="M223">
        <v>58.445805024118449</v>
      </c>
      <c r="N223">
        <v>0</v>
      </c>
      <c r="O223">
        <v>13</v>
      </c>
      <c r="P223" s="55">
        <v>605</v>
      </c>
    </row>
    <row r="224" spans="1:16" x14ac:dyDescent="0.25">
      <c r="A224" t="s">
        <v>1676</v>
      </c>
      <c r="B224" t="s">
        <v>1677</v>
      </c>
      <c r="C224" t="s">
        <v>774</v>
      </c>
      <c r="D224" t="s">
        <v>1577</v>
      </c>
      <c r="E224" t="s">
        <v>1678</v>
      </c>
      <c r="F224" t="s">
        <v>1678</v>
      </c>
      <c r="G224" t="s">
        <v>1678</v>
      </c>
      <c r="H224" t="s">
        <v>1304</v>
      </c>
      <c r="I224" t="s">
        <v>779</v>
      </c>
      <c r="J224" t="s">
        <v>238</v>
      </c>
      <c r="K224">
        <v>10</v>
      </c>
      <c r="L224">
        <v>30</v>
      </c>
      <c r="M224">
        <v>56.13000000000001</v>
      </c>
      <c r="N224">
        <v>0</v>
      </c>
      <c r="O224">
        <v>2</v>
      </c>
      <c r="P224" s="55">
        <v>70.34</v>
      </c>
    </row>
    <row r="225" spans="1:16" x14ac:dyDescent="0.25">
      <c r="A225" t="s">
        <v>1679</v>
      </c>
      <c r="B225" t="s">
        <v>1680</v>
      </c>
      <c r="C225" t="s">
        <v>774</v>
      </c>
      <c r="D225" t="s">
        <v>1581</v>
      </c>
      <c r="E225" t="s">
        <v>1681</v>
      </c>
      <c r="F225" t="s">
        <v>1681</v>
      </c>
      <c r="G225" t="s">
        <v>1583</v>
      </c>
      <c r="H225" t="s">
        <v>1304</v>
      </c>
      <c r="I225" t="s">
        <v>779</v>
      </c>
      <c r="J225" t="s">
        <v>242</v>
      </c>
      <c r="K225">
        <v>98</v>
      </c>
      <c r="L225">
        <v>5</v>
      </c>
      <c r="M225">
        <v>56.13000000000001</v>
      </c>
      <c r="N225">
        <v>0</v>
      </c>
      <c r="O225">
        <v>4</v>
      </c>
      <c r="P225" s="55">
        <v>181</v>
      </c>
    </row>
    <row r="226" spans="1:16" x14ac:dyDescent="0.25">
      <c r="A226" t="s">
        <v>1682</v>
      </c>
      <c r="B226" t="s">
        <v>1683</v>
      </c>
      <c r="C226" t="s">
        <v>774</v>
      </c>
      <c r="D226" t="s">
        <v>1078</v>
      </c>
      <c r="E226" t="s">
        <v>1684</v>
      </c>
      <c r="F226" t="s">
        <v>1685</v>
      </c>
      <c r="G226" t="s">
        <v>149</v>
      </c>
      <c r="H226" t="s">
        <v>433</v>
      </c>
      <c r="I226" t="s">
        <v>314</v>
      </c>
      <c r="J226" t="s">
        <v>238</v>
      </c>
      <c r="K226">
        <v>1.69531948322449</v>
      </c>
      <c r="L226">
        <v>2.0274661424422324E-3</v>
      </c>
      <c r="M226">
        <v>55.847425074795908</v>
      </c>
      <c r="N226">
        <v>0</v>
      </c>
      <c r="O226">
        <v>20</v>
      </c>
      <c r="P226" s="55">
        <v>1439.97</v>
      </c>
    </row>
    <row r="227" spans="1:16" x14ac:dyDescent="0.25">
      <c r="A227" t="s">
        <v>1686</v>
      </c>
      <c r="B227" t="s">
        <v>1687</v>
      </c>
      <c r="C227" t="s">
        <v>774</v>
      </c>
      <c r="D227" t="s">
        <v>1688</v>
      </c>
      <c r="E227" t="s">
        <v>1689</v>
      </c>
      <c r="F227" t="s">
        <v>1690</v>
      </c>
      <c r="G227" t="s">
        <v>1690</v>
      </c>
      <c r="H227" t="s">
        <v>426</v>
      </c>
      <c r="I227" t="s">
        <v>779</v>
      </c>
      <c r="J227" t="s">
        <v>238</v>
      </c>
      <c r="K227">
        <v>143.58750000000003</v>
      </c>
      <c r="L227">
        <v>0</v>
      </c>
      <c r="M227">
        <v>55.737500000000004</v>
      </c>
      <c r="N227">
        <v>0</v>
      </c>
      <c r="O227">
        <v>15</v>
      </c>
      <c r="P227" s="55">
        <v>260</v>
      </c>
    </row>
    <row r="228" spans="1:16" x14ac:dyDescent="0.25">
      <c r="A228" t="s">
        <v>1691</v>
      </c>
      <c r="B228" t="s">
        <v>1692</v>
      </c>
      <c r="C228" t="s">
        <v>774</v>
      </c>
      <c r="D228" t="s">
        <v>1457</v>
      </c>
      <c r="E228" t="s">
        <v>1693</v>
      </c>
      <c r="F228" t="s">
        <v>1694</v>
      </c>
      <c r="G228" t="s">
        <v>133</v>
      </c>
      <c r="H228" t="s">
        <v>1460</v>
      </c>
      <c r="I228" t="s">
        <v>314</v>
      </c>
      <c r="J228" t="s">
        <v>242</v>
      </c>
      <c r="K228">
        <v>163.68694639349999</v>
      </c>
      <c r="L228">
        <v>0</v>
      </c>
      <c r="M228">
        <v>55.509675000000001</v>
      </c>
      <c r="N228">
        <v>0</v>
      </c>
      <c r="O228">
        <v>11</v>
      </c>
      <c r="P228" s="55">
        <v>117.85</v>
      </c>
    </row>
    <row r="229" spans="1:16" x14ac:dyDescent="0.25">
      <c r="A229" t="s">
        <v>1695</v>
      </c>
      <c r="B229" t="s">
        <v>1696</v>
      </c>
      <c r="C229" t="s">
        <v>774</v>
      </c>
      <c r="D229" t="s">
        <v>1457</v>
      </c>
      <c r="E229" t="s">
        <v>1697</v>
      </c>
      <c r="F229" t="s">
        <v>1698</v>
      </c>
      <c r="G229" t="s">
        <v>133</v>
      </c>
      <c r="H229" t="s">
        <v>1460</v>
      </c>
      <c r="I229" t="s">
        <v>314</v>
      </c>
      <c r="J229" t="s">
        <v>242</v>
      </c>
      <c r="K229">
        <v>0</v>
      </c>
      <c r="L229">
        <v>0</v>
      </c>
      <c r="M229">
        <v>55.509675000000001</v>
      </c>
      <c r="N229">
        <v>0</v>
      </c>
      <c r="O229">
        <v>11</v>
      </c>
      <c r="P229" s="55">
        <v>210</v>
      </c>
    </row>
    <row r="230" spans="1:16" x14ac:dyDescent="0.25">
      <c r="A230" t="s">
        <v>1699</v>
      </c>
      <c r="B230" t="s">
        <v>1700</v>
      </c>
      <c r="C230" t="s">
        <v>774</v>
      </c>
      <c r="D230" t="s">
        <v>1457</v>
      </c>
      <c r="E230" t="s">
        <v>1701</v>
      </c>
      <c r="F230" t="s">
        <v>1702</v>
      </c>
      <c r="G230" t="s">
        <v>133</v>
      </c>
      <c r="H230" t="s">
        <v>1460</v>
      </c>
      <c r="I230" t="s">
        <v>314</v>
      </c>
      <c r="J230" t="s">
        <v>242</v>
      </c>
      <c r="K230">
        <v>4.9106083918049999</v>
      </c>
      <c r="L230">
        <v>0</v>
      </c>
      <c r="M230">
        <v>55.509675000000001</v>
      </c>
      <c r="N230">
        <v>0</v>
      </c>
      <c r="O230">
        <v>11</v>
      </c>
      <c r="P230" s="55">
        <v>210</v>
      </c>
    </row>
    <row r="231" spans="1:16" x14ac:dyDescent="0.25">
      <c r="A231" t="s">
        <v>1703</v>
      </c>
      <c r="B231" t="s">
        <v>1704</v>
      </c>
      <c r="C231" t="s">
        <v>774</v>
      </c>
      <c r="D231" t="s">
        <v>1457</v>
      </c>
      <c r="E231" t="s">
        <v>1705</v>
      </c>
      <c r="F231" t="s">
        <v>1706</v>
      </c>
      <c r="G231" t="s">
        <v>1707</v>
      </c>
      <c r="H231" t="s">
        <v>1460</v>
      </c>
      <c r="I231" t="s">
        <v>314</v>
      </c>
      <c r="J231" t="s">
        <v>242</v>
      </c>
      <c r="K231">
        <v>163.68694639349999</v>
      </c>
      <c r="L231">
        <v>0</v>
      </c>
      <c r="M231">
        <v>55.509675000000001</v>
      </c>
      <c r="N231">
        <v>0</v>
      </c>
      <c r="O231">
        <v>11</v>
      </c>
      <c r="P231" s="55">
        <v>125</v>
      </c>
    </row>
    <row r="232" spans="1:16" x14ac:dyDescent="0.25">
      <c r="A232" t="s">
        <v>1708</v>
      </c>
      <c r="B232" t="s">
        <v>1709</v>
      </c>
      <c r="C232" t="s">
        <v>774</v>
      </c>
      <c r="D232" t="s">
        <v>1357</v>
      </c>
      <c r="E232" t="s">
        <v>1710</v>
      </c>
      <c r="F232" t="s">
        <v>1710</v>
      </c>
      <c r="G232" t="s">
        <v>1710</v>
      </c>
      <c r="H232" t="s">
        <v>850</v>
      </c>
      <c r="I232" t="s">
        <v>779</v>
      </c>
      <c r="J232" t="s">
        <v>242</v>
      </c>
      <c r="K232">
        <v>0</v>
      </c>
      <c r="L232">
        <v>0</v>
      </c>
      <c r="M232">
        <v>55.135080000000002</v>
      </c>
      <c r="N232">
        <v>0</v>
      </c>
      <c r="O232">
        <v>7</v>
      </c>
      <c r="P232" s="55">
        <v>145.5</v>
      </c>
    </row>
    <row r="233" spans="1:16" x14ac:dyDescent="0.25">
      <c r="A233" t="s">
        <v>1711</v>
      </c>
      <c r="B233" t="s">
        <v>1712</v>
      </c>
      <c r="C233" t="s">
        <v>774</v>
      </c>
      <c r="D233" t="s">
        <v>1713</v>
      </c>
      <c r="E233" t="s">
        <v>1714</v>
      </c>
      <c r="F233" t="s">
        <v>1715</v>
      </c>
      <c r="G233" t="s">
        <v>1715</v>
      </c>
      <c r="H233" t="s">
        <v>783</v>
      </c>
      <c r="I233" t="s">
        <v>779</v>
      </c>
      <c r="J233" t="s">
        <v>242</v>
      </c>
      <c r="K233">
        <v>0</v>
      </c>
      <c r="L233">
        <v>0</v>
      </c>
      <c r="M233">
        <v>55</v>
      </c>
      <c r="N233">
        <v>0</v>
      </c>
      <c r="O233">
        <v>20</v>
      </c>
      <c r="P233" s="55">
        <v>250</v>
      </c>
    </row>
    <row r="234" spans="1:16" x14ac:dyDescent="0.25">
      <c r="A234" t="s">
        <v>1716</v>
      </c>
      <c r="B234" t="s">
        <v>1717</v>
      </c>
      <c r="C234" t="s">
        <v>774</v>
      </c>
      <c r="D234" t="s">
        <v>1078</v>
      </c>
      <c r="E234" t="s">
        <v>1718</v>
      </c>
      <c r="F234" t="s">
        <v>1719</v>
      </c>
      <c r="G234" t="s">
        <v>149</v>
      </c>
      <c r="H234" t="s">
        <v>433</v>
      </c>
      <c r="I234" t="s">
        <v>314</v>
      </c>
      <c r="J234" t="s">
        <v>238</v>
      </c>
      <c r="K234">
        <v>0</v>
      </c>
      <c r="L234">
        <v>0</v>
      </c>
      <c r="M234">
        <v>53.999862239999985</v>
      </c>
      <c r="N234">
        <v>0</v>
      </c>
      <c r="O234">
        <v>20</v>
      </c>
      <c r="P234" s="55">
        <v>1679.8</v>
      </c>
    </row>
    <row r="235" spans="1:16" x14ac:dyDescent="0.25">
      <c r="A235" t="s">
        <v>1720</v>
      </c>
      <c r="B235" t="s">
        <v>1721</v>
      </c>
      <c r="C235" t="s">
        <v>774</v>
      </c>
      <c r="D235" t="s">
        <v>1296</v>
      </c>
      <c r="E235" t="s">
        <v>1722</v>
      </c>
      <c r="F235" t="s">
        <v>1723</v>
      </c>
      <c r="G235" t="s">
        <v>1723</v>
      </c>
      <c r="H235" t="s">
        <v>1299</v>
      </c>
      <c r="I235" t="s">
        <v>779</v>
      </c>
      <c r="J235" t="s">
        <v>241</v>
      </c>
      <c r="K235">
        <v>0</v>
      </c>
      <c r="L235">
        <v>0</v>
      </c>
      <c r="M235">
        <v>52.847912019826516</v>
      </c>
      <c r="N235">
        <v>0</v>
      </c>
      <c r="O235">
        <v>15</v>
      </c>
      <c r="P235" s="55">
        <v>21.2</v>
      </c>
    </row>
    <row r="236" spans="1:16" x14ac:dyDescent="0.25">
      <c r="A236" t="s">
        <v>1724</v>
      </c>
      <c r="B236" t="s">
        <v>1725</v>
      </c>
      <c r="C236" t="s">
        <v>774</v>
      </c>
      <c r="D236" t="s">
        <v>1290</v>
      </c>
      <c r="E236" t="s">
        <v>1726</v>
      </c>
      <c r="F236" t="s">
        <v>1727</v>
      </c>
      <c r="G236" t="s">
        <v>1727</v>
      </c>
      <c r="H236" t="s">
        <v>1293</v>
      </c>
      <c r="I236" t="s">
        <v>779</v>
      </c>
      <c r="J236" t="s">
        <v>242</v>
      </c>
      <c r="K236">
        <v>0</v>
      </c>
      <c r="L236">
        <v>0</v>
      </c>
      <c r="M236">
        <v>51.167025000000002</v>
      </c>
      <c r="N236">
        <v>7020</v>
      </c>
      <c r="O236">
        <v>5</v>
      </c>
      <c r="P236" s="55">
        <v>60</v>
      </c>
    </row>
    <row r="237" spans="1:16" x14ac:dyDescent="0.25">
      <c r="A237" t="s">
        <v>1728</v>
      </c>
      <c r="B237" t="s">
        <v>1729</v>
      </c>
      <c r="C237" t="s">
        <v>774</v>
      </c>
      <c r="D237" t="s">
        <v>1168</v>
      </c>
      <c r="E237" t="s">
        <v>1730</v>
      </c>
      <c r="F237" t="s">
        <v>204</v>
      </c>
      <c r="G237" t="s">
        <v>204</v>
      </c>
      <c r="H237" t="s">
        <v>778</v>
      </c>
      <c r="I237" t="s">
        <v>779</v>
      </c>
      <c r="J237" t="s">
        <v>242</v>
      </c>
      <c r="K237">
        <v>0</v>
      </c>
      <c r="L237">
        <v>0</v>
      </c>
      <c r="M237">
        <v>50.462432363192917</v>
      </c>
      <c r="N237">
        <v>0</v>
      </c>
      <c r="O237">
        <v>15</v>
      </c>
      <c r="P237" s="55">
        <v>440</v>
      </c>
    </row>
    <row r="238" spans="1:16" x14ac:dyDescent="0.25">
      <c r="A238" t="s">
        <v>1731</v>
      </c>
      <c r="B238" t="s">
        <v>1732</v>
      </c>
      <c r="C238" t="s">
        <v>774</v>
      </c>
      <c r="D238" t="s">
        <v>1168</v>
      </c>
      <c r="E238" t="s">
        <v>1730</v>
      </c>
      <c r="F238" t="s">
        <v>1733</v>
      </c>
      <c r="G238" t="s">
        <v>1733</v>
      </c>
      <c r="H238" t="s">
        <v>778</v>
      </c>
      <c r="I238" t="s">
        <v>779</v>
      </c>
      <c r="J238" t="s">
        <v>242</v>
      </c>
      <c r="K238">
        <v>0</v>
      </c>
      <c r="L238">
        <v>0</v>
      </c>
      <c r="M238">
        <v>50.462432363192917</v>
      </c>
      <c r="N238">
        <v>0</v>
      </c>
      <c r="O238">
        <v>15</v>
      </c>
      <c r="P238" s="55">
        <v>440</v>
      </c>
    </row>
    <row r="239" spans="1:16" x14ac:dyDescent="0.25">
      <c r="A239" t="s">
        <v>1734</v>
      </c>
      <c r="B239" t="s">
        <v>1735</v>
      </c>
      <c r="C239" t="s">
        <v>774</v>
      </c>
      <c r="D239" t="s">
        <v>1078</v>
      </c>
      <c r="E239" t="s">
        <v>1736</v>
      </c>
      <c r="F239" t="s">
        <v>152</v>
      </c>
      <c r="G239" t="s">
        <v>152</v>
      </c>
      <c r="H239" t="s">
        <v>433</v>
      </c>
      <c r="I239" t="s">
        <v>314</v>
      </c>
      <c r="J239" t="s">
        <v>238</v>
      </c>
      <c r="K239">
        <v>1.8080675446153842</v>
      </c>
      <c r="L239">
        <v>2.1623037818122781E-3</v>
      </c>
      <c r="M239">
        <v>49.634654769230757</v>
      </c>
      <c r="N239">
        <v>0</v>
      </c>
      <c r="O239">
        <v>20</v>
      </c>
      <c r="P239" s="55">
        <v>1010.16</v>
      </c>
    </row>
    <row r="240" spans="1:16" x14ac:dyDescent="0.25">
      <c r="A240" t="s">
        <v>1737</v>
      </c>
      <c r="B240" t="s">
        <v>1738</v>
      </c>
      <c r="C240" t="s">
        <v>774</v>
      </c>
      <c r="D240" t="s">
        <v>1739</v>
      </c>
      <c r="E240" t="s">
        <v>1740</v>
      </c>
      <c r="F240" t="s">
        <v>354</v>
      </c>
      <c r="G240" t="s">
        <v>354</v>
      </c>
      <c r="H240" t="s">
        <v>433</v>
      </c>
      <c r="I240" t="s">
        <v>779</v>
      </c>
      <c r="J240" t="s">
        <v>242</v>
      </c>
      <c r="K240">
        <v>0</v>
      </c>
      <c r="L240">
        <v>0</v>
      </c>
      <c r="M240">
        <v>48.53</v>
      </c>
      <c r="N240">
        <v>0</v>
      </c>
      <c r="O240">
        <v>20</v>
      </c>
      <c r="P240" s="55">
        <v>189</v>
      </c>
    </row>
    <row r="241" spans="1:16" x14ac:dyDescent="0.25">
      <c r="A241" t="s">
        <v>1741</v>
      </c>
      <c r="B241" t="s">
        <v>1742</v>
      </c>
      <c r="C241" t="s">
        <v>774</v>
      </c>
      <c r="D241" t="s">
        <v>1577</v>
      </c>
      <c r="E241" t="s">
        <v>1743</v>
      </c>
      <c r="F241" t="s">
        <v>1743</v>
      </c>
      <c r="G241" t="s">
        <v>1743</v>
      </c>
      <c r="H241" t="s">
        <v>1304</v>
      </c>
      <c r="I241" t="s">
        <v>779</v>
      </c>
      <c r="J241" t="s">
        <v>238</v>
      </c>
      <c r="K241">
        <v>10</v>
      </c>
      <c r="L241">
        <v>30</v>
      </c>
      <c r="M241">
        <v>47.114999999999974</v>
      </c>
      <c r="N241">
        <v>0</v>
      </c>
      <c r="O241">
        <v>2</v>
      </c>
      <c r="P241" s="55">
        <v>70.34</v>
      </c>
    </row>
    <row r="242" spans="1:16" x14ac:dyDescent="0.25">
      <c r="A242" t="s">
        <v>1744</v>
      </c>
      <c r="B242" t="s">
        <v>1745</v>
      </c>
      <c r="C242" t="s">
        <v>774</v>
      </c>
      <c r="D242" t="s">
        <v>1581</v>
      </c>
      <c r="E242" t="s">
        <v>1746</v>
      </c>
      <c r="F242" t="s">
        <v>1746</v>
      </c>
      <c r="G242" t="s">
        <v>1583</v>
      </c>
      <c r="H242" t="s">
        <v>1304</v>
      </c>
      <c r="I242" t="s">
        <v>779</v>
      </c>
      <c r="J242" t="s">
        <v>242</v>
      </c>
      <c r="K242">
        <v>133</v>
      </c>
      <c r="L242">
        <v>5</v>
      </c>
      <c r="M242">
        <v>47.114999999999974</v>
      </c>
      <c r="N242">
        <v>0</v>
      </c>
      <c r="O242">
        <v>4</v>
      </c>
      <c r="P242" s="55">
        <v>181</v>
      </c>
    </row>
    <row r="243" spans="1:16" x14ac:dyDescent="0.25">
      <c r="A243" t="s">
        <v>1747</v>
      </c>
      <c r="B243" t="s">
        <v>1748</v>
      </c>
      <c r="C243" t="s">
        <v>774</v>
      </c>
      <c r="D243" t="s">
        <v>1472</v>
      </c>
      <c r="E243" t="s">
        <v>1749</v>
      </c>
      <c r="F243" t="s">
        <v>212</v>
      </c>
      <c r="G243" t="s">
        <v>212</v>
      </c>
      <c r="H243" t="s">
        <v>778</v>
      </c>
      <c r="I243" t="s">
        <v>314</v>
      </c>
      <c r="J243" t="s">
        <v>242</v>
      </c>
      <c r="K243">
        <v>0</v>
      </c>
      <c r="L243">
        <v>0</v>
      </c>
      <c r="M243">
        <v>46.590292982243291</v>
      </c>
      <c r="N243">
        <v>0</v>
      </c>
      <c r="O243">
        <v>13</v>
      </c>
      <c r="P243" s="55">
        <v>685</v>
      </c>
    </row>
    <row r="244" spans="1:16" x14ac:dyDescent="0.25">
      <c r="A244" t="s">
        <v>1750</v>
      </c>
      <c r="B244" t="s">
        <v>1751</v>
      </c>
      <c r="C244" t="s">
        <v>774</v>
      </c>
      <c r="D244" t="s">
        <v>1472</v>
      </c>
      <c r="E244" t="s">
        <v>1749</v>
      </c>
      <c r="F244" t="s">
        <v>1752</v>
      </c>
      <c r="G244" t="s">
        <v>1752</v>
      </c>
      <c r="H244" t="s">
        <v>778</v>
      </c>
      <c r="I244" t="s">
        <v>314</v>
      </c>
      <c r="J244" t="s">
        <v>242</v>
      </c>
      <c r="K244">
        <v>0</v>
      </c>
      <c r="L244">
        <v>0</v>
      </c>
      <c r="M244">
        <v>46.590292982243291</v>
      </c>
      <c r="N244">
        <v>0</v>
      </c>
      <c r="O244">
        <v>13</v>
      </c>
      <c r="P244" s="55">
        <v>685</v>
      </c>
    </row>
    <row r="245" spans="1:16" x14ac:dyDescent="0.25">
      <c r="A245" t="s">
        <v>1753</v>
      </c>
      <c r="B245" t="s">
        <v>1754</v>
      </c>
      <c r="C245" t="s">
        <v>774</v>
      </c>
      <c r="D245" t="s">
        <v>1296</v>
      </c>
      <c r="E245" t="s">
        <v>1755</v>
      </c>
      <c r="F245" t="s">
        <v>415</v>
      </c>
      <c r="G245" t="s">
        <v>415</v>
      </c>
      <c r="H245" t="s">
        <v>1299</v>
      </c>
      <c r="I245" t="s">
        <v>779</v>
      </c>
      <c r="J245" t="s">
        <v>241</v>
      </c>
      <c r="K245">
        <v>0</v>
      </c>
      <c r="L245">
        <v>0</v>
      </c>
      <c r="M245">
        <v>46.58</v>
      </c>
      <c r="N245">
        <v>0</v>
      </c>
      <c r="O245">
        <v>15</v>
      </c>
      <c r="P245" s="55">
        <v>13.97</v>
      </c>
    </row>
    <row r="246" spans="1:16" x14ac:dyDescent="0.25">
      <c r="A246" t="s">
        <v>1756</v>
      </c>
      <c r="B246" t="s">
        <v>1757</v>
      </c>
      <c r="C246" t="s">
        <v>774</v>
      </c>
      <c r="D246" t="s">
        <v>1457</v>
      </c>
      <c r="E246" t="s">
        <v>1758</v>
      </c>
      <c r="F246" t="s">
        <v>1759</v>
      </c>
      <c r="G246" t="s">
        <v>122</v>
      </c>
      <c r="H246" t="s">
        <v>1460</v>
      </c>
      <c r="I246" t="s">
        <v>314</v>
      </c>
      <c r="J246" t="s">
        <v>242</v>
      </c>
      <c r="K246">
        <v>155.27541513809999</v>
      </c>
      <c r="L246">
        <v>0</v>
      </c>
      <c r="M246">
        <v>46.366904999999996</v>
      </c>
      <c r="N246">
        <v>0</v>
      </c>
      <c r="O246">
        <v>11</v>
      </c>
      <c r="P246" s="55">
        <v>125</v>
      </c>
    </row>
    <row r="247" spans="1:16" x14ac:dyDescent="0.25">
      <c r="A247" t="s">
        <v>1760</v>
      </c>
      <c r="B247" t="s">
        <v>1761</v>
      </c>
      <c r="C247" t="s">
        <v>774</v>
      </c>
      <c r="D247" t="s">
        <v>1266</v>
      </c>
      <c r="E247" t="s">
        <v>1762</v>
      </c>
      <c r="F247" t="s">
        <v>1763</v>
      </c>
      <c r="G247" t="s">
        <v>150</v>
      </c>
      <c r="H247" t="s">
        <v>433</v>
      </c>
      <c r="I247" t="s">
        <v>314</v>
      </c>
      <c r="J247" t="s">
        <v>238</v>
      </c>
      <c r="K247">
        <v>0</v>
      </c>
      <c r="L247">
        <v>0</v>
      </c>
      <c r="M247">
        <v>45.979655268404471</v>
      </c>
      <c r="N247">
        <v>0</v>
      </c>
      <c r="O247">
        <v>20</v>
      </c>
      <c r="P247" s="55">
        <v>344.86</v>
      </c>
    </row>
    <row r="248" spans="1:16" x14ac:dyDescent="0.25">
      <c r="A248" t="s">
        <v>1764</v>
      </c>
      <c r="B248" t="s">
        <v>1765</v>
      </c>
      <c r="C248" t="s">
        <v>774</v>
      </c>
      <c r="D248" t="s">
        <v>1607</v>
      </c>
      <c r="E248" t="s">
        <v>1766</v>
      </c>
      <c r="F248" t="s">
        <v>1767</v>
      </c>
      <c r="G248" t="s">
        <v>1767</v>
      </c>
      <c r="H248" t="s">
        <v>1058</v>
      </c>
      <c r="I248" t="s">
        <v>314</v>
      </c>
      <c r="J248" t="s">
        <v>238</v>
      </c>
      <c r="K248">
        <v>0</v>
      </c>
      <c r="L248">
        <v>0</v>
      </c>
      <c r="M248">
        <v>45.828170063554637</v>
      </c>
      <c r="N248">
        <v>0</v>
      </c>
      <c r="O248">
        <v>3</v>
      </c>
      <c r="P248" s="55">
        <v>325</v>
      </c>
    </row>
    <row r="249" spans="1:16" x14ac:dyDescent="0.25">
      <c r="A249" t="s">
        <v>1768</v>
      </c>
      <c r="B249" t="s">
        <v>1769</v>
      </c>
      <c r="C249" t="s">
        <v>774</v>
      </c>
      <c r="D249" t="s">
        <v>1296</v>
      </c>
      <c r="E249" t="s">
        <v>1770</v>
      </c>
      <c r="F249" t="s">
        <v>1771</v>
      </c>
      <c r="G249" t="s">
        <v>1771</v>
      </c>
      <c r="H249" t="s">
        <v>1299</v>
      </c>
      <c r="I249" t="s">
        <v>779</v>
      </c>
      <c r="J249" t="s">
        <v>241</v>
      </c>
      <c r="K249">
        <v>0</v>
      </c>
      <c r="L249">
        <v>0</v>
      </c>
      <c r="M249">
        <v>44.814401171573174</v>
      </c>
      <c r="N249">
        <v>0</v>
      </c>
      <c r="O249">
        <v>15</v>
      </c>
      <c r="P249" s="55">
        <v>13.97</v>
      </c>
    </row>
    <row r="250" spans="1:16" x14ac:dyDescent="0.25">
      <c r="A250" t="s">
        <v>1772</v>
      </c>
      <c r="B250" t="s">
        <v>1773</v>
      </c>
      <c r="C250" t="s">
        <v>774</v>
      </c>
      <c r="D250" t="s">
        <v>1296</v>
      </c>
      <c r="E250" t="s">
        <v>1774</v>
      </c>
      <c r="F250" t="s">
        <v>173</v>
      </c>
      <c r="G250" t="s">
        <v>173</v>
      </c>
      <c r="H250" t="s">
        <v>1299</v>
      </c>
      <c r="I250" t="s">
        <v>779</v>
      </c>
      <c r="J250" t="s">
        <v>241</v>
      </c>
      <c r="K250">
        <v>0</v>
      </c>
      <c r="L250">
        <v>0</v>
      </c>
      <c r="M250">
        <v>44.814401171573174</v>
      </c>
      <c r="N250">
        <v>0</v>
      </c>
      <c r="O250">
        <v>15</v>
      </c>
      <c r="P250" s="55">
        <v>13.97</v>
      </c>
    </row>
    <row r="251" spans="1:16" x14ac:dyDescent="0.25">
      <c r="A251" t="s">
        <v>1775</v>
      </c>
      <c r="B251" t="s">
        <v>1776</v>
      </c>
      <c r="C251" t="s">
        <v>774</v>
      </c>
      <c r="D251" t="s">
        <v>1078</v>
      </c>
      <c r="E251" t="s">
        <v>1777</v>
      </c>
      <c r="F251" t="s">
        <v>1778</v>
      </c>
      <c r="G251" t="s">
        <v>149</v>
      </c>
      <c r="H251" t="s">
        <v>433</v>
      </c>
      <c r="I251" t="s">
        <v>314</v>
      </c>
      <c r="J251" t="s">
        <v>238</v>
      </c>
      <c r="K251">
        <v>1.3447222221267456</v>
      </c>
      <c r="L251">
        <v>1.6081799350091226E-3</v>
      </c>
      <c r="M251">
        <v>44.298006534908701</v>
      </c>
      <c r="N251">
        <v>0</v>
      </c>
      <c r="O251">
        <v>20</v>
      </c>
      <c r="P251" s="55">
        <v>1451.68</v>
      </c>
    </row>
    <row r="252" spans="1:16" x14ac:dyDescent="0.25">
      <c r="A252" t="s">
        <v>1779</v>
      </c>
      <c r="B252" t="s">
        <v>1780</v>
      </c>
      <c r="C252" t="s">
        <v>774</v>
      </c>
      <c r="D252" t="s">
        <v>1078</v>
      </c>
      <c r="E252" t="s">
        <v>1781</v>
      </c>
      <c r="F252" t="s">
        <v>1782</v>
      </c>
      <c r="G252" t="s">
        <v>152</v>
      </c>
      <c r="H252" t="s">
        <v>433</v>
      </c>
      <c r="I252" t="s">
        <v>314</v>
      </c>
      <c r="J252" t="s">
        <v>238</v>
      </c>
      <c r="K252">
        <v>1.0016283272727275</v>
      </c>
      <c r="L252">
        <v>1.197867151856234E-3</v>
      </c>
      <c r="M252">
        <v>43.994353090909087</v>
      </c>
      <c r="N252">
        <v>0</v>
      </c>
      <c r="O252">
        <v>20</v>
      </c>
      <c r="P252" s="55">
        <v>1020.44</v>
      </c>
    </row>
    <row r="253" spans="1:16" x14ac:dyDescent="0.25">
      <c r="A253" t="s">
        <v>1783</v>
      </c>
      <c r="B253" t="s">
        <v>1784</v>
      </c>
      <c r="C253" t="s">
        <v>774</v>
      </c>
      <c r="D253" t="s">
        <v>1078</v>
      </c>
      <c r="E253" t="s">
        <v>1785</v>
      </c>
      <c r="F253" t="s">
        <v>1786</v>
      </c>
      <c r="G253" t="s">
        <v>152</v>
      </c>
      <c r="H253" t="s">
        <v>433</v>
      </c>
      <c r="I253" t="s">
        <v>314</v>
      </c>
      <c r="J253" t="s">
        <v>238</v>
      </c>
      <c r="K253">
        <v>1.6026053236363638</v>
      </c>
      <c r="L253">
        <v>1.9165874429699745E-3</v>
      </c>
      <c r="M253">
        <v>43.994353090909087</v>
      </c>
      <c r="N253">
        <v>0</v>
      </c>
      <c r="O253">
        <v>20</v>
      </c>
      <c r="P253" s="55">
        <v>1033.83</v>
      </c>
    </row>
    <row r="254" spans="1:16" x14ac:dyDescent="0.25">
      <c r="A254" t="s">
        <v>1787</v>
      </c>
      <c r="B254" t="s">
        <v>1788</v>
      </c>
      <c r="C254" t="s">
        <v>774</v>
      </c>
      <c r="D254" t="s">
        <v>1577</v>
      </c>
      <c r="E254" t="s">
        <v>1789</v>
      </c>
      <c r="F254" t="s">
        <v>1789</v>
      </c>
      <c r="G254" t="s">
        <v>1789</v>
      </c>
      <c r="H254" t="s">
        <v>1304</v>
      </c>
      <c r="I254" t="s">
        <v>779</v>
      </c>
      <c r="J254" t="s">
        <v>238</v>
      </c>
      <c r="K254">
        <v>10</v>
      </c>
      <c r="L254">
        <v>30</v>
      </c>
      <c r="M254">
        <v>43.762499999999996</v>
      </c>
      <c r="N254">
        <v>0</v>
      </c>
      <c r="O254">
        <v>2</v>
      </c>
      <c r="P254" s="55">
        <v>70.34</v>
      </c>
    </row>
    <row r="255" spans="1:16" x14ac:dyDescent="0.25">
      <c r="A255" t="s">
        <v>1790</v>
      </c>
      <c r="B255" t="s">
        <v>1791</v>
      </c>
      <c r="C255" t="s">
        <v>774</v>
      </c>
      <c r="D255" t="s">
        <v>1581</v>
      </c>
      <c r="E255" t="s">
        <v>1792</v>
      </c>
      <c r="F255" t="s">
        <v>1792</v>
      </c>
      <c r="G255" t="s">
        <v>1583</v>
      </c>
      <c r="H255" t="s">
        <v>1304</v>
      </c>
      <c r="I255" t="s">
        <v>779</v>
      </c>
      <c r="J255" t="s">
        <v>242</v>
      </c>
      <c r="K255">
        <v>93</v>
      </c>
      <c r="L255">
        <v>5</v>
      </c>
      <c r="M255">
        <v>43.762499999999996</v>
      </c>
      <c r="N255">
        <v>0</v>
      </c>
      <c r="O255">
        <v>4</v>
      </c>
      <c r="P255" s="55">
        <v>181</v>
      </c>
    </row>
    <row r="256" spans="1:16" x14ac:dyDescent="0.25">
      <c r="A256" t="s">
        <v>1793</v>
      </c>
      <c r="B256" t="s">
        <v>1794</v>
      </c>
      <c r="C256" t="s">
        <v>774</v>
      </c>
      <c r="D256" t="s">
        <v>1266</v>
      </c>
      <c r="E256" t="s">
        <v>1795</v>
      </c>
      <c r="F256" t="s">
        <v>1796</v>
      </c>
      <c r="G256" t="s">
        <v>150</v>
      </c>
      <c r="H256" t="s">
        <v>433</v>
      </c>
      <c r="I256" t="s">
        <v>314</v>
      </c>
      <c r="J256" t="s">
        <v>238</v>
      </c>
      <c r="K256">
        <v>1.1728166800089042</v>
      </c>
      <c r="L256">
        <v>0</v>
      </c>
      <c r="M256">
        <v>42.492434222767052</v>
      </c>
      <c r="N256">
        <v>0</v>
      </c>
      <c r="O256">
        <v>20</v>
      </c>
      <c r="P256" s="55">
        <v>658</v>
      </c>
    </row>
    <row r="257" spans="1:16" x14ac:dyDescent="0.25">
      <c r="A257" t="s">
        <v>1797</v>
      </c>
      <c r="B257" t="s">
        <v>1798</v>
      </c>
      <c r="C257" t="s">
        <v>774</v>
      </c>
      <c r="D257" t="s">
        <v>1266</v>
      </c>
      <c r="E257" t="s">
        <v>1795</v>
      </c>
      <c r="F257" t="s">
        <v>1799</v>
      </c>
      <c r="G257" t="s">
        <v>150</v>
      </c>
      <c r="H257" t="s">
        <v>433</v>
      </c>
      <c r="I257" t="s">
        <v>314</v>
      </c>
      <c r="J257" t="s">
        <v>238</v>
      </c>
      <c r="K257">
        <v>11.72816680008904</v>
      </c>
      <c r="L257">
        <v>0</v>
      </c>
      <c r="M257">
        <v>42.492434222767052</v>
      </c>
      <c r="N257">
        <v>0</v>
      </c>
      <c r="O257">
        <v>20</v>
      </c>
      <c r="P257" s="55">
        <v>641.53</v>
      </c>
    </row>
    <row r="258" spans="1:16" x14ac:dyDescent="0.25">
      <c r="A258" t="s">
        <v>1800</v>
      </c>
      <c r="B258" t="s">
        <v>1801</v>
      </c>
      <c r="C258" t="s">
        <v>774</v>
      </c>
      <c r="D258" t="s">
        <v>1266</v>
      </c>
      <c r="E258" t="s">
        <v>1802</v>
      </c>
      <c r="F258" t="s">
        <v>1803</v>
      </c>
      <c r="G258" t="s">
        <v>150</v>
      </c>
      <c r="H258" t="s">
        <v>433</v>
      </c>
      <c r="I258" t="s">
        <v>314</v>
      </c>
      <c r="J258" t="s">
        <v>238</v>
      </c>
      <c r="K258">
        <v>11.72816680008904</v>
      </c>
      <c r="L258">
        <v>0</v>
      </c>
      <c r="M258">
        <v>42.492434222767052</v>
      </c>
      <c r="N258">
        <v>0</v>
      </c>
      <c r="O258">
        <v>20</v>
      </c>
      <c r="P258" s="55">
        <v>523.84</v>
      </c>
    </row>
    <row r="259" spans="1:16" x14ac:dyDescent="0.25">
      <c r="A259" t="s">
        <v>1804</v>
      </c>
      <c r="B259" t="s">
        <v>1805</v>
      </c>
      <c r="C259" t="s">
        <v>774</v>
      </c>
      <c r="D259" t="s">
        <v>1296</v>
      </c>
      <c r="E259" t="s">
        <v>1806</v>
      </c>
      <c r="F259" t="s">
        <v>1807</v>
      </c>
      <c r="G259" t="s">
        <v>1807</v>
      </c>
      <c r="H259" t="s">
        <v>1299</v>
      </c>
      <c r="I259" t="s">
        <v>779</v>
      </c>
      <c r="J259" t="s">
        <v>241</v>
      </c>
      <c r="K259">
        <v>0</v>
      </c>
      <c r="L259">
        <v>0</v>
      </c>
      <c r="M259">
        <v>41.494944237918219</v>
      </c>
      <c r="N259">
        <v>0</v>
      </c>
      <c r="O259">
        <v>15</v>
      </c>
      <c r="P259" s="55">
        <v>21.2</v>
      </c>
    </row>
    <row r="260" spans="1:16" x14ac:dyDescent="0.25">
      <c r="A260" t="s">
        <v>1808</v>
      </c>
      <c r="B260" t="s">
        <v>1809</v>
      </c>
      <c r="C260" t="s">
        <v>774</v>
      </c>
      <c r="D260" t="s">
        <v>1646</v>
      </c>
      <c r="E260" t="s">
        <v>1810</v>
      </c>
      <c r="F260" t="s">
        <v>182</v>
      </c>
      <c r="G260" t="s">
        <v>182</v>
      </c>
      <c r="H260" t="s">
        <v>1304</v>
      </c>
      <c r="I260" t="s">
        <v>314</v>
      </c>
      <c r="J260" t="s">
        <v>242</v>
      </c>
      <c r="K260">
        <v>37.262190029999992</v>
      </c>
      <c r="L260">
        <v>0</v>
      </c>
      <c r="M260">
        <v>40.5015</v>
      </c>
      <c r="N260">
        <v>0</v>
      </c>
      <c r="O260">
        <v>8</v>
      </c>
      <c r="P260" s="55">
        <v>55</v>
      </c>
    </row>
    <row r="261" spans="1:16" x14ac:dyDescent="0.25">
      <c r="A261" t="s">
        <v>1811</v>
      </c>
      <c r="B261" t="s">
        <v>1812</v>
      </c>
      <c r="C261" t="s">
        <v>774</v>
      </c>
      <c r="D261" t="s">
        <v>1646</v>
      </c>
      <c r="E261" t="s">
        <v>1813</v>
      </c>
      <c r="F261" t="s">
        <v>1814</v>
      </c>
      <c r="G261" t="s">
        <v>202</v>
      </c>
      <c r="H261" t="s">
        <v>1304</v>
      </c>
      <c r="I261" t="s">
        <v>314</v>
      </c>
      <c r="J261" t="s">
        <v>238</v>
      </c>
      <c r="K261">
        <v>0</v>
      </c>
      <c r="L261">
        <v>0</v>
      </c>
      <c r="M261">
        <v>40.5015</v>
      </c>
      <c r="N261">
        <v>0</v>
      </c>
      <c r="O261">
        <v>8</v>
      </c>
      <c r="P261" s="55">
        <v>55</v>
      </c>
    </row>
    <row r="262" spans="1:16" x14ac:dyDescent="0.25">
      <c r="A262" t="s">
        <v>1815</v>
      </c>
      <c r="B262" t="s">
        <v>1816</v>
      </c>
      <c r="C262" t="s">
        <v>774</v>
      </c>
      <c r="D262" t="s">
        <v>1646</v>
      </c>
      <c r="E262" t="s">
        <v>1817</v>
      </c>
      <c r="F262" t="s">
        <v>1818</v>
      </c>
      <c r="G262" t="s">
        <v>182</v>
      </c>
      <c r="H262" t="s">
        <v>1304</v>
      </c>
      <c r="I262" t="s">
        <v>314</v>
      </c>
      <c r="J262" t="s">
        <v>238</v>
      </c>
      <c r="K262">
        <v>1.1178657008999997</v>
      </c>
      <c r="L262">
        <v>0</v>
      </c>
      <c r="M262">
        <v>40.5015</v>
      </c>
      <c r="N262">
        <v>0</v>
      </c>
      <c r="O262">
        <v>8</v>
      </c>
      <c r="P262" s="55">
        <v>55</v>
      </c>
    </row>
    <row r="263" spans="1:16" x14ac:dyDescent="0.25">
      <c r="A263" t="s">
        <v>1819</v>
      </c>
      <c r="B263" t="s">
        <v>1820</v>
      </c>
      <c r="C263" t="s">
        <v>774</v>
      </c>
      <c r="D263" t="s">
        <v>1646</v>
      </c>
      <c r="E263" t="s">
        <v>1821</v>
      </c>
      <c r="F263" t="s">
        <v>1822</v>
      </c>
      <c r="G263" t="s">
        <v>1822</v>
      </c>
      <c r="H263" t="s">
        <v>1304</v>
      </c>
      <c r="I263" t="s">
        <v>314</v>
      </c>
      <c r="J263" t="s">
        <v>238</v>
      </c>
      <c r="K263">
        <v>37.262190029999992</v>
      </c>
      <c r="L263">
        <v>0</v>
      </c>
      <c r="M263">
        <v>40.5015</v>
      </c>
      <c r="N263">
        <v>0</v>
      </c>
      <c r="O263">
        <v>2</v>
      </c>
      <c r="P263" s="55">
        <v>25</v>
      </c>
    </row>
    <row r="264" spans="1:16" x14ac:dyDescent="0.25">
      <c r="A264" t="s">
        <v>1823</v>
      </c>
      <c r="B264" t="s">
        <v>1824</v>
      </c>
      <c r="C264" t="s">
        <v>774</v>
      </c>
      <c r="D264" t="s">
        <v>1646</v>
      </c>
      <c r="E264" t="s">
        <v>1825</v>
      </c>
      <c r="F264" t="s">
        <v>1826</v>
      </c>
      <c r="G264" t="s">
        <v>1822</v>
      </c>
      <c r="H264" t="s">
        <v>1304</v>
      </c>
      <c r="I264" t="s">
        <v>314</v>
      </c>
      <c r="J264" t="s">
        <v>238</v>
      </c>
      <c r="K264">
        <v>1.1178657008999997</v>
      </c>
      <c r="L264">
        <v>0</v>
      </c>
      <c r="M264">
        <v>40.5015</v>
      </c>
      <c r="N264">
        <v>0</v>
      </c>
      <c r="O264">
        <v>2</v>
      </c>
      <c r="P264" s="55">
        <v>25</v>
      </c>
    </row>
    <row r="265" spans="1:16" x14ac:dyDescent="0.25">
      <c r="A265" t="s">
        <v>1827</v>
      </c>
      <c r="B265" t="s">
        <v>1828</v>
      </c>
      <c r="C265" t="s">
        <v>774</v>
      </c>
      <c r="D265" t="s">
        <v>1646</v>
      </c>
      <c r="E265" t="s">
        <v>1821</v>
      </c>
      <c r="F265" t="s">
        <v>202</v>
      </c>
      <c r="G265" t="s">
        <v>202</v>
      </c>
      <c r="H265" t="s">
        <v>1304</v>
      </c>
      <c r="I265" t="s">
        <v>314</v>
      </c>
      <c r="J265" t="s">
        <v>238</v>
      </c>
      <c r="K265">
        <v>37.262190029999992</v>
      </c>
      <c r="L265">
        <v>0</v>
      </c>
      <c r="M265">
        <v>40.5015</v>
      </c>
      <c r="N265">
        <v>0</v>
      </c>
      <c r="O265">
        <v>2</v>
      </c>
      <c r="P265" s="55">
        <v>25</v>
      </c>
    </row>
    <row r="266" spans="1:16" x14ac:dyDescent="0.25">
      <c r="A266" t="s">
        <v>1829</v>
      </c>
      <c r="B266" t="s">
        <v>1830</v>
      </c>
      <c r="C266" t="s">
        <v>774</v>
      </c>
      <c r="D266" t="s">
        <v>1646</v>
      </c>
      <c r="E266" t="s">
        <v>1831</v>
      </c>
      <c r="F266" t="s">
        <v>1832</v>
      </c>
      <c r="G266" t="s">
        <v>202</v>
      </c>
      <c r="H266" t="s">
        <v>1304</v>
      </c>
      <c r="I266" t="s">
        <v>314</v>
      </c>
      <c r="J266" t="s">
        <v>238</v>
      </c>
      <c r="K266">
        <v>1.1178657008999997</v>
      </c>
      <c r="L266">
        <v>0</v>
      </c>
      <c r="M266">
        <v>40.5015</v>
      </c>
      <c r="N266">
        <v>0</v>
      </c>
      <c r="O266">
        <v>2</v>
      </c>
      <c r="P266" s="55">
        <v>25</v>
      </c>
    </row>
    <row r="267" spans="1:16" x14ac:dyDescent="0.25">
      <c r="A267" t="s">
        <v>1833</v>
      </c>
      <c r="B267" t="s">
        <v>1834</v>
      </c>
      <c r="C267" t="s">
        <v>774</v>
      </c>
      <c r="D267" t="s">
        <v>1266</v>
      </c>
      <c r="E267" t="s">
        <v>1835</v>
      </c>
      <c r="F267" t="s">
        <v>1836</v>
      </c>
      <c r="G267" t="s">
        <v>150</v>
      </c>
      <c r="H267" t="s">
        <v>433</v>
      </c>
      <c r="I267" t="s">
        <v>314</v>
      </c>
      <c r="J267" t="s">
        <v>238</v>
      </c>
      <c r="K267">
        <v>35.558384278543414</v>
      </c>
      <c r="L267">
        <v>0</v>
      </c>
      <c r="M267">
        <v>38.649577485862721</v>
      </c>
      <c r="N267">
        <v>0</v>
      </c>
      <c r="O267">
        <v>20</v>
      </c>
      <c r="P267" s="55">
        <v>1222.3699999999999</v>
      </c>
    </row>
    <row r="268" spans="1:16" x14ac:dyDescent="0.25">
      <c r="A268" t="s">
        <v>1837</v>
      </c>
      <c r="B268" t="s">
        <v>1838</v>
      </c>
      <c r="C268" t="s">
        <v>774</v>
      </c>
      <c r="D268" t="s">
        <v>1368</v>
      </c>
      <c r="E268" t="s">
        <v>1839</v>
      </c>
      <c r="F268" t="s">
        <v>1840</v>
      </c>
      <c r="G268" t="s">
        <v>147</v>
      </c>
      <c r="H268" t="s">
        <v>433</v>
      </c>
      <c r="I268" t="s">
        <v>314</v>
      </c>
      <c r="J268" t="s">
        <v>238</v>
      </c>
      <c r="K268">
        <v>0</v>
      </c>
      <c r="L268">
        <v>0</v>
      </c>
      <c r="M268">
        <v>36.544456963350783</v>
      </c>
      <c r="N268">
        <v>0</v>
      </c>
      <c r="O268">
        <v>20</v>
      </c>
      <c r="P268" s="55">
        <v>785.2</v>
      </c>
    </row>
    <row r="269" spans="1:16" x14ac:dyDescent="0.25">
      <c r="A269" t="s">
        <v>1841</v>
      </c>
      <c r="B269" t="s">
        <v>1842</v>
      </c>
      <c r="C269" t="s">
        <v>774</v>
      </c>
      <c r="D269" t="s">
        <v>1577</v>
      </c>
      <c r="E269" t="s">
        <v>1843</v>
      </c>
      <c r="F269" t="s">
        <v>1843</v>
      </c>
      <c r="G269" t="s">
        <v>1843</v>
      </c>
      <c r="H269" t="s">
        <v>1304</v>
      </c>
      <c r="I269" t="s">
        <v>779</v>
      </c>
      <c r="J269" t="s">
        <v>238</v>
      </c>
      <c r="K269">
        <v>10</v>
      </c>
      <c r="L269">
        <v>30</v>
      </c>
      <c r="M269">
        <v>36.310500000000005</v>
      </c>
      <c r="N269">
        <v>0</v>
      </c>
      <c r="O269">
        <v>2</v>
      </c>
      <c r="P269" s="55">
        <v>70.34</v>
      </c>
    </row>
    <row r="270" spans="1:16" x14ac:dyDescent="0.25">
      <c r="A270" t="s">
        <v>1844</v>
      </c>
      <c r="B270" t="s">
        <v>1845</v>
      </c>
      <c r="C270" t="s">
        <v>774</v>
      </c>
      <c r="D270" t="s">
        <v>1581</v>
      </c>
      <c r="E270" t="s">
        <v>1846</v>
      </c>
      <c r="F270" t="s">
        <v>1846</v>
      </c>
      <c r="G270" t="s">
        <v>1583</v>
      </c>
      <c r="H270" t="s">
        <v>1304</v>
      </c>
      <c r="I270" t="s">
        <v>779</v>
      </c>
      <c r="J270" t="s">
        <v>242</v>
      </c>
      <c r="K270">
        <v>93</v>
      </c>
      <c r="L270">
        <v>5</v>
      </c>
      <c r="M270">
        <v>36.310500000000005</v>
      </c>
      <c r="N270">
        <v>0</v>
      </c>
      <c r="O270">
        <v>4</v>
      </c>
      <c r="P270" s="55">
        <v>181</v>
      </c>
    </row>
    <row r="271" spans="1:16" x14ac:dyDescent="0.25">
      <c r="A271" t="s">
        <v>1847</v>
      </c>
      <c r="B271" t="s">
        <v>1848</v>
      </c>
      <c r="C271" t="s">
        <v>774</v>
      </c>
      <c r="D271" t="s">
        <v>911</v>
      </c>
      <c r="E271" t="s">
        <v>1849</v>
      </c>
      <c r="F271" t="s">
        <v>1850</v>
      </c>
      <c r="G271" t="s">
        <v>84</v>
      </c>
      <c r="H271" t="s">
        <v>856</v>
      </c>
      <c r="I271" t="s">
        <v>779</v>
      </c>
      <c r="J271" t="s">
        <v>238</v>
      </c>
      <c r="K271">
        <v>0</v>
      </c>
      <c r="L271">
        <v>0</v>
      </c>
      <c r="M271">
        <v>35.352975460122771</v>
      </c>
      <c r="N271">
        <v>0</v>
      </c>
      <c r="O271">
        <v>3</v>
      </c>
      <c r="P271" s="55">
        <v>62.25</v>
      </c>
    </row>
    <row r="272" spans="1:16" x14ac:dyDescent="0.25">
      <c r="A272" t="s">
        <v>1851</v>
      </c>
      <c r="B272" t="s">
        <v>1852</v>
      </c>
      <c r="C272" t="s">
        <v>774</v>
      </c>
      <c r="D272" t="s">
        <v>1078</v>
      </c>
      <c r="E272" t="s">
        <v>1853</v>
      </c>
      <c r="F272" t="s">
        <v>1854</v>
      </c>
      <c r="G272" t="s">
        <v>149</v>
      </c>
      <c r="H272" t="s">
        <v>433</v>
      </c>
      <c r="I272" t="s">
        <v>314</v>
      </c>
      <c r="J272" t="s">
        <v>238</v>
      </c>
      <c r="K272">
        <v>1.0452159090166975</v>
      </c>
      <c r="L272">
        <v>1.2499944040298178E-3</v>
      </c>
      <c r="M272">
        <v>34.431632352133576</v>
      </c>
      <c r="N272">
        <v>0</v>
      </c>
      <c r="O272">
        <v>20</v>
      </c>
      <c r="P272" s="55">
        <v>1474.72</v>
      </c>
    </row>
    <row r="273" spans="1:16" x14ac:dyDescent="0.25">
      <c r="A273" t="s">
        <v>1855</v>
      </c>
      <c r="B273" t="s">
        <v>1856</v>
      </c>
      <c r="C273" t="s">
        <v>774</v>
      </c>
      <c r="D273" t="s">
        <v>1266</v>
      </c>
      <c r="E273" t="s">
        <v>1857</v>
      </c>
      <c r="F273" t="s">
        <v>1858</v>
      </c>
      <c r="G273" t="s">
        <v>150</v>
      </c>
      <c r="H273" t="s">
        <v>433</v>
      </c>
      <c r="I273" t="s">
        <v>314</v>
      </c>
      <c r="J273" t="s">
        <v>238</v>
      </c>
      <c r="K273">
        <v>9.1828610946135303</v>
      </c>
      <c r="L273">
        <v>0</v>
      </c>
      <c r="M273">
        <v>33.27051257803646</v>
      </c>
      <c r="N273">
        <v>0</v>
      </c>
      <c r="O273">
        <v>20</v>
      </c>
      <c r="P273" s="55">
        <v>668</v>
      </c>
    </row>
    <row r="274" spans="1:16" x14ac:dyDescent="0.25">
      <c r="A274" t="s">
        <v>1859</v>
      </c>
      <c r="B274" t="s">
        <v>1860</v>
      </c>
      <c r="C274" t="s">
        <v>774</v>
      </c>
      <c r="D274" t="s">
        <v>1266</v>
      </c>
      <c r="E274" t="s">
        <v>1861</v>
      </c>
      <c r="F274" t="s">
        <v>1862</v>
      </c>
      <c r="G274" t="s">
        <v>150</v>
      </c>
      <c r="H274" t="s">
        <v>433</v>
      </c>
      <c r="I274" t="s">
        <v>314</v>
      </c>
      <c r="J274" t="s">
        <v>238</v>
      </c>
      <c r="K274">
        <v>0</v>
      </c>
      <c r="L274">
        <v>0</v>
      </c>
      <c r="M274">
        <v>32.473614073173309</v>
      </c>
      <c r="N274">
        <v>0</v>
      </c>
      <c r="O274">
        <v>20</v>
      </c>
      <c r="P274" s="55">
        <v>800.57</v>
      </c>
    </row>
    <row r="275" spans="1:16" x14ac:dyDescent="0.25">
      <c r="A275" t="s">
        <v>1863</v>
      </c>
      <c r="B275" t="s">
        <v>1864</v>
      </c>
      <c r="C275" t="s">
        <v>774</v>
      </c>
      <c r="D275" t="s">
        <v>853</v>
      </c>
      <c r="E275" t="s">
        <v>1865</v>
      </c>
      <c r="F275" t="s">
        <v>1866</v>
      </c>
      <c r="G275" t="s">
        <v>926</v>
      </c>
      <c r="H275" t="s">
        <v>856</v>
      </c>
      <c r="I275" t="s">
        <v>779</v>
      </c>
      <c r="J275" t="s">
        <v>242</v>
      </c>
      <c r="K275">
        <v>0</v>
      </c>
      <c r="L275">
        <v>0</v>
      </c>
      <c r="M275">
        <v>31.753819980695013</v>
      </c>
      <c r="N275">
        <v>0</v>
      </c>
      <c r="O275">
        <v>16.5</v>
      </c>
      <c r="P275" s="55">
        <v>1470</v>
      </c>
    </row>
    <row r="276" spans="1:16" x14ac:dyDescent="0.25">
      <c r="A276" t="s">
        <v>1867</v>
      </c>
      <c r="B276" t="s">
        <v>1868</v>
      </c>
      <c r="C276" t="s">
        <v>774</v>
      </c>
      <c r="D276" t="s">
        <v>1296</v>
      </c>
      <c r="E276" t="s">
        <v>1869</v>
      </c>
      <c r="F276" t="s">
        <v>170</v>
      </c>
      <c r="G276" t="s">
        <v>170</v>
      </c>
      <c r="H276" t="s">
        <v>1299</v>
      </c>
      <c r="I276" t="s">
        <v>779</v>
      </c>
      <c r="J276" t="s">
        <v>241</v>
      </c>
      <c r="K276">
        <v>0</v>
      </c>
      <c r="L276">
        <v>0</v>
      </c>
      <c r="M276">
        <v>31.133964854103493</v>
      </c>
      <c r="N276">
        <v>0</v>
      </c>
      <c r="O276">
        <v>15</v>
      </c>
      <c r="P276" s="55">
        <v>13.97</v>
      </c>
    </row>
    <row r="277" spans="1:16" x14ac:dyDescent="0.25">
      <c r="A277" t="s">
        <v>1870</v>
      </c>
      <c r="B277" t="s">
        <v>1871</v>
      </c>
      <c r="C277" t="s">
        <v>774</v>
      </c>
      <c r="D277" t="s">
        <v>1296</v>
      </c>
      <c r="E277" t="s">
        <v>1872</v>
      </c>
      <c r="F277" t="s">
        <v>200</v>
      </c>
      <c r="G277" t="s">
        <v>200</v>
      </c>
      <c r="H277" t="s">
        <v>1299</v>
      </c>
      <c r="I277" t="s">
        <v>779</v>
      </c>
      <c r="J277" t="s">
        <v>241</v>
      </c>
      <c r="K277">
        <v>0</v>
      </c>
      <c r="L277">
        <v>0</v>
      </c>
      <c r="M277">
        <v>31.133964854103493</v>
      </c>
      <c r="N277">
        <v>0</v>
      </c>
      <c r="O277">
        <v>15</v>
      </c>
      <c r="P277" s="55">
        <v>13.97</v>
      </c>
    </row>
    <row r="278" spans="1:16" x14ac:dyDescent="0.25">
      <c r="A278" t="s">
        <v>1873</v>
      </c>
      <c r="B278" t="s">
        <v>1874</v>
      </c>
      <c r="C278" t="s">
        <v>774</v>
      </c>
      <c r="D278" t="s">
        <v>1577</v>
      </c>
      <c r="E278" t="s">
        <v>1875</v>
      </c>
      <c r="F278" t="s">
        <v>1875</v>
      </c>
      <c r="G278" t="s">
        <v>1875</v>
      </c>
      <c r="H278" t="s">
        <v>1304</v>
      </c>
      <c r="I278" t="s">
        <v>779</v>
      </c>
      <c r="J278" t="s">
        <v>238</v>
      </c>
      <c r="K278">
        <v>10</v>
      </c>
      <c r="L278">
        <v>30</v>
      </c>
      <c r="M278">
        <v>30.835499999999971</v>
      </c>
      <c r="N278">
        <v>0</v>
      </c>
      <c r="O278">
        <v>2</v>
      </c>
      <c r="P278" s="55">
        <v>70.34</v>
      </c>
    </row>
    <row r="279" spans="1:16" x14ac:dyDescent="0.25">
      <c r="A279" t="s">
        <v>1876</v>
      </c>
      <c r="B279" t="s">
        <v>1877</v>
      </c>
      <c r="C279" t="s">
        <v>774</v>
      </c>
      <c r="D279" t="s">
        <v>1581</v>
      </c>
      <c r="E279" t="s">
        <v>1878</v>
      </c>
      <c r="F279" t="s">
        <v>1878</v>
      </c>
      <c r="G279" t="s">
        <v>1583</v>
      </c>
      <c r="H279" t="s">
        <v>1304</v>
      </c>
      <c r="I279" t="s">
        <v>779</v>
      </c>
      <c r="J279" t="s">
        <v>242</v>
      </c>
      <c r="K279">
        <v>117</v>
      </c>
      <c r="L279">
        <v>5</v>
      </c>
      <c r="M279">
        <v>30.835499999999971</v>
      </c>
      <c r="N279">
        <v>0</v>
      </c>
      <c r="O279">
        <v>4</v>
      </c>
      <c r="P279" s="55">
        <v>181</v>
      </c>
    </row>
    <row r="280" spans="1:16" x14ac:dyDescent="0.25">
      <c r="A280" t="s">
        <v>1879</v>
      </c>
      <c r="B280" t="s">
        <v>1880</v>
      </c>
      <c r="C280" t="s">
        <v>774</v>
      </c>
      <c r="D280" t="s">
        <v>1881</v>
      </c>
      <c r="E280" t="s">
        <v>1882</v>
      </c>
      <c r="F280" t="s">
        <v>1882</v>
      </c>
      <c r="G280" t="s">
        <v>1882</v>
      </c>
      <c r="H280" t="s">
        <v>783</v>
      </c>
      <c r="I280" t="s">
        <v>779</v>
      </c>
      <c r="J280" t="s">
        <v>238</v>
      </c>
      <c r="K280">
        <v>0</v>
      </c>
      <c r="L280">
        <v>0</v>
      </c>
      <c r="M280">
        <v>28.084000000000003</v>
      </c>
      <c r="N280">
        <v>0</v>
      </c>
      <c r="O280">
        <v>25</v>
      </c>
      <c r="P280" s="55">
        <v>61.35</v>
      </c>
    </row>
    <row r="281" spans="1:16" x14ac:dyDescent="0.25">
      <c r="A281" t="s">
        <v>1883</v>
      </c>
      <c r="B281" t="s">
        <v>1884</v>
      </c>
      <c r="C281" t="s">
        <v>774</v>
      </c>
      <c r="D281" t="s">
        <v>1885</v>
      </c>
      <c r="E281" t="s">
        <v>1886</v>
      </c>
      <c r="F281" t="s">
        <v>1887</v>
      </c>
      <c r="G281" s="53" t="s">
        <v>58</v>
      </c>
      <c r="H281" t="s">
        <v>1293</v>
      </c>
      <c r="I281" t="s">
        <v>779</v>
      </c>
      <c r="J281" t="s">
        <v>238</v>
      </c>
      <c r="K281">
        <v>0</v>
      </c>
      <c r="L281">
        <v>0</v>
      </c>
      <c r="M281">
        <v>26.365061455499426</v>
      </c>
      <c r="N281">
        <v>5083.802419354839</v>
      </c>
      <c r="O281">
        <v>10</v>
      </c>
      <c r="P281" s="55">
        <v>14.27</v>
      </c>
    </row>
    <row r="282" spans="1:16" x14ac:dyDescent="0.25">
      <c r="A282" t="s">
        <v>1888</v>
      </c>
      <c r="B282" t="s">
        <v>1889</v>
      </c>
      <c r="C282" t="s">
        <v>774</v>
      </c>
      <c r="D282" t="s">
        <v>1296</v>
      </c>
      <c r="E282" t="s">
        <v>1890</v>
      </c>
      <c r="F282" t="s">
        <v>1891</v>
      </c>
      <c r="G282" t="s">
        <v>1891</v>
      </c>
      <c r="H282" t="s">
        <v>1299</v>
      </c>
      <c r="I282" t="s">
        <v>779</v>
      </c>
      <c r="J282" t="s">
        <v>241</v>
      </c>
      <c r="K282">
        <v>0</v>
      </c>
      <c r="L282">
        <v>0</v>
      </c>
      <c r="M282">
        <v>23.69996336996337</v>
      </c>
      <c r="N282">
        <v>0</v>
      </c>
      <c r="O282">
        <v>15</v>
      </c>
      <c r="P282" s="55">
        <v>21.2</v>
      </c>
    </row>
    <row r="283" spans="1:16" x14ac:dyDescent="0.25">
      <c r="A283" t="s">
        <v>1892</v>
      </c>
      <c r="B283" t="s">
        <v>1893</v>
      </c>
      <c r="C283" t="s">
        <v>774</v>
      </c>
      <c r="D283" t="s">
        <v>1607</v>
      </c>
      <c r="E283" t="s">
        <v>1894</v>
      </c>
      <c r="F283" t="s">
        <v>1894</v>
      </c>
      <c r="G283" t="s">
        <v>1894</v>
      </c>
      <c r="H283" t="s">
        <v>1058</v>
      </c>
      <c r="I283" t="s">
        <v>779</v>
      </c>
      <c r="J283" t="s">
        <v>238</v>
      </c>
      <c r="K283">
        <v>21.546132384</v>
      </c>
      <c r="L283">
        <v>0</v>
      </c>
      <c r="M283">
        <v>23.4192</v>
      </c>
      <c r="N283">
        <v>0</v>
      </c>
      <c r="O283">
        <v>3</v>
      </c>
      <c r="P283" s="55">
        <v>150</v>
      </c>
    </row>
    <row r="284" spans="1:16" x14ac:dyDescent="0.25">
      <c r="A284" t="s">
        <v>1895</v>
      </c>
      <c r="B284" t="s">
        <v>1896</v>
      </c>
      <c r="C284" t="s">
        <v>774</v>
      </c>
      <c r="D284" t="s">
        <v>1897</v>
      </c>
      <c r="E284" t="s">
        <v>1898</v>
      </c>
      <c r="F284" t="s">
        <v>1899</v>
      </c>
      <c r="G284" t="s">
        <v>1899</v>
      </c>
      <c r="H284" t="s">
        <v>433</v>
      </c>
      <c r="I284" t="s">
        <v>779</v>
      </c>
      <c r="J284" t="s">
        <v>238</v>
      </c>
      <c r="K284">
        <v>40.505220492222769</v>
      </c>
      <c r="L284">
        <v>0</v>
      </c>
      <c r="M284">
        <v>23.168345686536611</v>
      </c>
      <c r="N284">
        <v>0</v>
      </c>
      <c r="O284">
        <v>24</v>
      </c>
      <c r="P284" s="55">
        <v>1360</v>
      </c>
    </row>
    <row r="285" spans="1:16" x14ac:dyDescent="0.25">
      <c r="A285" t="s">
        <v>1900</v>
      </c>
      <c r="B285" t="s">
        <v>1901</v>
      </c>
      <c r="C285" t="s">
        <v>774</v>
      </c>
      <c r="D285" t="s">
        <v>1902</v>
      </c>
      <c r="E285" t="s">
        <v>1903</v>
      </c>
      <c r="F285" t="s">
        <v>61</v>
      </c>
      <c r="G285" t="s">
        <v>61</v>
      </c>
      <c r="H285" t="s">
        <v>1293</v>
      </c>
      <c r="I285" t="s">
        <v>779</v>
      </c>
      <c r="J285" t="s">
        <v>238</v>
      </c>
      <c r="K285">
        <v>0</v>
      </c>
      <c r="L285">
        <v>0</v>
      </c>
      <c r="M285">
        <v>21.634983278999997</v>
      </c>
      <c r="N285">
        <v>3434.1243299999996</v>
      </c>
      <c r="O285">
        <v>10</v>
      </c>
      <c r="P285" s="55">
        <v>35</v>
      </c>
    </row>
    <row r="286" spans="1:16" x14ac:dyDescent="0.25">
      <c r="A286" t="s">
        <v>1904</v>
      </c>
      <c r="B286" t="s">
        <v>1905</v>
      </c>
      <c r="C286" t="s">
        <v>774</v>
      </c>
      <c r="D286" t="s">
        <v>1902</v>
      </c>
      <c r="E286" t="s">
        <v>1906</v>
      </c>
      <c r="F286" t="s">
        <v>1907</v>
      </c>
      <c r="G286" t="s">
        <v>61</v>
      </c>
      <c r="H286" t="s">
        <v>1293</v>
      </c>
      <c r="I286" t="s">
        <v>779</v>
      </c>
      <c r="J286" t="s">
        <v>238</v>
      </c>
      <c r="K286">
        <v>0</v>
      </c>
      <c r="L286">
        <v>0</v>
      </c>
      <c r="M286">
        <v>21.634983278999997</v>
      </c>
      <c r="N286">
        <v>3434.1243299999996</v>
      </c>
      <c r="O286">
        <v>10</v>
      </c>
      <c r="P286" s="55">
        <v>35</v>
      </c>
    </row>
    <row r="287" spans="1:16" x14ac:dyDescent="0.25">
      <c r="A287" t="s">
        <v>1908</v>
      </c>
      <c r="B287" t="s">
        <v>1909</v>
      </c>
      <c r="C287" t="s">
        <v>774</v>
      </c>
      <c r="D287" t="s">
        <v>1498</v>
      </c>
      <c r="E287" t="s">
        <v>1910</v>
      </c>
      <c r="F287" t="s">
        <v>1910</v>
      </c>
      <c r="G287" t="s">
        <v>1501</v>
      </c>
      <c r="H287" t="s">
        <v>778</v>
      </c>
      <c r="I287" t="s">
        <v>314</v>
      </c>
      <c r="J287" t="s">
        <v>242</v>
      </c>
      <c r="K287">
        <v>0</v>
      </c>
      <c r="L287">
        <v>0</v>
      </c>
      <c r="M287">
        <v>21.062137149849601</v>
      </c>
      <c r="N287">
        <v>0</v>
      </c>
      <c r="O287">
        <v>30</v>
      </c>
      <c r="P287" s="55">
        <v>742</v>
      </c>
    </row>
    <row r="288" spans="1:16" x14ac:dyDescent="0.25">
      <c r="A288" t="s">
        <v>1911</v>
      </c>
      <c r="B288" t="s">
        <v>1912</v>
      </c>
      <c r="C288" t="s">
        <v>774</v>
      </c>
      <c r="D288" t="s">
        <v>1902</v>
      </c>
      <c r="E288" t="s">
        <v>1913</v>
      </c>
      <c r="F288" t="s">
        <v>1914</v>
      </c>
      <c r="G288" t="s">
        <v>61</v>
      </c>
      <c r="H288" t="s">
        <v>1293</v>
      </c>
      <c r="I288" t="s">
        <v>779</v>
      </c>
      <c r="J288" t="s">
        <v>238</v>
      </c>
      <c r="K288">
        <v>0</v>
      </c>
      <c r="L288">
        <v>0</v>
      </c>
      <c r="M288">
        <v>20.751922736999997</v>
      </c>
      <c r="N288">
        <v>3293.9559899999995</v>
      </c>
      <c r="O288">
        <v>10</v>
      </c>
      <c r="P288" s="55">
        <v>35</v>
      </c>
    </row>
    <row r="289" spans="1:16" x14ac:dyDescent="0.25">
      <c r="A289" t="s">
        <v>1915</v>
      </c>
      <c r="B289" t="s">
        <v>1916</v>
      </c>
      <c r="C289" t="s">
        <v>774</v>
      </c>
      <c r="D289" t="s">
        <v>1902</v>
      </c>
      <c r="E289" t="s">
        <v>1917</v>
      </c>
      <c r="F289" t="s">
        <v>1918</v>
      </c>
      <c r="G289" t="s">
        <v>61</v>
      </c>
      <c r="H289" t="s">
        <v>1293</v>
      </c>
      <c r="I289" t="s">
        <v>779</v>
      </c>
      <c r="J289" t="s">
        <v>238</v>
      </c>
      <c r="K289">
        <v>0</v>
      </c>
      <c r="L289">
        <v>0</v>
      </c>
      <c r="M289">
        <v>20.751922736999997</v>
      </c>
      <c r="N289">
        <v>3293.9559899999995</v>
      </c>
      <c r="O289">
        <v>10</v>
      </c>
      <c r="P289" s="55">
        <v>35</v>
      </c>
    </row>
    <row r="290" spans="1:16" x14ac:dyDescent="0.25">
      <c r="A290" t="s">
        <v>1919</v>
      </c>
      <c r="B290" t="s">
        <v>1920</v>
      </c>
      <c r="C290" t="s">
        <v>774</v>
      </c>
      <c r="D290" t="s">
        <v>1897</v>
      </c>
      <c r="E290" t="s">
        <v>1921</v>
      </c>
      <c r="F290" t="s">
        <v>1899</v>
      </c>
      <c r="G290" t="s">
        <v>1899</v>
      </c>
      <c r="H290" t="s">
        <v>433</v>
      </c>
      <c r="I290" t="s">
        <v>779</v>
      </c>
      <c r="J290" t="s">
        <v>238</v>
      </c>
      <c r="K290">
        <v>35.498422248449735</v>
      </c>
      <c r="L290">
        <v>0</v>
      </c>
      <c r="M290">
        <v>18.950992383469018</v>
      </c>
      <c r="N290">
        <v>0</v>
      </c>
      <c r="O290">
        <v>22</v>
      </c>
      <c r="P290" s="55">
        <v>1360</v>
      </c>
    </row>
    <row r="291" spans="1:16" x14ac:dyDescent="0.25">
      <c r="A291" t="s">
        <v>1922</v>
      </c>
      <c r="B291" t="s">
        <v>1923</v>
      </c>
      <c r="C291" t="s">
        <v>774</v>
      </c>
      <c r="D291" t="s">
        <v>1897</v>
      </c>
      <c r="E291" t="s">
        <v>1924</v>
      </c>
      <c r="F291" t="s">
        <v>1899</v>
      </c>
      <c r="G291" t="s">
        <v>1899</v>
      </c>
      <c r="H291" t="s">
        <v>433</v>
      </c>
      <c r="I291" t="s">
        <v>779</v>
      </c>
      <c r="J291" t="s">
        <v>238</v>
      </c>
      <c r="K291">
        <v>33.965090286294242</v>
      </c>
      <c r="L291">
        <v>0</v>
      </c>
      <c r="M291">
        <v>17.659427934404565</v>
      </c>
      <c r="N291">
        <v>0</v>
      </c>
      <c r="O291">
        <v>20</v>
      </c>
      <c r="P291" s="55">
        <v>1360</v>
      </c>
    </row>
    <row r="292" spans="1:16" x14ac:dyDescent="0.25">
      <c r="A292" t="s">
        <v>1925</v>
      </c>
      <c r="B292" t="s">
        <v>1926</v>
      </c>
      <c r="C292" t="s">
        <v>774</v>
      </c>
      <c r="D292" t="s">
        <v>1897</v>
      </c>
      <c r="E292" t="s">
        <v>1927</v>
      </c>
      <c r="F292" t="s">
        <v>1899</v>
      </c>
      <c r="G292" t="s">
        <v>1899</v>
      </c>
      <c r="H292" t="s">
        <v>433</v>
      </c>
      <c r="I292" t="s">
        <v>779</v>
      </c>
      <c r="J292" t="s">
        <v>238</v>
      </c>
      <c r="K292">
        <v>33.965090286294242</v>
      </c>
      <c r="L292">
        <v>0</v>
      </c>
      <c r="M292">
        <v>17.659427934404565</v>
      </c>
      <c r="N292">
        <v>0</v>
      </c>
      <c r="O292">
        <v>23</v>
      </c>
      <c r="P292" s="55">
        <v>1360</v>
      </c>
    </row>
    <row r="293" spans="1:16" x14ac:dyDescent="0.25">
      <c r="A293" t="s">
        <v>1928</v>
      </c>
      <c r="B293" t="s">
        <v>1929</v>
      </c>
      <c r="C293" t="s">
        <v>774</v>
      </c>
      <c r="D293" t="s">
        <v>1897</v>
      </c>
      <c r="E293" t="s">
        <v>1930</v>
      </c>
      <c r="F293" t="s">
        <v>1899</v>
      </c>
      <c r="G293" t="s">
        <v>1899</v>
      </c>
      <c r="H293" t="s">
        <v>433</v>
      </c>
      <c r="I293" t="s">
        <v>779</v>
      </c>
      <c r="J293" t="s">
        <v>238</v>
      </c>
      <c r="K293">
        <v>33.965090286294242</v>
      </c>
      <c r="L293">
        <v>0</v>
      </c>
      <c r="M293">
        <v>17.659427934404565</v>
      </c>
      <c r="N293">
        <v>0</v>
      </c>
      <c r="O293">
        <v>25</v>
      </c>
      <c r="P293" s="55">
        <v>1360</v>
      </c>
    </row>
    <row r="294" spans="1:16" x14ac:dyDescent="0.25">
      <c r="A294" t="s">
        <v>1931</v>
      </c>
      <c r="B294" t="s">
        <v>1932</v>
      </c>
      <c r="C294" t="s">
        <v>774</v>
      </c>
      <c r="D294" t="s">
        <v>1472</v>
      </c>
      <c r="E294" t="s">
        <v>1933</v>
      </c>
      <c r="F294" t="s">
        <v>1934</v>
      </c>
      <c r="G294" t="s">
        <v>1934</v>
      </c>
      <c r="H294" t="s">
        <v>778</v>
      </c>
      <c r="I294" t="s">
        <v>314</v>
      </c>
      <c r="J294" t="s">
        <v>242</v>
      </c>
      <c r="K294">
        <v>0</v>
      </c>
      <c r="L294">
        <v>0</v>
      </c>
      <c r="M294">
        <v>16.372630453635683</v>
      </c>
      <c r="N294">
        <v>0</v>
      </c>
      <c r="O294">
        <v>13</v>
      </c>
      <c r="P294" s="55">
        <v>400</v>
      </c>
    </row>
    <row r="295" spans="1:16" x14ac:dyDescent="0.25">
      <c r="A295" t="s">
        <v>1935</v>
      </c>
      <c r="B295" t="s">
        <v>1936</v>
      </c>
      <c r="C295" t="s">
        <v>774</v>
      </c>
      <c r="D295" t="s">
        <v>1472</v>
      </c>
      <c r="E295" t="s">
        <v>1937</v>
      </c>
      <c r="F295" t="s">
        <v>1934</v>
      </c>
      <c r="G295" t="s">
        <v>1934</v>
      </c>
      <c r="H295" t="s">
        <v>778</v>
      </c>
      <c r="I295" t="s">
        <v>314</v>
      </c>
      <c r="J295" t="s">
        <v>242</v>
      </c>
      <c r="K295">
        <v>0</v>
      </c>
      <c r="L295">
        <v>0</v>
      </c>
      <c r="M295">
        <v>16.372630453635683</v>
      </c>
      <c r="N295">
        <v>0</v>
      </c>
      <c r="O295">
        <v>13</v>
      </c>
      <c r="P295" s="55">
        <v>400</v>
      </c>
    </row>
    <row r="296" spans="1:16" x14ac:dyDescent="0.25">
      <c r="A296" t="s">
        <v>1938</v>
      </c>
      <c r="B296" t="s">
        <v>1939</v>
      </c>
      <c r="C296" t="s">
        <v>774</v>
      </c>
      <c r="D296" t="s">
        <v>1296</v>
      </c>
      <c r="E296" t="s">
        <v>1940</v>
      </c>
      <c r="F296" t="s">
        <v>171</v>
      </c>
      <c r="G296" t="s">
        <v>171</v>
      </c>
      <c r="H296" t="s">
        <v>1299</v>
      </c>
      <c r="I296" t="s">
        <v>779</v>
      </c>
      <c r="J296" t="s">
        <v>241</v>
      </c>
      <c r="K296">
        <v>0</v>
      </c>
      <c r="L296">
        <v>0</v>
      </c>
      <c r="M296">
        <v>15.95449720702093</v>
      </c>
      <c r="N296">
        <v>0</v>
      </c>
      <c r="O296">
        <v>15</v>
      </c>
      <c r="P296" s="55">
        <v>13.97</v>
      </c>
    </row>
    <row r="297" spans="1:16" x14ac:dyDescent="0.25">
      <c r="A297" t="s">
        <v>1941</v>
      </c>
      <c r="B297" t="s">
        <v>1942</v>
      </c>
      <c r="C297" t="s">
        <v>774</v>
      </c>
      <c r="D297" t="s">
        <v>1296</v>
      </c>
      <c r="E297" t="s">
        <v>1943</v>
      </c>
      <c r="F297" t="s">
        <v>201</v>
      </c>
      <c r="G297" t="s">
        <v>201</v>
      </c>
      <c r="H297" t="s">
        <v>1299</v>
      </c>
      <c r="I297" t="s">
        <v>779</v>
      </c>
      <c r="J297" t="s">
        <v>241</v>
      </c>
      <c r="K297">
        <v>0</v>
      </c>
      <c r="L297">
        <v>0</v>
      </c>
      <c r="M297">
        <v>15.95449720702093</v>
      </c>
      <c r="N297">
        <v>0</v>
      </c>
      <c r="O297">
        <v>15</v>
      </c>
      <c r="P297" s="55">
        <v>13.97</v>
      </c>
    </row>
    <row r="298" spans="1:16" x14ac:dyDescent="0.25">
      <c r="A298" t="s">
        <v>1944</v>
      </c>
      <c r="B298" t="s">
        <v>1945</v>
      </c>
      <c r="C298" t="s">
        <v>774</v>
      </c>
      <c r="D298" t="s">
        <v>1946</v>
      </c>
      <c r="E298" t="s">
        <v>1947</v>
      </c>
      <c r="F298" t="s">
        <v>1948</v>
      </c>
      <c r="G298" t="s">
        <v>1948</v>
      </c>
      <c r="H298" t="s">
        <v>1299</v>
      </c>
      <c r="I298" t="s">
        <v>314</v>
      </c>
      <c r="J298" t="s">
        <v>242</v>
      </c>
      <c r="K298">
        <v>0</v>
      </c>
      <c r="L298">
        <v>0</v>
      </c>
      <c r="M298">
        <v>15.603978169606586</v>
      </c>
      <c r="N298">
        <v>0</v>
      </c>
      <c r="O298">
        <v>15</v>
      </c>
      <c r="P298" s="55">
        <v>18</v>
      </c>
    </row>
    <row r="299" spans="1:16" x14ac:dyDescent="0.25">
      <c r="A299" t="s">
        <v>1949</v>
      </c>
      <c r="B299" t="s">
        <v>1950</v>
      </c>
      <c r="C299" t="s">
        <v>774</v>
      </c>
      <c r="D299" t="s">
        <v>1607</v>
      </c>
      <c r="E299" t="s">
        <v>216</v>
      </c>
      <c r="F299" t="s">
        <v>216</v>
      </c>
      <c r="G299" t="s">
        <v>216</v>
      </c>
      <c r="H299" t="s">
        <v>1058</v>
      </c>
      <c r="I299" t="s">
        <v>314</v>
      </c>
      <c r="J299" t="s">
        <v>238</v>
      </c>
      <c r="K299">
        <v>0.41903805702216534</v>
      </c>
      <c r="L299">
        <v>0</v>
      </c>
      <c r="M299">
        <v>15.182208249899112</v>
      </c>
      <c r="N299">
        <v>0</v>
      </c>
      <c r="O299">
        <v>3</v>
      </c>
      <c r="P299" s="55">
        <v>0</v>
      </c>
    </row>
    <row r="300" spans="1:16" x14ac:dyDescent="0.25">
      <c r="A300" t="s">
        <v>1951</v>
      </c>
      <c r="B300" t="s">
        <v>1952</v>
      </c>
      <c r="C300" t="s">
        <v>774</v>
      </c>
      <c r="D300" t="s">
        <v>1953</v>
      </c>
      <c r="E300" t="s">
        <v>1954</v>
      </c>
      <c r="F300" t="s">
        <v>1955</v>
      </c>
      <c r="G300" t="s">
        <v>217</v>
      </c>
      <c r="H300" t="s">
        <v>433</v>
      </c>
      <c r="I300" t="s">
        <v>314</v>
      </c>
      <c r="J300" t="s">
        <v>238</v>
      </c>
      <c r="K300">
        <v>0.98851678249765296</v>
      </c>
      <c r="L300">
        <v>6.5307675568210017E-4</v>
      </c>
      <c r="M300">
        <v>14.98102898847246</v>
      </c>
      <c r="N300">
        <v>0</v>
      </c>
      <c r="O300">
        <v>20</v>
      </c>
      <c r="P300" s="55">
        <v>346.43</v>
      </c>
    </row>
    <row r="301" spans="1:16" x14ac:dyDescent="0.25">
      <c r="A301" t="s">
        <v>1956</v>
      </c>
      <c r="B301" t="s">
        <v>1957</v>
      </c>
      <c r="C301" t="s">
        <v>774</v>
      </c>
      <c r="D301" t="s">
        <v>1577</v>
      </c>
      <c r="E301" t="s">
        <v>1958</v>
      </c>
      <c r="F301" t="s">
        <v>1958</v>
      </c>
      <c r="G301" t="s">
        <v>1958</v>
      </c>
      <c r="H301" t="s">
        <v>1304</v>
      </c>
      <c r="I301" t="s">
        <v>779</v>
      </c>
      <c r="J301" t="s">
        <v>238</v>
      </c>
      <c r="K301">
        <v>10</v>
      </c>
      <c r="L301">
        <v>30</v>
      </c>
      <c r="M301">
        <v>14.399999999999979</v>
      </c>
      <c r="N301">
        <v>0</v>
      </c>
      <c r="O301">
        <v>2</v>
      </c>
      <c r="P301" s="55">
        <v>70.34</v>
      </c>
    </row>
    <row r="302" spans="1:16" x14ac:dyDescent="0.25">
      <c r="A302" t="s">
        <v>1959</v>
      </c>
      <c r="B302" t="s">
        <v>1960</v>
      </c>
      <c r="C302" t="s">
        <v>774</v>
      </c>
      <c r="D302" t="s">
        <v>1581</v>
      </c>
      <c r="E302" t="s">
        <v>1961</v>
      </c>
      <c r="F302" t="s">
        <v>1961</v>
      </c>
      <c r="G302" t="s">
        <v>1583</v>
      </c>
      <c r="H302" t="s">
        <v>1304</v>
      </c>
      <c r="I302" t="s">
        <v>779</v>
      </c>
      <c r="J302" t="s">
        <v>242</v>
      </c>
      <c r="K302">
        <v>55</v>
      </c>
      <c r="L302">
        <v>5</v>
      </c>
      <c r="M302">
        <v>14.399999999999979</v>
      </c>
      <c r="N302">
        <v>0</v>
      </c>
      <c r="O302">
        <v>4</v>
      </c>
      <c r="P302" s="55">
        <v>181</v>
      </c>
    </row>
    <row r="303" spans="1:16" x14ac:dyDescent="0.25">
      <c r="A303" t="s">
        <v>1962</v>
      </c>
      <c r="B303" t="s">
        <v>1963</v>
      </c>
      <c r="C303" t="s">
        <v>774</v>
      </c>
      <c r="D303" t="s">
        <v>1296</v>
      </c>
      <c r="E303" t="s">
        <v>1964</v>
      </c>
      <c r="F303" t="s">
        <v>443</v>
      </c>
      <c r="G303" t="s">
        <v>443</v>
      </c>
      <c r="H303" t="s">
        <v>1299</v>
      </c>
      <c r="I303" t="s">
        <v>779</v>
      </c>
      <c r="J303" t="s">
        <v>241</v>
      </c>
      <c r="K303">
        <v>0</v>
      </c>
      <c r="L303">
        <v>0</v>
      </c>
      <c r="M303">
        <v>14.083280297397769</v>
      </c>
      <c r="N303">
        <v>0</v>
      </c>
      <c r="O303">
        <v>15</v>
      </c>
      <c r="P303" s="55">
        <v>13.97</v>
      </c>
    </row>
    <row r="304" spans="1:16" x14ac:dyDescent="0.25">
      <c r="A304" t="s">
        <v>1965</v>
      </c>
      <c r="B304" t="s">
        <v>1966</v>
      </c>
      <c r="C304" t="s">
        <v>774</v>
      </c>
      <c r="D304" t="s">
        <v>1953</v>
      </c>
      <c r="E304" t="s">
        <v>1967</v>
      </c>
      <c r="F304" t="s">
        <v>1968</v>
      </c>
      <c r="G304" t="s">
        <v>217</v>
      </c>
      <c r="H304" t="s">
        <v>433</v>
      </c>
      <c r="I304" t="s">
        <v>314</v>
      </c>
      <c r="J304" t="s">
        <v>238</v>
      </c>
      <c r="K304">
        <v>30.794915342606018</v>
      </c>
      <c r="L304">
        <v>2.034507027047041E-2</v>
      </c>
      <c r="M304">
        <v>14.000961671469589</v>
      </c>
      <c r="N304">
        <v>0</v>
      </c>
      <c r="O304">
        <v>20</v>
      </c>
      <c r="P304" s="55">
        <v>20.98</v>
      </c>
    </row>
    <row r="305" spans="1:16" x14ac:dyDescent="0.25">
      <c r="A305" t="s">
        <v>1969</v>
      </c>
      <c r="B305" t="s">
        <v>1970</v>
      </c>
      <c r="C305" t="s">
        <v>774</v>
      </c>
      <c r="D305" t="s">
        <v>1607</v>
      </c>
      <c r="E305" t="s">
        <v>1971</v>
      </c>
      <c r="F305" t="s">
        <v>1971</v>
      </c>
      <c r="G305" t="s">
        <v>1971</v>
      </c>
      <c r="H305" t="s">
        <v>1058</v>
      </c>
      <c r="I305" t="s">
        <v>779</v>
      </c>
      <c r="J305" t="s">
        <v>238</v>
      </c>
      <c r="K305">
        <v>12.568577224000002</v>
      </c>
      <c r="L305">
        <v>0</v>
      </c>
      <c r="M305">
        <v>13.661200000000003</v>
      </c>
      <c r="N305">
        <v>0</v>
      </c>
      <c r="O305">
        <v>3</v>
      </c>
      <c r="P305" s="55">
        <v>150</v>
      </c>
    </row>
    <row r="306" spans="1:16" x14ac:dyDescent="0.25">
      <c r="A306" t="s">
        <v>1972</v>
      </c>
      <c r="B306" t="s">
        <v>1973</v>
      </c>
      <c r="C306" t="s">
        <v>774</v>
      </c>
      <c r="D306" t="s">
        <v>1472</v>
      </c>
      <c r="E306" t="s">
        <v>1974</v>
      </c>
      <c r="F306" t="s">
        <v>1975</v>
      </c>
      <c r="G306" t="s">
        <v>1975</v>
      </c>
      <c r="H306" t="s">
        <v>778</v>
      </c>
      <c r="I306" t="s">
        <v>314</v>
      </c>
      <c r="J306" t="s">
        <v>242</v>
      </c>
      <c r="K306">
        <v>0</v>
      </c>
      <c r="L306">
        <v>0</v>
      </c>
      <c r="M306">
        <v>13.430673418998024</v>
      </c>
      <c r="N306">
        <v>0</v>
      </c>
      <c r="O306">
        <v>13</v>
      </c>
      <c r="P306" s="55">
        <v>400</v>
      </c>
    </row>
    <row r="307" spans="1:16" x14ac:dyDescent="0.25">
      <c r="A307" t="s">
        <v>1976</v>
      </c>
      <c r="B307" t="s">
        <v>1977</v>
      </c>
      <c r="C307" t="s">
        <v>774</v>
      </c>
      <c r="D307" t="s">
        <v>1607</v>
      </c>
      <c r="E307" t="s">
        <v>1978</v>
      </c>
      <c r="F307" t="s">
        <v>1978</v>
      </c>
      <c r="G307" t="s">
        <v>1978</v>
      </c>
      <c r="H307" t="s">
        <v>1058</v>
      </c>
      <c r="I307" t="s">
        <v>779</v>
      </c>
      <c r="J307" t="s">
        <v>238</v>
      </c>
      <c r="K307">
        <v>11.965522514399996</v>
      </c>
      <c r="L307">
        <v>0</v>
      </c>
      <c r="M307">
        <v>13.005719999999998</v>
      </c>
      <c r="N307">
        <v>0</v>
      </c>
      <c r="O307">
        <v>3</v>
      </c>
      <c r="P307" s="55">
        <v>150</v>
      </c>
    </row>
    <row r="308" spans="1:16" x14ac:dyDescent="0.25">
      <c r="A308" t="s">
        <v>1979</v>
      </c>
      <c r="B308" t="s">
        <v>1980</v>
      </c>
      <c r="C308" t="s">
        <v>774</v>
      </c>
      <c r="D308" t="s">
        <v>1981</v>
      </c>
      <c r="E308" t="s">
        <v>1982</v>
      </c>
      <c r="F308" t="s">
        <v>1983</v>
      </c>
      <c r="G308" t="s">
        <v>1983</v>
      </c>
      <c r="H308" t="s">
        <v>778</v>
      </c>
      <c r="I308" t="s">
        <v>779</v>
      </c>
      <c r="J308" t="s">
        <v>242</v>
      </c>
      <c r="K308">
        <v>0</v>
      </c>
      <c r="L308">
        <v>0</v>
      </c>
      <c r="M308">
        <v>12.959275000000073</v>
      </c>
      <c r="N308">
        <v>0</v>
      </c>
      <c r="O308">
        <v>3</v>
      </c>
      <c r="P308" s="55">
        <v>830</v>
      </c>
    </row>
    <row r="309" spans="1:16" x14ac:dyDescent="0.25">
      <c r="A309" t="s">
        <v>1984</v>
      </c>
      <c r="B309" t="s">
        <v>1985</v>
      </c>
      <c r="C309" t="s">
        <v>774</v>
      </c>
      <c r="D309" t="s">
        <v>1986</v>
      </c>
      <c r="E309" t="s">
        <v>1987</v>
      </c>
      <c r="F309" t="s">
        <v>1988</v>
      </c>
      <c r="G309" t="s">
        <v>1988</v>
      </c>
      <c r="H309" t="s">
        <v>1293</v>
      </c>
      <c r="I309" t="s">
        <v>314</v>
      </c>
      <c r="J309" t="s">
        <v>238</v>
      </c>
      <c r="K309">
        <v>9.7253462187000057</v>
      </c>
      <c r="L309">
        <v>1.29982992730702E-3</v>
      </c>
      <c r="M309">
        <v>12.229477281000005</v>
      </c>
      <c r="N309">
        <v>1941.1868700000009</v>
      </c>
      <c r="O309">
        <v>10</v>
      </c>
      <c r="P309" s="55">
        <v>12</v>
      </c>
    </row>
    <row r="310" spans="1:16" x14ac:dyDescent="0.25">
      <c r="A310" t="s">
        <v>1989</v>
      </c>
      <c r="B310" t="s">
        <v>1990</v>
      </c>
      <c r="C310" t="s">
        <v>774</v>
      </c>
      <c r="D310" t="s">
        <v>1986</v>
      </c>
      <c r="E310" t="s">
        <v>1991</v>
      </c>
      <c r="F310" t="s">
        <v>1992</v>
      </c>
      <c r="G310" t="s">
        <v>1993</v>
      </c>
      <c r="H310" t="s">
        <v>1293</v>
      </c>
      <c r="I310" t="s">
        <v>314</v>
      </c>
      <c r="J310" t="s">
        <v>238</v>
      </c>
      <c r="K310">
        <v>0</v>
      </c>
      <c r="L310">
        <v>0</v>
      </c>
      <c r="M310">
        <v>12.229477281000005</v>
      </c>
      <c r="N310">
        <v>1941.1868700000009</v>
      </c>
      <c r="O310">
        <v>10</v>
      </c>
      <c r="P310" s="55">
        <v>12</v>
      </c>
    </row>
    <row r="311" spans="1:16" x14ac:dyDescent="0.25">
      <c r="A311" t="s">
        <v>1994</v>
      </c>
      <c r="B311" t="s">
        <v>1995</v>
      </c>
      <c r="C311" t="s">
        <v>774</v>
      </c>
      <c r="D311" t="s">
        <v>1986</v>
      </c>
      <c r="E311" t="s">
        <v>1996</v>
      </c>
      <c r="F311" t="s">
        <v>1997</v>
      </c>
      <c r="G311" t="s">
        <v>177</v>
      </c>
      <c r="H311" t="s">
        <v>1293</v>
      </c>
      <c r="I311" t="s">
        <v>314</v>
      </c>
      <c r="J311" t="s">
        <v>238</v>
      </c>
      <c r="K311">
        <v>0.29176038656100017</v>
      </c>
      <c r="L311">
        <v>3.8994897819210598E-5</v>
      </c>
      <c r="M311">
        <v>12.229477281000005</v>
      </c>
      <c r="N311">
        <v>1941.1868700000009</v>
      </c>
      <c r="O311">
        <v>10</v>
      </c>
      <c r="P311" s="55">
        <v>12</v>
      </c>
    </row>
    <row r="312" spans="1:16" x14ac:dyDescent="0.25">
      <c r="A312" t="s">
        <v>1998</v>
      </c>
      <c r="B312" t="s">
        <v>1999</v>
      </c>
      <c r="C312" t="s">
        <v>774</v>
      </c>
      <c r="D312" t="s">
        <v>1986</v>
      </c>
      <c r="E312" t="s">
        <v>2000</v>
      </c>
      <c r="F312" t="s">
        <v>1993</v>
      </c>
      <c r="G312" t="s">
        <v>1993</v>
      </c>
      <c r="H312" t="s">
        <v>1293</v>
      </c>
      <c r="I312" t="s">
        <v>314</v>
      </c>
      <c r="J312" t="s">
        <v>238</v>
      </c>
      <c r="K312">
        <v>9.7253462187000057</v>
      </c>
      <c r="L312">
        <v>1.29982992730702E-3</v>
      </c>
      <c r="M312">
        <v>12.229477281000005</v>
      </c>
      <c r="N312">
        <v>1941.1868700000009</v>
      </c>
      <c r="O312">
        <v>10</v>
      </c>
      <c r="P312" s="55">
        <v>12</v>
      </c>
    </row>
    <row r="313" spans="1:16" x14ac:dyDescent="0.25">
      <c r="A313" t="s">
        <v>2001</v>
      </c>
      <c r="B313" t="s">
        <v>2002</v>
      </c>
      <c r="C313" t="s">
        <v>774</v>
      </c>
      <c r="D313" t="s">
        <v>1986</v>
      </c>
      <c r="E313" t="s">
        <v>2003</v>
      </c>
      <c r="F313" t="s">
        <v>2004</v>
      </c>
      <c r="G313" t="s">
        <v>1993</v>
      </c>
      <c r="H313" t="s">
        <v>1293</v>
      </c>
      <c r="I313" t="s">
        <v>314</v>
      </c>
      <c r="J313" t="s">
        <v>238</v>
      </c>
      <c r="K313">
        <v>0.29176038656100017</v>
      </c>
      <c r="L313">
        <v>3.8994897819210598E-5</v>
      </c>
      <c r="M313">
        <v>12.229477281000005</v>
      </c>
      <c r="N313">
        <v>1941.1868700000009</v>
      </c>
      <c r="O313">
        <v>10</v>
      </c>
      <c r="P313" s="55">
        <v>12</v>
      </c>
    </row>
    <row r="314" spans="1:16" x14ac:dyDescent="0.25">
      <c r="A314" t="s">
        <v>2005</v>
      </c>
      <c r="B314" t="s">
        <v>2006</v>
      </c>
      <c r="C314" t="s">
        <v>774</v>
      </c>
      <c r="D314" t="s">
        <v>1986</v>
      </c>
      <c r="E314" t="s">
        <v>2007</v>
      </c>
      <c r="F314" t="s">
        <v>184</v>
      </c>
      <c r="G314" t="s">
        <v>184</v>
      </c>
      <c r="H314" t="s">
        <v>1293</v>
      </c>
      <c r="I314" t="s">
        <v>314</v>
      </c>
      <c r="J314" t="s">
        <v>238</v>
      </c>
      <c r="K314">
        <v>9.7253462187000057</v>
      </c>
      <c r="L314">
        <v>1.29982992730702E-3</v>
      </c>
      <c r="M314">
        <v>12.229477281000005</v>
      </c>
      <c r="N314">
        <v>1941.1868700000009</v>
      </c>
      <c r="O314">
        <v>10</v>
      </c>
      <c r="P314" s="55">
        <v>12</v>
      </c>
    </row>
    <row r="315" spans="1:16" x14ac:dyDescent="0.25">
      <c r="A315" t="s">
        <v>2008</v>
      </c>
      <c r="B315" t="s">
        <v>2009</v>
      </c>
      <c r="C315" t="s">
        <v>774</v>
      </c>
      <c r="D315" t="s">
        <v>1986</v>
      </c>
      <c r="E315" t="s">
        <v>2010</v>
      </c>
      <c r="F315" t="s">
        <v>2011</v>
      </c>
      <c r="G315" t="s">
        <v>184</v>
      </c>
      <c r="H315" t="s">
        <v>1293</v>
      </c>
      <c r="I315" t="s">
        <v>314</v>
      </c>
      <c r="J315" t="s">
        <v>238</v>
      </c>
      <c r="K315">
        <v>0.29176038656100017</v>
      </c>
      <c r="L315">
        <v>3.8994897819210598E-5</v>
      </c>
      <c r="M315">
        <v>12.229477281000005</v>
      </c>
      <c r="N315">
        <v>1941.1868700000009</v>
      </c>
      <c r="O315">
        <v>10</v>
      </c>
      <c r="P315" s="55">
        <v>12</v>
      </c>
    </row>
    <row r="316" spans="1:16" x14ac:dyDescent="0.25">
      <c r="A316" t="s">
        <v>2012</v>
      </c>
      <c r="B316" t="s">
        <v>2013</v>
      </c>
      <c r="C316" t="s">
        <v>774</v>
      </c>
      <c r="D316" t="s">
        <v>1986</v>
      </c>
      <c r="E316" t="s">
        <v>2014</v>
      </c>
      <c r="F316" t="s">
        <v>185</v>
      </c>
      <c r="G316" t="s">
        <v>185</v>
      </c>
      <c r="H316" t="s">
        <v>1293</v>
      </c>
      <c r="I316" t="s">
        <v>314</v>
      </c>
      <c r="J316" t="s">
        <v>238</v>
      </c>
      <c r="K316">
        <v>9.7253462187000057</v>
      </c>
      <c r="L316">
        <v>1.29982992730702E-3</v>
      </c>
      <c r="M316">
        <v>12.229477281000005</v>
      </c>
      <c r="N316">
        <v>1941.1868700000009</v>
      </c>
      <c r="O316">
        <v>10</v>
      </c>
      <c r="P316" s="55">
        <v>12</v>
      </c>
    </row>
    <row r="317" spans="1:16" x14ac:dyDescent="0.25">
      <c r="A317" t="s">
        <v>2015</v>
      </c>
      <c r="B317" t="s">
        <v>2016</v>
      </c>
      <c r="C317" t="s">
        <v>774</v>
      </c>
      <c r="D317" t="s">
        <v>1986</v>
      </c>
      <c r="E317" t="s">
        <v>2017</v>
      </c>
      <c r="F317" t="s">
        <v>2018</v>
      </c>
      <c r="G317" t="s">
        <v>185</v>
      </c>
      <c r="H317" t="s">
        <v>1293</v>
      </c>
      <c r="I317" t="s">
        <v>314</v>
      </c>
      <c r="J317" t="s">
        <v>238</v>
      </c>
      <c r="K317">
        <v>0</v>
      </c>
      <c r="L317">
        <v>0</v>
      </c>
      <c r="M317">
        <v>12.229477281000005</v>
      </c>
      <c r="N317">
        <v>1941.1868700000009</v>
      </c>
      <c r="O317">
        <v>10</v>
      </c>
      <c r="P317" s="55">
        <v>12</v>
      </c>
    </row>
    <row r="318" spans="1:16" x14ac:dyDescent="0.25">
      <c r="A318" t="s">
        <v>2019</v>
      </c>
      <c r="B318" t="s">
        <v>2020</v>
      </c>
      <c r="C318" t="s">
        <v>774</v>
      </c>
      <c r="D318" t="s">
        <v>1986</v>
      </c>
      <c r="E318" t="s">
        <v>2021</v>
      </c>
      <c r="F318" s="51" t="s">
        <v>2022</v>
      </c>
      <c r="G318" s="51" t="s">
        <v>185</v>
      </c>
      <c r="H318" t="s">
        <v>1293</v>
      </c>
      <c r="I318" t="s">
        <v>314</v>
      </c>
      <c r="J318" t="s">
        <v>238</v>
      </c>
      <c r="K318">
        <v>0.29176038656100017</v>
      </c>
      <c r="L318">
        <v>3.8994897819210598E-5</v>
      </c>
      <c r="M318">
        <v>12.229477281000005</v>
      </c>
      <c r="N318">
        <v>1941.1868700000009</v>
      </c>
      <c r="O318">
        <v>10</v>
      </c>
      <c r="P318" s="55">
        <v>12</v>
      </c>
    </row>
    <row r="319" spans="1:16" x14ac:dyDescent="0.25">
      <c r="A319" t="s">
        <v>2023</v>
      </c>
      <c r="B319" t="s">
        <v>2024</v>
      </c>
      <c r="C319" t="s">
        <v>774</v>
      </c>
      <c r="D319" t="s">
        <v>1953</v>
      </c>
      <c r="E319" t="s">
        <v>2025</v>
      </c>
      <c r="F319" t="s">
        <v>2026</v>
      </c>
      <c r="G319" t="s">
        <v>217</v>
      </c>
      <c r="H319" t="s">
        <v>433</v>
      </c>
      <c r="I319" t="s">
        <v>314</v>
      </c>
      <c r="J319" t="s">
        <v>238</v>
      </c>
      <c r="K319">
        <v>0</v>
      </c>
      <c r="L319">
        <v>0</v>
      </c>
      <c r="M319">
        <v>11.944575595889214</v>
      </c>
      <c r="N319">
        <v>0</v>
      </c>
      <c r="O319">
        <v>20</v>
      </c>
      <c r="P319" s="55">
        <v>100</v>
      </c>
    </row>
    <row r="320" spans="1:16" x14ac:dyDescent="0.25">
      <c r="A320" t="s">
        <v>2027</v>
      </c>
      <c r="B320" t="s">
        <v>2028</v>
      </c>
      <c r="C320" t="s">
        <v>774</v>
      </c>
      <c r="D320" t="s">
        <v>1953</v>
      </c>
      <c r="E320" t="s">
        <v>2029</v>
      </c>
      <c r="F320" t="s">
        <v>2030</v>
      </c>
      <c r="G320" t="s">
        <v>217</v>
      </c>
      <c r="H320" t="s">
        <v>433</v>
      </c>
      <c r="I320" t="s">
        <v>314</v>
      </c>
      <c r="J320" t="s">
        <v>238</v>
      </c>
      <c r="K320">
        <v>0</v>
      </c>
      <c r="L320">
        <v>0</v>
      </c>
      <c r="M320">
        <v>11.060759720460975</v>
      </c>
      <c r="N320">
        <v>0</v>
      </c>
      <c r="O320">
        <v>20</v>
      </c>
      <c r="P320" s="55">
        <v>201.57</v>
      </c>
    </row>
    <row r="321" spans="1:16" x14ac:dyDescent="0.25">
      <c r="A321" t="s">
        <v>2031</v>
      </c>
      <c r="B321" t="s">
        <v>2032</v>
      </c>
      <c r="C321" t="s">
        <v>774</v>
      </c>
      <c r="D321" t="s">
        <v>1296</v>
      </c>
      <c r="E321" t="s">
        <v>2033</v>
      </c>
      <c r="F321" t="s">
        <v>410</v>
      </c>
      <c r="G321" t="s">
        <v>410</v>
      </c>
      <c r="H321" t="s">
        <v>1299</v>
      </c>
      <c r="I321" t="s">
        <v>779</v>
      </c>
      <c r="J321" t="s">
        <v>241</v>
      </c>
      <c r="K321">
        <v>0</v>
      </c>
      <c r="L321">
        <v>0</v>
      </c>
      <c r="M321">
        <v>10.776432713754645</v>
      </c>
      <c r="N321">
        <v>0</v>
      </c>
      <c r="O321">
        <v>15</v>
      </c>
      <c r="P321" s="55">
        <v>13.97</v>
      </c>
    </row>
    <row r="322" spans="1:16" x14ac:dyDescent="0.25">
      <c r="A322" t="s">
        <v>2034</v>
      </c>
      <c r="B322" t="s">
        <v>2035</v>
      </c>
      <c r="C322" t="s">
        <v>774</v>
      </c>
      <c r="D322" t="s">
        <v>1296</v>
      </c>
      <c r="E322" t="s">
        <v>2036</v>
      </c>
      <c r="F322" t="s">
        <v>167</v>
      </c>
      <c r="G322" t="s">
        <v>167</v>
      </c>
      <c r="H322" t="s">
        <v>1299</v>
      </c>
      <c r="I322" t="s">
        <v>779</v>
      </c>
      <c r="J322" t="s">
        <v>241</v>
      </c>
      <c r="K322">
        <v>0</v>
      </c>
      <c r="L322">
        <v>0</v>
      </c>
      <c r="M322">
        <v>10.673</v>
      </c>
      <c r="N322">
        <v>0</v>
      </c>
      <c r="O322">
        <v>15</v>
      </c>
      <c r="P322" s="55">
        <v>13.97</v>
      </c>
    </row>
    <row r="323" spans="1:16" x14ac:dyDescent="0.25">
      <c r="A323" t="s">
        <v>2037</v>
      </c>
      <c r="B323" t="s">
        <v>2038</v>
      </c>
      <c r="C323" t="s">
        <v>774</v>
      </c>
      <c r="D323" t="s">
        <v>2039</v>
      </c>
      <c r="E323" t="s">
        <v>2040</v>
      </c>
      <c r="F323" t="s">
        <v>2041</v>
      </c>
      <c r="G323" t="s">
        <v>57</v>
      </c>
      <c r="H323" t="s">
        <v>433</v>
      </c>
      <c r="I323" t="s">
        <v>779</v>
      </c>
      <c r="J323" t="s">
        <v>241</v>
      </c>
      <c r="K323">
        <v>235.79999999999998</v>
      </c>
      <c r="L323">
        <v>0</v>
      </c>
      <c r="M323">
        <v>10.32</v>
      </c>
      <c r="N323">
        <v>0</v>
      </c>
      <c r="O323">
        <v>10</v>
      </c>
      <c r="P323" s="55">
        <v>24</v>
      </c>
    </row>
    <row r="324" spans="1:16" x14ac:dyDescent="0.25">
      <c r="A324" t="s">
        <v>2042</v>
      </c>
      <c r="B324" t="s">
        <v>2043</v>
      </c>
      <c r="C324" t="s">
        <v>774</v>
      </c>
      <c r="D324" t="s">
        <v>2039</v>
      </c>
      <c r="E324" t="s">
        <v>2044</v>
      </c>
      <c r="F324" t="s">
        <v>2045</v>
      </c>
      <c r="G324" t="s">
        <v>57</v>
      </c>
      <c r="H324" t="s">
        <v>433</v>
      </c>
      <c r="I324" t="s">
        <v>779</v>
      </c>
      <c r="J324" t="s">
        <v>241</v>
      </c>
      <c r="K324">
        <v>7.073999999999999</v>
      </c>
      <c r="L324">
        <v>0</v>
      </c>
      <c r="M324">
        <v>10.32</v>
      </c>
      <c r="N324">
        <v>0</v>
      </c>
      <c r="O324">
        <v>10</v>
      </c>
      <c r="P324" s="55">
        <v>24</v>
      </c>
    </row>
    <row r="325" spans="1:16" x14ac:dyDescent="0.25">
      <c r="A325" t="s">
        <v>2046</v>
      </c>
      <c r="B325" t="s">
        <v>2047</v>
      </c>
      <c r="C325" t="s">
        <v>774</v>
      </c>
      <c r="D325" t="s">
        <v>1986</v>
      </c>
      <c r="E325" t="s">
        <v>2048</v>
      </c>
      <c r="F325" t="s">
        <v>141</v>
      </c>
      <c r="G325" t="s">
        <v>141</v>
      </c>
      <c r="H325" t="s">
        <v>1293</v>
      </c>
      <c r="I325" t="s">
        <v>314</v>
      </c>
      <c r="J325" t="s">
        <v>238</v>
      </c>
      <c r="K325">
        <v>8.7915245234198895</v>
      </c>
      <c r="L325">
        <v>9.5844855588656051E-4</v>
      </c>
      <c r="M325">
        <v>9.4758946959016797</v>
      </c>
      <c r="N325">
        <v>1754.7953140558664</v>
      </c>
      <c r="O325">
        <v>10</v>
      </c>
      <c r="P325" s="55">
        <v>12</v>
      </c>
    </row>
    <row r="326" spans="1:16" x14ac:dyDescent="0.25">
      <c r="A326" t="s">
        <v>2049</v>
      </c>
      <c r="B326" t="s">
        <v>2050</v>
      </c>
      <c r="C326" t="s">
        <v>774</v>
      </c>
      <c r="D326" t="s">
        <v>1986</v>
      </c>
      <c r="E326" t="s">
        <v>2051</v>
      </c>
      <c r="F326" t="s">
        <v>2052</v>
      </c>
      <c r="G326" t="s">
        <v>141</v>
      </c>
      <c r="H326" t="s">
        <v>1293</v>
      </c>
      <c r="I326" t="s">
        <v>314</v>
      </c>
      <c r="J326" t="s">
        <v>238</v>
      </c>
      <c r="K326">
        <v>0.26374573570259668</v>
      </c>
      <c r="L326">
        <v>2.8753456676596811E-5</v>
      </c>
      <c r="M326">
        <v>9.4758946959016797</v>
      </c>
      <c r="N326">
        <v>1754.7953140558664</v>
      </c>
      <c r="O326">
        <v>10</v>
      </c>
      <c r="P326" s="55">
        <v>12</v>
      </c>
    </row>
    <row r="327" spans="1:16" x14ac:dyDescent="0.25">
      <c r="A327" t="s">
        <v>2053</v>
      </c>
      <c r="B327" t="s">
        <v>2054</v>
      </c>
      <c r="C327" t="s">
        <v>774</v>
      </c>
      <c r="D327" t="s">
        <v>1986</v>
      </c>
      <c r="E327" t="s">
        <v>2055</v>
      </c>
      <c r="F327" t="s">
        <v>145</v>
      </c>
      <c r="G327" t="s">
        <v>145</v>
      </c>
      <c r="H327" t="s">
        <v>1293</v>
      </c>
      <c r="I327" t="s">
        <v>314</v>
      </c>
      <c r="J327" t="s">
        <v>238</v>
      </c>
      <c r="K327">
        <v>8.7915245234198895</v>
      </c>
      <c r="L327">
        <v>9.5844855588656051E-4</v>
      </c>
      <c r="M327">
        <v>9.4758946959016797</v>
      </c>
      <c r="N327">
        <v>1754.7953140558664</v>
      </c>
      <c r="O327">
        <v>10</v>
      </c>
      <c r="P327" s="55">
        <v>12</v>
      </c>
    </row>
    <row r="328" spans="1:16" x14ac:dyDescent="0.25">
      <c r="A328" t="s">
        <v>2056</v>
      </c>
      <c r="B328" t="s">
        <v>2057</v>
      </c>
      <c r="C328" t="s">
        <v>774</v>
      </c>
      <c r="D328" t="s">
        <v>1986</v>
      </c>
      <c r="E328" t="s">
        <v>2058</v>
      </c>
      <c r="F328" t="s">
        <v>2059</v>
      </c>
      <c r="G328" t="s">
        <v>145</v>
      </c>
      <c r="H328" t="s">
        <v>1293</v>
      </c>
      <c r="I328" t="s">
        <v>314</v>
      </c>
      <c r="J328" t="s">
        <v>238</v>
      </c>
      <c r="K328">
        <v>0.26374573570259668</v>
      </c>
      <c r="L328">
        <v>2.8753456676596811E-5</v>
      </c>
      <c r="M328">
        <v>9.4758946959016797</v>
      </c>
      <c r="N328">
        <v>1754.7953140558664</v>
      </c>
      <c r="O328">
        <v>10</v>
      </c>
      <c r="P328" s="55">
        <v>12</v>
      </c>
    </row>
    <row r="329" spans="1:16" x14ac:dyDescent="0.25">
      <c r="A329" t="s">
        <v>2060</v>
      </c>
      <c r="B329" t="s">
        <v>2061</v>
      </c>
      <c r="C329" t="s">
        <v>774</v>
      </c>
      <c r="D329" t="s">
        <v>1897</v>
      </c>
      <c r="E329" t="s">
        <v>2062</v>
      </c>
      <c r="F329" t="s">
        <v>1899</v>
      </c>
      <c r="G329" t="s">
        <v>1899</v>
      </c>
      <c r="H329" t="s">
        <v>433</v>
      </c>
      <c r="I329" t="s">
        <v>779</v>
      </c>
      <c r="J329" t="s">
        <v>238</v>
      </c>
      <c r="K329">
        <v>24.200186737830322</v>
      </c>
      <c r="L329">
        <v>0</v>
      </c>
      <c r="M329">
        <v>9.4342017061520238</v>
      </c>
      <c r="N329">
        <v>0</v>
      </c>
      <c r="O329">
        <v>24</v>
      </c>
      <c r="P329" s="55">
        <v>1360</v>
      </c>
    </row>
    <row r="330" spans="1:16" x14ac:dyDescent="0.25">
      <c r="A330" t="s">
        <v>2063</v>
      </c>
      <c r="B330" t="s">
        <v>2064</v>
      </c>
      <c r="C330" t="s">
        <v>774</v>
      </c>
      <c r="D330" t="s">
        <v>2065</v>
      </c>
      <c r="E330" t="s">
        <v>2066</v>
      </c>
      <c r="F330" t="s">
        <v>2067</v>
      </c>
      <c r="G330" t="s">
        <v>143</v>
      </c>
      <c r="H330" t="s">
        <v>1293</v>
      </c>
      <c r="I330" t="s">
        <v>314</v>
      </c>
      <c r="J330" t="s">
        <v>238</v>
      </c>
      <c r="K330">
        <v>10.363689406800001</v>
      </c>
      <c r="L330">
        <v>2.4255443292510639E-3</v>
      </c>
      <c r="M330">
        <v>9.3087030599999991</v>
      </c>
      <c r="N330">
        <v>2068.60068</v>
      </c>
      <c r="O330">
        <v>10</v>
      </c>
      <c r="P330" s="55">
        <v>3</v>
      </c>
    </row>
    <row r="331" spans="1:16" x14ac:dyDescent="0.25">
      <c r="A331" t="s">
        <v>2068</v>
      </c>
      <c r="B331" t="s">
        <v>2069</v>
      </c>
      <c r="C331" t="s">
        <v>774</v>
      </c>
      <c r="D331" t="s">
        <v>2065</v>
      </c>
      <c r="E331" t="s">
        <v>2070</v>
      </c>
      <c r="F331" t="s">
        <v>2071</v>
      </c>
      <c r="G331" t="s">
        <v>143</v>
      </c>
      <c r="H331" t="s">
        <v>1293</v>
      </c>
      <c r="I331" t="s">
        <v>314</v>
      </c>
      <c r="J331" t="s">
        <v>238</v>
      </c>
      <c r="K331">
        <v>0.31091068220400003</v>
      </c>
      <c r="L331">
        <v>7.2766329877531921E-5</v>
      </c>
      <c r="M331">
        <v>9.3087030599999991</v>
      </c>
      <c r="N331">
        <v>2068.60068</v>
      </c>
      <c r="O331">
        <v>10</v>
      </c>
      <c r="P331" s="55">
        <v>3</v>
      </c>
    </row>
    <row r="332" spans="1:16" x14ac:dyDescent="0.25">
      <c r="A332" t="s">
        <v>2072</v>
      </c>
      <c r="B332" t="s">
        <v>2073</v>
      </c>
      <c r="C332" t="s">
        <v>774</v>
      </c>
      <c r="D332" t="s">
        <v>2074</v>
      </c>
      <c r="E332" t="s">
        <v>2075</v>
      </c>
      <c r="F332" t="s">
        <v>2076</v>
      </c>
      <c r="G332" t="s">
        <v>2077</v>
      </c>
      <c r="H332" t="s">
        <v>2078</v>
      </c>
      <c r="I332" t="s">
        <v>314</v>
      </c>
      <c r="J332" t="s">
        <v>242</v>
      </c>
      <c r="K332">
        <v>0</v>
      </c>
      <c r="L332">
        <v>0</v>
      </c>
      <c r="M332">
        <v>9.1999999999999993</v>
      </c>
      <c r="N332">
        <v>2157</v>
      </c>
      <c r="O332">
        <v>14</v>
      </c>
      <c r="P332" s="55">
        <v>141</v>
      </c>
    </row>
    <row r="333" spans="1:16" x14ac:dyDescent="0.25">
      <c r="A333" s="52" t="s">
        <v>2079</v>
      </c>
      <c r="B333" s="52" t="s">
        <v>2080</v>
      </c>
      <c r="C333" s="52" t="s">
        <v>774</v>
      </c>
      <c r="D333" s="52" t="s">
        <v>2081</v>
      </c>
      <c r="E333" s="52" t="s">
        <v>2082</v>
      </c>
      <c r="F333" s="52" t="s">
        <v>2082</v>
      </c>
      <c r="G333" s="52" t="s">
        <v>2083</v>
      </c>
      <c r="H333" s="52" t="s">
        <v>433</v>
      </c>
      <c r="I333" s="52" t="s">
        <v>314</v>
      </c>
      <c r="J333" s="52" t="s">
        <v>242</v>
      </c>
      <c r="K333" s="52">
        <v>5.7839999999999998</v>
      </c>
      <c r="L333" s="52">
        <v>7.712000000000001E-3</v>
      </c>
      <c r="M333" s="52">
        <v>9.1319999999999979</v>
      </c>
      <c r="N333" s="52">
        <v>0</v>
      </c>
      <c r="O333" s="52">
        <v>20</v>
      </c>
      <c r="P333" s="64">
        <v>94.2</v>
      </c>
    </row>
    <row r="334" spans="1:16" x14ac:dyDescent="0.25">
      <c r="A334" t="s">
        <v>2084</v>
      </c>
      <c r="B334" t="s">
        <v>2085</v>
      </c>
      <c r="C334" t="s">
        <v>774</v>
      </c>
      <c r="D334" t="s">
        <v>2086</v>
      </c>
      <c r="E334" t="s">
        <v>2087</v>
      </c>
      <c r="F334" t="s">
        <v>2087</v>
      </c>
      <c r="G334" t="s">
        <v>2083</v>
      </c>
      <c r="H334" t="s">
        <v>433</v>
      </c>
      <c r="I334" t="s">
        <v>314</v>
      </c>
      <c r="J334" t="s">
        <v>242</v>
      </c>
      <c r="K334">
        <v>0</v>
      </c>
      <c r="L334">
        <v>0</v>
      </c>
      <c r="M334">
        <v>9.1319999999999979</v>
      </c>
      <c r="N334">
        <v>0</v>
      </c>
      <c r="O334">
        <v>20</v>
      </c>
      <c r="P334" s="55">
        <v>94.2</v>
      </c>
    </row>
    <row r="335" spans="1:16" x14ac:dyDescent="0.25">
      <c r="A335" t="s">
        <v>2088</v>
      </c>
      <c r="B335" t="s">
        <v>2089</v>
      </c>
      <c r="C335" t="s">
        <v>774</v>
      </c>
      <c r="D335" t="s">
        <v>2081</v>
      </c>
      <c r="E335" t="s">
        <v>2090</v>
      </c>
      <c r="F335" t="s">
        <v>2090</v>
      </c>
      <c r="G335" t="s">
        <v>2083</v>
      </c>
      <c r="H335" t="s">
        <v>433</v>
      </c>
      <c r="I335" t="s">
        <v>314</v>
      </c>
      <c r="J335" t="s">
        <v>242</v>
      </c>
      <c r="K335">
        <v>5.7839999999999998</v>
      </c>
      <c r="L335">
        <v>6.9172001406964468E-3</v>
      </c>
      <c r="M335">
        <v>9.1319999999999979</v>
      </c>
      <c r="N335">
        <v>0</v>
      </c>
      <c r="O335">
        <v>20</v>
      </c>
      <c r="P335" s="55">
        <v>94.2</v>
      </c>
    </row>
    <row r="336" spans="1:16" x14ac:dyDescent="0.25">
      <c r="A336" t="s">
        <v>2091</v>
      </c>
      <c r="B336" t="s">
        <v>2092</v>
      </c>
      <c r="C336" t="s">
        <v>774</v>
      </c>
      <c r="D336" t="s">
        <v>2093</v>
      </c>
      <c r="E336" t="s">
        <v>2094</v>
      </c>
      <c r="F336" t="s">
        <v>2094</v>
      </c>
      <c r="G336" t="s">
        <v>2083</v>
      </c>
      <c r="H336" t="s">
        <v>433</v>
      </c>
      <c r="I336" t="s">
        <v>314</v>
      </c>
      <c r="J336" t="s">
        <v>242</v>
      </c>
      <c r="K336">
        <v>0</v>
      </c>
      <c r="L336">
        <v>0</v>
      </c>
      <c r="M336">
        <v>9.1319999999999979</v>
      </c>
      <c r="N336">
        <v>0</v>
      </c>
      <c r="O336">
        <v>20</v>
      </c>
      <c r="P336" s="55">
        <v>94.2</v>
      </c>
    </row>
    <row r="337" spans="1:16" x14ac:dyDescent="0.25">
      <c r="A337" t="s">
        <v>2095</v>
      </c>
      <c r="B337" t="s">
        <v>2096</v>
      </c>
      <c r="C337" t="s">
        <v>774</v>
      </c>
      <c r="D337" t="s">
        <v>1296</v>
      </c>
      <c r="E337" t="s">
        <v>2097</v>
      </c>
      <c r="F337" t="s">
        <v>2098</v>
      </c>
      <c r="G337" t="s">
        <v>2098</v>
      </c>
      <c r="H337" t="s">
        <v>1299</v>
      </c>
      <c r="I337" t="s">
        <v>779</v>
      </c>
      <c r="J337" t="s">
        <v>241</v>
      </c>
      <c r="K337">
        <v>0</v>
      </c>
      <c r="L337">
        <v>0</v>
      </c>
      <c r="M337">
        <v>8.1973935563816607</v>
      </c>
      <c r="N337">
        <v>0</v>
      </c>
      <c r="O337">
        <v>15</v>
      </c>
      <c r="P337" s="55">
        <v>13.97</v>
      </c>
    </row>
    <row r="338" spans="1:16" x14ac:dyDescent="0.25">
      <c r="A338" t="s">
        <v>2099</v>
      </c>
      <c r="B338" t="s">
        <v>2100</v>
      </c>
      <c r="C338" t="s">
        <v>774</v>
      </c>
      <c r="D338" t="s">
        <v>1946</v>
      </c>
      <c r="E338" t="s">
        <v>2101</v>
      </c>
      <c r="F338" t="s">
        <v>2102</v>
      </c>
      <c r="G338" t="s">
        <v>2102</v>
      </c>
      <c r="H338" t="s">
        <v>1299</v>
      </c>
      <c r="I338" t="s">
        <v>314</v>
      </c>
      <c r="J338" t="s">
        <v>242</v>
      </c>
      <c r="K338">
        <v>0</v>
      </c>
      <c r="L338">
        <v>0</v>
      </c>
      <c r="M338">
        <v>7.8019890848032931</v>
      </c>
      <c r="N338">
        <v>0</v>
      </c>
      <c r="O338">
        <v>15</v>
      </c>
      <c r="P338" s="55">
        <v>6</v>
      </c>
    </row>
    <row r="339" spans="1:16" x14ac:dyDescent="0.25">
      <c r="A339" t="s">
        <v>2103</v>
      </c>
      <c r="B339" t="s">
        <v>2104</v>
      </c>
      <c r="C339" t="s">
        <v>774</v>
      </c>
      <c r="D339" t="s">
        <v>1607</v>
      </c>
      <c r="E339" t="s">
        <v>1978</v>
      </c>
      <c r="F339" t="s">
        <v>1978</v>
      </c>
      <c r="G339" t="s">
        <v>1978</v>
      </c>
      <c r="H339" t="s">
        <v>1058</v>
      </c>
      <c r="I339" t="s">
        <v>779</v>
      </c>
      <c r="J339" t="s">
        <v>238</v>
      </c>
      <c r="K339">
        <v>6.9798881334000002</v>
      </c>
      <c r="L339">
        <v>0</v>
      </c>
      <c r="M339">
        <v>7.5866700000000007</v>
      </c>
      <c r="N339">
        <v>0</v>
      </c>
      <c r="O339">
        <v>3</v>
      </c>
      <c r="P339" s="55">
        <v>150</v>
      </c>
    </row>
    <row r="340" spans="1:16" x14ac:dyDescent="0.25">
      <c r="A340" t="s">
        <v>2105</v>
      </c>
      <c r="B340" t="s">
        <v>2106</v>
      </c>
      <c r="C340" t="s">
        <v>774</v>
      </c>
      <c r="D340" t="s">
        <v>1296</v>
      </c>
      <c r="E340" t="s">
        <v>2107</v>
      </c>
      <c r="F340" t="s">
        <v>413</v>
      </c>
      <c r="G340" t="s">
        <v>413</v>
      </c>
      <c r="H340" t="s">
        <v>1299</v>
      </c>
      <c r="I340" t="s">
        <v>779</v>
      </c>
      <c r="J340" t="s">
        <v>241</v>
      </c>
      <c r="K340">
        <v>0</v>
      </c>
      <c r="L340">
        <v>0</v>
      </c>
      <c r="M340">
        <v>7.4695851301115246</v>
      </c>
      <c r="N340">
        <v>0</v>
      </c>
      <c r="O340">
        <v>15</v>
      </c>
      <c r="P340" s="55">
        <v>13.97</v>
      </c>
    </row>
    <row r="341" spans="1:16" x14ac:dyDescent="0.25">
      <c r="A341" t="s">
        <v>2108</v>
      </c>
      <c r="B341" t="s">
        <v>2109</v>
      </c>
      <c r="C341" t="s">
        <v>774</v>
      </c>
      <c r="D341" t="s">
        <v>1296</v>
      </c>
      <c r="E341" t="s">
        <v>2110</v>
      </c>
      <c r="F341" t="s">
        <v>164</v>
      </c>
      <c r="G341" t="s">
        <v>2110</v>
      </c>
      <c r="H341" t="s">
        <v>1299</v>
      </c>
      <c r="I341" t="s">
        <v>779</v>
      </c>
      <c r="J341" t="s">
        <v>241</v>
      </c>
      <c r="K341">
        <v>0</v>
      </c>
      <c r="L341">
        <v>0</v>
      </c>
      <c r="M341">
        <v>7.3029999999999999</v>
      </c>
      <c r="N341">
        <v>0</v>
      </c>
      <c r="O341">
        <v>15</v>
      </c>
      <c r="P341" s="55">
        <v>13.97</v>
      </c>
    </row>
    <row r="342" spans="1:16" x14ac:dyDescent="0.25">
      <c r="A342" t="s">
        <v>2108</v>
      </c>
      <c r="B342" t="s">
        <v>2111</v>
      </c>
      <c r="C342" t="s">
        <v>774</v>
      </c>
      <c r="D342" t="s">
        <v>1296</v>
      </c>
      <c r="E342" t="s">
        <v>2110</v>
      </c>
      <c r="F342" t="s">
        <v>164</v>
      </c>
      <c r="G342" t="s">
        <v>164</v>
      </c>
      <c r="H342" t="s">
        <v>1299</v>
      </c>
      <c r="I342" t="s">
        <v>779</v>
      </c>
      <c r="J342" t="s">
        <v>241</v>
      </c>
      <c r="K342">
        <v>0</v>
      </c>
      <c r="L342">
        <v>0</v>
      </c>
      <c r="M342">
        <v>7.3029999999999999</v>
      </c>
      <c r="N342">
        <v>0</v>
      </c>
      <c r="O342">
        <v>15</v>
      </c>
      <c r="P342" s="55">
        <v>13.97</v>
      </c>
    </row>
    <row r="343" spans="1:16" x14ac:dyDescent="0.25">
      <c r="A343" t="s">
        <v>2112</v>
      </c>
      <c r="B343" t="s">
        <v>2113</v>
      </c>
      <c r="C343" t="s">
        <v>774</v>
      </c>
      <c r="D343" t="s">
        <v>1885</v>
      </c>
      <c r="E343" t="s">
        <v>2114</v>
      </c>
      <c r="F343" t="s">
        <v>60</v>
      </c>
      <c r="G343" t="s">
        <v>60</v>
      </c>
      <c r="H343" t="s">
        <v>1293</v>
      </c>
      <c r="I343" t="s">
        <v>779</v>
      </c>
      <c r="J343" t="s">
        <v>238</v>
      </c>
      <c r="K343">
        <v>0</v>
      </c>
      <c r="L343">
        <v>0</v>
      </c>
      <c r="M343">
        <v>7.1194537769784167</v>
      </c>
      <c r="N343">
        <v>1343.2931654676258</v>
      </c>
      <c r="O343">
        <v>10</v>
      </c>
      <c r="P343" s="55">
        <v>12</v>
      </c>
    </row>
    <row r="344" spans="1:16" x14ac:dyDescent="0.25">
      <c r="A344" t="s">
        <v>2115</v>
      </c>
      <c r="B344" t="s">
        <v>2116</v>
      </c>
      <c r="C344" t="s">
        <v>774</v>
      </c>
      <c r="D344" t="s">
        <v>1296</v>
      </c>
      <c r="E344" t="s">
        <v>2117</v>
      </c>
      <c r="F344" t="s">
        <v>2118</v>
      </c>
      <c r="G344" t="s">
        <v>2118</v>
      </c>
      <c r="H344" t="s">
        <v>1299</v>
      </c>
      <c r="I344" t="s">
        <v>779</v>
      </c>
      <c r="J344" t="s">
        <v>241</v>
      </c>
      <c r="K344">
        <v>0</v>
      </c>
      <c r="L344">
        <v>0</v>
      </c>
      <c r="M344">
        <v>6.2725912019826513</v>
      </c>
      <c r="N344">
        <v>0</v>
      </c>
      <c r="O344">
        <v>15</v>
      </c>
      <c r="P344" s="55">
        <v>13.97</v>
      </c>
    </row>
    <row r="345" spans="1:16" x14ac:dyDescent="0.25">
      <c r="A345" t="s">
        <v>2119</v>
      </c>
      <c r="B345" t="s">
        <v>2120</v>
      </c>
      <c r="C345" t="s">
        <v>774</v>
      </c>
      <c r="D345" t="s">
        <v>1296</v>
      </c>
      <c r="E345" t="s">
        <v>2121</v>
      </c>
      <c r="F345" t="s">
        <v>168</v>
      </c>
      <c r="G345" t="s">
        <v>168</v>
      </c>
      <c r="H345" t="s">
        <v>1299</v>
      </c>
      <c r="I345" t="s">
        <v>779</v>
      </c>
      <c r="J345" t="s">
        <v>241</v>
      </c>
      <c r="K345">
        <v>0</v>
      </c>
      <c r="L345">
        <v>0</v>
      </c>
      <c r="M345">
        <v>6.194</v>
      </c>
      <c r="N345">
        <v>0</v>
      </c>
      <c r="O345">
        <v>15</v>
      </c>
      <c r="P345" s="55">
        <v>13.97</v>
      </c>
    </row>
    <row r="346" spans="1:16" x14ac:dyDescent="0.25">
      <c r="A346" t="s">
        <v>2122</v>
      </c>
      <c r="B346" t="s">
        <v>2123</v>
      </c>
      <c r="C346" t="s">
        <v>774</v>
      </c>
      <c r="D346" t="s">
        <v>1885</v>
      </c>
      <c r="E346" t="s">
        <v>2124</v>
      </c>
      <c r="F346" t="s">
        <v>59</v>
      </c>
      <c r="G346" t="s">
        <v>59</v>
      </c>
      <c r="H346" t="s">
        <v>1293</v>
      </c>
      <c r="I346" t="s">
        <v>779</v>
      </c>
      <c r="J346" t="s">
        <v>238</v>
      </c>
      <c r="K346">
        <v>0</v>
      </c>
      <c r="L346">
        <v>0</v>
      </c>
      <c r="M346">
        <v>5.9104899280575545</v>
      </c>
      <c r="N346">
        <v>1343.2931654676258</v>
      </c>
      <c r="O346">
        <v>10</v>
      </c>
      <c r="P346" s="55">
        <v>12</v>
      </c>
    </row>
    <row r="347" spans="1:16" x14ac:dyDescent="0.25">
      <c r="A347" t="s">
        <v>2125</v>
      </c>
      <c r="B347" t="s">
        <v>2126</v>
      </c>
      <c r="C347" t="s">
        <v>774</v>
      </c>
      <c r="D347" t="s">
        <v>1688</v>
      </c>
      <c r="E347" t="s">
        <v>2127</v>
      </c>
      <c r="F347" t="s">
        <v>2128</v>
      </c>
      <c r="G347" t="s">
        <v>2128</v>
      </c>
      <c r="H347" t="s">
        <v>426</v>
      </c>
      <c r="I347" t="s">
        <v>779</v>
      </c>
      <c r="J347" t="s">
        <v>238</v>
      </c>
      <c r="K347">
        <v>155.47500000000002</v>
      </c>
      <c r="L347">
        <v>4.1250000000000002E-2</v>
      </c>
      <c r="M347">
        <v>5.4512499999999999</v>
      </c>
      <c r="N347">
        <v>0</v>
      </c>
      <c r="O347">
        <v>15</v>
      </c>
      <c r="P347" s="55">
        <v>260</v>
      </c>
    </row>
    <row r="348" spans="1:16" x14ac:dyDescent="0.25">
      <c r="A348" t="s">
        <v>2129</v>
      </c>
      <c r="B348" t="s">
        <v>2130</v>
      </c>
      <c r="C348" t="s">
        <v>774</v>
      </c>
      <c r="D348" t="s">
        <v>1981</v>
      </c>
      <c r="E348" t="s">
        <v>2131</v>
      </c>
      <c r="F348" t="s">
        <v>2132</v>
      </c>
      <c r="G348" t="s">
        <v>2132</v>
      </c>
      <c r="H348" t="s">
        <v>778</v>
      </c>
      <c r="I348" t="s">
        <v>779</v>
      </c>
      <c r="J348" t="s">
        <v>242</v>
      </c>
      <c r="K348">
        <v>0</v>
      </c>
      <c r="L348">
        <v>0</v>
      </c>
      <c r="M348">
        <v>4.9430791666666938</v>
      </c>
      <c r="N348">
        <v>0</v>
      </c>
      <c r="O348">
        <v>3</v>
      </c>
      <c r="P348" s="55">
        <v>830</v>
      </c>
    </row>
    <row r="349" spans="1:16" x14ac:dyDescent="0.25">
      <c r="A349" t="s">
        <v>2133</v>
      </c>
      <c r="B349" t="s">
        <v>2134</v>
      </c>
      <c r="C349" t="s">
        <v>774</v>
      </c>
      <c r="D349" t="s">
        <v>2135</v>
      </c>
      <c r="E349" t="s">
        <v>2136</v>
      </c>
      <c r="F349" t="s">
        <v>2137</v>
      </c>
      <c r="G349" t="s">
        <v>2138</v>
      </c>
      <c r="H349" t="s">
        <v>1293</v>
      </c>
      <c r="I349" t="s">
        <v>314</v>
      </c>
      <c r="J349" t="s">
        <v>242</v>
      </c>
      <c r="K349">
        <v>0</v>
      </c>
      <c r="L349">
        <v>0</v>
      </c>
      <c r="M349">
        <v>4.6591945519794224</v>
      </c>
      <c r="N349">
        <v>799.17573790384597</v>
      </c>
      <c r="O349">
        <v>10</v>
      </c>
      <c r="P349" s="55">
        <v>30</v>
      </c>
    </row>
    <row r="350" spans="1:16" x14ac:dyDescent="0.25">
      <c r="A350" t="s">
        <v>2139</v>
      </c>
      <c r="B350" t="s">
        <v>2140</v>
      </c>
      <c r="C350" t="s">
        <v>774</v>
      </c>
      <c r="D350" t="s">
        <v>1296</v>
      </c>
      <c r="E350" t="s">
        <v>2141</v>
      </c>
      <c r="F350" t="s">
        <v>93</v>
      </c>
      <c r="G350" t="s">
        <v>93</v>
      </c>
      <c r="H350" t="s">
        <v>1299</v>
      </c>
      <c r="I350" t="s">
        <v>779</v>
      </c>
      <c r="J350" t="s">
        <v>241</v>
      </c>
      <c r="K350">
        <v>0</v>
      </c>
      <c r="L350">
        <v>0</v>
      </c>
      <c r="M350">
        <v>4.3477888475836428</v>
      </c>
      <c r="N350">
        <v>0</v>
      </c>
      <c r="O350">
        <v>15</v>
      </c>
      <c r="P350" s="55">
        <v>13.97</v>
      </c>
    </row>
    <row r="351" spans="1:16" x14ac:dyDescent="0.25">
      <c r="A351" t="s">
        <v>2142</v>
      </c>
      <c r="B351" t="s">
        <v>2143</v>
      </c>
      <c r="C351" t="s">
        <v>774</v>
      </c>
      <c r="D351" t="s">
        <v>1296</v>
      </c>
      <c r="E351" t="s">
        <v>2144</v>
      </c>
      <c r="F351" t="s">
        <v>165</v>
      </c>
      <c r="G351" t="s">
        <v>2144</v>
      </c>
      <c r="H351" t="s">
        <v>1299</v>
      </c>
      <c r="I351" t="s">
        <v>779</v>
      </c>
      <c r="J351" t="s">
        <v>241</v>
      </c>
      <c r="K351">
        <v>0</v>
      </c>
      <c r="L351">
        <v>0</v>
      </c>
      <c r="M351">
        <v>4.2520000000000007</v>
      </c>
      <c r="N351">
        <v>0</v>
      </c>
      <c r="O351">
        <v>15</v>
      </c>
      <c r="P351" s="55">
        <v>21.2</v>
      </c>
    </row>
    <row r="352" spans="1:16" x14ac:dyDescent="0.25">
      <c r="A352" t="s">
        <v>2142</v>
      </c>
      <c r="B352" t="s">
        <v>2145</v>
      </c>
      <c r="C352" t="s">
        <v>774</v>
      </c>
      <c r="D352" t="s">
        <v>1296</v>
      </c>
      <c r="E352" t="s">
        <v>2144</v>
      </c>
      <c r="F352" t="s">
        <v>165</v>
      </c>
      <c r="G352" t="s">
        <v>165</v>
      </c>
      <c r="H352" t="s">
        <v>1299</v>
      </c>
      <c r="I352" t="s">
        <v>779</v>
      </c>
      <c r="J352" t="s">
        <v>241</v>
      </c>
      <c r="K352">
        <v>0</v>
      </c>
      <c r="L352">
        <v>0</v>
      </c>
      <c r="M352">
        <v>4.2520000000000007</v>
      </c>
      <c r="N352">
        <v>0</v>
      </c>
      <c r="O352">
        <v>15</v>
      </c>
      <c r="P352" s="55">
        <v>21.2</v>
      </c>
    </row>
    <row r="353" spans="1:16" x14ac:dyDescent="0.25">
      <c r="A353" t="s">
        <v>2146</v>
      </c>
      <c r="B353" t="s">
        <v>2147</v>
      </c>
      <c r="C353" t="s">
        <v>774</v>
      </c>
      <c r="D353" t="s">
        <v>2148</v>
      </c>
      <c r="E353" t="s">
        <v>2149</v>
      </c>
      <c r="F353" t="s">
        <v>2150</v>
      </c>
      <c r="G353" t="s">
        <v>2150</v>
      </c>
      <c r="H353" t="s">
        <v>778</v>
      </c>
      <c r="I353" t="s">
        <v>314</v>
      </c>
      <c r="J353" t="s">
        <v>238</v>
      </c>
      <c r="K353">
        <v>-34.200000000000003</v>
      </c>
      <c r="L353">
        <v>-3.9014373716632447E-3</v>
      </c>
      <c r="M353">
        <v>4.0706360194029854</v>
      </c>
      <c r="N353">
        <v>0</v>
      </c>
      <c r="O353">
        <v>2</v>
      </c>
      <c r="P353" s="55">
        <v>5</v>
      </c>
    </row>
    <row r="354" spans="1:16" x14ac:dyDescent="0.25">
      <c r="A354" t="s">
        <v>2151</v>
      </c>
      <c r="B354" t="s">
        <v>2152</v>
      </c>
      <c r="C354" t="s">
        <v>774</v>
      </c>
      <c r="D354" t="s">
        <v>2153</v>
      </c>
      <c r="E354" t="s">
        <v>2154</v>
      </c>
      <c r="F354" t="s">
        <v>2155</v>
      </c>
      <c r="G354" t="s">
        <v>2155</v>
      </c>
      <c r="H354" t="s">
        <v>1293</v>
      </c>
      <c r="I354" t="s">
        <v>314</v>
      </c>
      <c r="J354" t="s">
        <v>242</v>
      </c>
      <c r="K354">
        <v>0</v>
      </c>
      <c r="L354">
        <v>0</v>
      </c>
      <c r="M354">
        <v>3.9736353401625593</v>
      </c>
      <c r="N354">
        <v>739.96933708799986</v>
      </c>
      <c r="O354">
        <v>2</v>
      </c>
      <c r="P354" s="55">
        <v>7</v>
      </c>
    </row>
    <row r="355" spans="1:16" x14ac:dyDescent="0.25">
      <c r="A355" t="s">
        <v>2156</v>
      </c>
      <c r="B355" t="s">
        <v>2157</v>
      </c>
      <c r="C355" t="s">
        <v>774</v>
      </c>
      <c r="D355" t="s">
        <v>1296</v>
      </c>
      <c r="E355" t="s">
        <v>2158</v>
      </c>
      <c r="F355" t="s">
        <v>172</v>
      </c>
      <c r="G355" t="s">
        <v>172</v>
      </c>
      <c r="H355" t="s">
        <v>1299</v>
      </c>
      <c r="I355" t="s">
        <v>779</v>
      </c>
      <c r="J355" t="s">
        <v>241</v>
      </c>
      <c r="K355">
        <v>0</v>
      </c>
      <c r="L355">
        <v>0</v>
      </c>
      <c r="M355">
        <v>3.9669999999999996</v>
      </c>
      <c r="N355">
        <v>0</v>
      </c>
      <c r="O355">
        <v>15</v>
      </c>
      <c r="P355" s="55">
        <v>21.2</v>
      </c>
    </row>
    <row r="356" spans="1:16" x14ac:dyDescent="0.25">
      <c r="A356" t="s">
        <v>2159</v>
      </c>
      <c r="B356" t="s">
        <v>2160</v>
      </c>
      <c r="C356" t="s">
        <v>774</v>
      </c>
      <c r="D356" t="s">
        <v>2153</v>
      </c>
      <c r="E356" t="s">
        <v>2161</v>
      </c>
      <c r="F356" t="s">
        <v>183</v>
      </c>
      <c r="G356" t="s">
        <v>183</v>
      </c>
      <c r="H356" t="s">
        <v>1293</v>
      </c>
      <c r="I356" t="s">
        <v>314</v>
      </c>
      <c r="J356" t="s">
        <v>242</v>
      </c>
      <c r="K356">
        <v>0</v>
      </c>
      <c r="L356">
        <v>0</v>
      </c>
      <c r="M356">
        <v>3.7937881051874998</v>
      </c>
      <c r="N356">
        <v>607.00609682999993</v>
      </c>
      <c r="O356">
        <v>2</v>
      </c>
      <c r="P356" s="55">
        <v>7</v>
      </c>
    </row>
    <row r="357" spans="1:16" x14ac:dyDescent="0.25">
      <c r="A357" t="s">
        <v>2162</v>
      </c>
      <c r="B357" t="s">
        <v>2163</v>
      </c>
      <c r="C357" t="s">
        <v>774</v>
      </c>
      <c r="D357" t="s">
        <v>2074</v>
      </c>
      <c r="E357" t="s">
        <v>2164</v>
      </c>
      <c r="F357" t="s">
        <v>2077</v>
      </c>
      <c r="G357" t="s">
        <v>2077</v>
      </c>
      <c r="H357" t="s">
        <v>2078</v>
      </c>
      <c r="I357" t="s">
        <v>314</v>
      </c>
      <c r="J357" t="s">
        <v>242</v>
      </c>
      <c r="K357">
        <v>21</v>
      </c>
      <c r="L357">
        <v>2.7000000000000001E-3</v>
      </c>
      <c r="M357">
        <v>3.7</v>
      </c>
      <c r="N357">
        <v>1295</v>
      </c>
      <c r="O357">
        <v>14</v>
      </c>
      <c r="P357" s="55">
        <v>84</v>
      </c>
    </row>
    <row r="358" spans="1:16" x14ac:dyDescent="0.25">
      <c r="A358" t="s">
        <v>2165</v>
      </c>
      <c r="B358" t="s">
        <v>2166</v>
      </c>
      <c r="C358" t="s">
        <v>774</v>
      </c>
      <c r="D358" t="s">
        <v>2135</v>
      </c>
      <c r="E358" t="s">
        <v>2167</v>
      </c>
      <c r="F358" t="s">
        <v>2168</v>
      </c>
      <c r="G358" t="s">
        <v>2138</v>
      </c>
      <c r="H358" t="s">
        <v>1293</v>
      </c>
      <c r="I358" t="s">
        <v>314</v>
      </c>
      <c r="J358" t="s">
        <v>242</v>
      </c>
      <c r="K358">
        <v>0</v>
      </c>
      <c r="L358">
        <v>0</v>
      </c>
      <c r="M358">
        <v>3.6567349183942794</v>
      </c>
      <c r="N358">
        <v>729.88720926033523</v>
      </c>
      <c r="O358">
        <v>10</v>
      </c>
      <c r="P358" s="55">
        <v>30</v>
      </c>
    </row>
    <row r="359" spans="1:16" x14ac:dyDescent="0.25">
      <c r="A359" t="s">
        <v>2169</v>
      </c>
      <c r="B359" t="s">
        <v>2170</v>
      </c>
      <c r="C359" t="s">
        <v>774</v>
      </c>
      <c r="D359" t="s">
        <v>2148</v>
      </c>
      <c r="E359" t="s">
        <v>2171</v>
      </c>
      <c r="F359" t="s">
        <v>2172</v>
      </c>
      <c r="G359" t="s">
        <v>2172</v>
      </c>
      <c r="H359" t="s">
        <v>778</v>
      </c>
      <c r="I359" t="s">
        <v>314</v>
      </c>
      <c r="J359" t="s">
        <v>238</v>
      </c>
      <c r="K359">
        <v>-34.200000000000003</v>
      </c>
      <c r="L359">
        <v>-3.9014373716632447E-3</v>
      </c>
      <c r="M359">
        <v>3.4965719653846157</v>
      </c>
      <c r="N359">
        <v>0</v>
      </c>
      <c r="O359">
        <v>2</v>
      </c>
      <c r="P359" s="55">
        <v>5</v>
      </c>
    </row>
    <row r="360" spans="1:16" x14ac:dyDescent="0.25">
      <c r="A360" t="s">
        <v>2173</v>
      </c>
      <c r="B360" t="s">
        <v>2174</v>
      </c>
      <c r="C360" t="s">
        <v>774</v>
      </c>
      <c r="D360" t="s">
        <v>2039</v>
      </c>
      <c r="E360" t="s">
        <v>2175</v>
      </c>
      <c r="F360" t="s">
        <v>57</v>
      </c>
      <c r="G360" t="s">
        <v>57</v>
      </c>
      <c r="H360" t="s">
        <v>433</v>
      </c>
      <c r="I360" t="s">
        <v>779</v>
      </c>
      <c r="J360" t="s">
        <v>241</v>
      </c>
      <c r="K360">
        <v>78.599999999999994</v>
      </c>
      <c r="L360">
        <v>0</v>
      </c>
      <c r="M360">
        <v>3.44</v>
      </c>
      <c r="N360">
        <v>0</v>
      </c>
      <c r="O360">
        <v>10</v>
      </c>
      <c r="P360" s="55">
        <v>8</v>
      </c>
    </row>
    <row r="361" spans="1:16" x14ac:dyDescent="0.25">
      <c r="A361" t="s">
        <v>2176</v>
      </c>
      <c r="B361" t="s">
        <v>2177</v>
      </c>
      <c r="C361" t="s">
        <v>774</v>
      </c>
      <c r="D361" t="s">
        <v>1897</v>
      </c>
      <c r="E361" t="s">
        <v>2178</v>
      </c>
      <c r="F361" t="s">
        <v>1899</v>
      </c>
      <c r="G361" t="s">
        <v>1899</v>
      </c>
      <c r="H361" t="s">
        <v>433</v>
      </c>
      <c r="I361" t="s">
        <v>779</v>
      </c>
      <c r="J361" t="s">
        <v>238</v>
      </c>
      <c r="K361">
        <v>17.556569543705329</v>
      </c>
      <c r="L361">
        <v>0</v>
      </c>
      <c r="M361">
        <v>3.4025764081838825</v>
      </c>
      <c r="N361">
        <v>0</v>
      </c>
      <c r="O361">
        <v>21</v>
      </c>
      <c r="P361" s="55">
        <v>1360</v>
      </c>
    </row>
    <row r="362" spans="1:16" x14ac:dyDescent="0.25">
      <c r="A362" t="s">
        <v>2179</v>
      </c>
      <c r="B362" t="s">
        <v>2180</v>
      </c>
      <c r="C362" t="s">
        <v>774</v>
      </c>
      <c r="D362" t="s">
        <v>1296</v>
      </c>
      <c r="E362" t="s">
        <v>2181</v>
      </c>
      <c r="F362" t="s">
        <v>169</v>
      </c>
      <c r="G362" t="s">
        <v>169</v>
      </c>
      <c r="H362" t="s">
        <v>1299</v>
      </c>
      <c r="I362" t="s">
        <v>779</v>
      </c>
      <c r="J362" t="s">
        <v>241</v>
      </c>
      <c r="K362">
        <v>0</v>
      </c>
      <c r="L362">
        <v>0</v>
      </c>
      <c r="M362">
        <v>3.1360000000000015</v>
      </c>
      <c r="N362">
        <v>0</v>
      </c>
      <c r="O362">
        <v>15</v>
      </c>
      <c r="P362" s="55">
        <v>13.97</v>
      </c>
    </row>
    <row r="363" spans="1:16" x14ac:dyDescent="0.25">
      <c r="A363" t="s">
        <v>2182</v>
      </c>
      <c r="B363" t="s">
        <v>2183</v>
      </c>
      <c r="C363" t="s">
        <v>774</v>
      </c>
      <c r="D363" t="s">
        <v>1986</v>
      </c>
      <c r="E363" t="s">
        <v>2184</v>
      </c>
      <c r="F363" t="s">
        <v>2185</v>
      </c>
      <c r="G363" t="s">
        <v>141</v>
      </c>
      <c r="H363" t="s">
        <v>1293</v>
      </c>
      <c r="I363" t="s">
        <v>314</v>
      </c>
      <c r="J363" t="s">
        <v>238</v>
      </c>
      <c r="K363">
        <v>2.8513052508388852</v>
      </c>
      <c r="L363">
        <v>3.1084818028753335E-4</v>
      </c>
      <c r="M363">
        <v>3.0732631446167629</v>
      </c>
      <c r="N363">
        <v>569.12280455865971</v>
      </c>
      <c r="O363">
        <v>10</v>
      </c>
      <c r="P363" s="55">
        <v>12</v>
      </c>
    </row>
    <row r="364" spans="1:16" x14ac:dyDescent="0.25">
      <c r="A364" t="s">
        <v>2186</v>
      </c>
      <c r="B364" t="s">
        <v>2187</v>
      </c>
      <c r="C364" t="s">
        <v>774</v>
      </c>
      <c r="D364" t="s">
        <v>1986</v>
      </c>
      <c r="E364" t="s">
        <v>2188</v>
      </c>
      <c r="F364" t="s">
        <v>2189</v>
      </c>
      <c r="G364" t="s">
        <v>141</v>
      </c>
      <c r="H364" t="s">
        <v>1293</v>
      </c>
      <c r="I364" t="s">
        <v>314</v>
      </c>
      <c r="J364" t="s">
        <v>238</v>
      </c>
      <c r="K364">
        <v>0</v>
      </c>
      <c r="L364">
        <v>0</v>
      </c>
      <c r="M364">
        <v>3.0732631446167629</v>
      </c>
      <c r="N364">
        <v>569.12280455865971</v>
      </c>
      <c r="O364">
        <v>10</v>
      </c>
      <c r="P364" s="55">
        <v>12</v>
      </c>
    </row>
    <row r="365" spans="1:16" x14ac:dyDescent="0.25">
      <c r="A365" t="s">
        <v>2190</v>
      </c>
      <c r="B365" t="s">
        <v>2191</v>
      </c>
      <c r="C365" t="s">
        <v>774</v>
      </c>
      <c r="D365" t="s">
        <v>1986</v>
      </c>
      <c r="E365" t="s">
        <v>2192</v>
      </c>
      <c r="F365" t="s">
        <v>2193</v>
      </c>
      <c r="G365" t="s">
        <v>141</v>
      </c>
      <c r="H365" t="s">
        <v>1293</v>
      </c>
      <c r="I365" t="s">
        <v>314</v>
      </c>
      <c r="J365" t="s">
        <v>238</v>
      </c>
      <c r="K365">
        <v>8.5539157525166554E-2</v>
      </c>
      <c r="L365">
        <v>9.3254454086259989E-6</v>
      </c>
      <c r="M365">
        <v>3.0732631446167629</v>
      </c>
      <c r="N365">
        <v>569.12280455865971</v>
      </c>
      <c r="O365">
        <v>10</v>
      </c>
      <c r="P365" s="55">
        <v>12</v>
      </c>
    </row>
    <row r="366" spans="1:16" x14ac:dyDescent="0.25">
      <c r="A366" t="s">
        <v>2194</v>
      </c>
      <c r="B366" t="s">
        <v>2195</v>
      </c>
      <c r="C366" t="s">
        <v>774</v>
      </c>
      <c r="D366" t="s">
        <v>1986</v>
      </c>
      <c r="E366" t="s">
        <v>2196</v>
      </c>
      <c r="F366" t="s">
        <v>2197</v>
      </c>
      <c r="G366" t="s">
        <v>145</v>
      </c>
      <c r="H366" t="s">
        <v>1293</v>
      </c>
      <c r="I366" t="s">
        <v>314</v>
      </c>
      <c r="J366" t="s">
        <v>238</v>
      </c>
      <c r="K366">
        <v>2.8513052508388852</v>
      </c>
      <c r="L366">
        <v>3.1084818028753335E-4</v>
      </c>
      <c r="M366">
        <v>3.0732631446167629</v>
      </c>
      <c r="N366">
        <v>569.12280455865971</v>
      </c>
      <c r="O366">
        <v>10</v>
      </c>
      <c r="P366" s="55">
        <v>12</v>
      </c>
    </row>
    <row r="367" spans="1:16" x14ac:dyDescent="0.25">
      <c r="A367" t="s">
        <v>2198</v>
      </c>
      <c r="B367" t="s">
        <v>2199</v>
      </c>
      <c r="C367" t="s">
        <v>774</v>
      </c>
      <c r="D367" t="s">
        <v>1986</v>
      </c>
      <c r="E367" t="s">
        <v>2200</v>
      </c>
      <c r="F367" t="s">
        <v>2201</v>
      </c>
      <c r="G367" t="s">
        <v>145</v>
      </c>
      <c r="H367" t="s">
        <v>1293</v>
      </c>
      <c r="I367" t="s">
        <v>314</v>
      </c>
      <c r="J367" t="s">
        <v>238</v>
      </c>
      <c r="K367">
        <v>0</v>
      </c>
      <c r="L367">
        <v>0</v>
      </c>
      <c r="M367">
        <v>3.0732631446167629</v>
      </c>
      <c r="N367">
        <v>569.12280455865971</v>
      </c>
      <c r="O367">
        <v>10</v>
      </c>
      <c r="P367" s="55">
        <v>12</v>
      </c>
    </row>
    <row r="368" spans="1:16" x14ac:dyDescent="0.25">
      <c r="A368" t="s">
        <v>2202</v>
      </c>
      <c r="B368" t="s">
        <v>2203</v>
      </c>
      <c r="C368" t="s">
        <v>774</v>
      </c>
      <c r="D368" t="s">
        <v>1986</v>
      </c>
      <c r="E368" t="s">
        <v>2204</v>
      </c>
      <c r="F368" t="s">
        <v>2205</v>
      </c>
      <c r="G368" t="s">
        <v>145</v>
      </c>
      <c r="H368" t="s">
        <v>1293</v>
      </c>
      <c r="I368" t="s">
        <v>314</v>
      </c>
      <c r="J368" t="s">
        <v>238</v>
      </c>
      <c r="K368">
        <v>8.5539157525166554E-2</v>
      </c>
      <c r="L368">
        <v>9.3254454086259989E-6</v>
      </c>
      <c r="M368">
        <v>3.0732631446167629</v>
      </c>
      <c r="N368">
        <v>569.12280455865971</v>
      </c>
      <c r="O368">
        <v>10</v>
      </c>
      <c r="P368" s="55">
        <v>12</v>
      </c>
    </row>
    <row r="369" spans="1:16" x14ac:dyDescent="0.25">
      <c r="A369" t="s">
        <v>2206</v>
      </c>
      <c r="B369" t="s">
        <v>2207</v>
      </c>
      <c r="C369" t="s">
        <v>774</v>
      </c>
      <c r="D369" t="s">
        <v>2065</v>
      </c>
      <c r="E369" t="s">
        <v>2208</v>
      </c>
      <c r="F369" t="s">
        <v>143</v>
      </c>
      <c r="G369" t="s">
        <v>143</v>
      </c>
      <c r="H369" t="s">
        <v>1293</v>
      </c>
      <c r="I369" t="s">
        <v>314</v>
      </c>
      <c r="J369" t="s">
        <v>238</v>
      </c>
      <c r="K369">
        <v>3.3644440972799967</v>
      </c>
      <c r="L369">
        <v>7.87423086597446E-4</v>
      </c>
      <c r="M369">
        <v>3.0219557759999969</v>
      </c>
      <c r="N369">
        <v>671.54572799999937</v>
      </c>
      <c r="O369">
        <v>10</v>
      </c>
      <c r="P369" s="55">
        <v>5</v>
      </c>
    </row>
    <row r="370" spans="1:16" x14ac:dyDescent="0.25">
      <c r="A370" t="s">
        <v>2209</v>
      </c>
      <c r="B370" t="s">
        <v>2210</v>
      </c>
      <c r="C370" t="s">
        <v>774</v>
      </c>
      <c r="D370" t="s">
        <v>2065</v>
      </c>
      <c r="E370" t="s">
        <v>2211</v>
      </c>
      <c r="F370" t="s">
        <v>2212</v>
      </c>
      <c r="G370" t="s">
        <v>143</v>
      </c>
      <c r="H370" t="s">
        <v>1293</v>
      </c>
      <c r="I370" t="s">
        <v>314</v>
      </c>
      <c r="J370" t="s">
        <v>238</v>
      </c>
      <c r="K370">
        <v>0</v>
      </c>
      <c r="L370">
        <v>0</v>
      </c>
      <c r="M370">
        <v>3.0219557759999969</v>
      </c>
      <c r="N370">
        <v>671.54572799999937</v>
      </c>
      <c r="O370">
        <v>10</v>
      </c>
      <c r="P370" s="55">
        <v>5</v>
      </c>
    </row>
    <row r="371" spans="1:16" x14ac:dyDescent="0.25">
      <c r="A371" t="s">
        <v>2213</v>
      </c>
      <c r="B371" t="s">
        <v>2214</v>
      </c>
      <c r="C371" t="s">
        <v>774</v>
      </c>
      <c r="D371" t="s">
        <v>2065</v>
      </c>
      <c r="E371" t="s">
        <v>2215</v>
      </c>
      <c r="F371" t="s">
        <v>2216</v>
      </c>
      <c r="G371" t="s">
        <v>143</v>
      </c>
      <c r="H371" t="s">
        <v>1293</v>
      </c>
      <c r="I371" t="s">
        <v>314</v>
      </c>
      <c r="J371" t="s">
        <v>238</v>
      </c>
      <c r="K371">
        <v>0.1009333229183999</v>
      </c>
      <c r="L371">
        <v>2.3622692597923381E-5</v>
      </c>
      <c r="M371">
        <v>3.0219557759999969</v>
      </c>
      <c r="N371">
        <v>671.54572799999937</v>
      </c>
      <c r="O371">
        <v>10</v>
      </c>
      <c r="P371" s="55">
        <v>5</v>
      </c>
    </row>
    <row r="372" spans="1:16" x14ac:dyDescent="0.25">
      <c r="A372" t="s">
        <v>2217</v>
      </c>
      <c r="B372" t="s">
        <v>2218</v>
      </c>
      <c r="C372" t="s">
        <v>774</v>
      </c>
      <c r="D372" t="s">
        <v>2065</v>
      </c>
      <c r="E372" t="s">
        <v>2219</v>
      </c>
      <c r="F372" t="s">
        <v>180</v>
      </c>
      <c r="G372" t="s">
        <v>180</v>
      </c>
      <c r="H372" t="s">
        <v>1293</v>
      </c>
      <c r="I372" t="s">
        <v>314</v>
      </c>
      <c r="J372" t="s">
        <v>238</v>
      </c>
      <c r="K372">
        <v>2.6436894201899972</v>
      </c>
      <c r="L372">
        <v>7.5533983433999905E-4</v>
      </c>
      <c r="M372">
        <v>2.7967173506999976</v>
      </c>
      <c r="N372">
        <v>527.6825189999995</v>
      </c>
      <c r="O372">
        <v>10</v>
      </c>
      <c r="P372" s="55">
        <v>6.54</v>
      </c>
    </row>
    <row r="373" spans="1:16" x14ac:dyDescent="0.25">
      <c r="A373" t="s">
        <v>2220</v>
      </c>
      <c r="B373" t="s">
        <v>2221</v>
      </c>
      <c r="C373" t="s">
        <v>774</v>
      </c>
      <c r="D373" t="s">
        <v>2065</v>
      </c>
      <c r="E373" t="s">
        <v>2222</v>
      </c>
      <c r="F373" t="s">
        <v>2223</v>
      </c>
      <c r="G373" t="s">
        <v>180</v>
      </c>
      <c r="H373" t="s">
        <v>1293</v>
      </c>
      <c r="I373" t="s">
        <v>314</v>
      </c>
      <c r="J373" t="s">
        <v>238</v>
      </c>
      <c r="K373">
        <v>7.9310682605699914E-2</v>
      </c>
      <c r="L373">
        <v>2.2660195030199974E-5</v>
      </c>
      <c r="M373">
        <v>2.7967173506999976</v>
      </c>
      <c r="N373">
        <v>527.6825189999995</v>
      </c>
      <c r="O373">
        <v>10</v>
      </c>
      <c r="P373" s="55">
        <v>6.54</v>
      </c>
    </row>
    <row r="374" spans="1:16" x14ac:dyDescent="0.25">
      <c r="A374" t="s">
        <v>2224</v>
      </c>
      <c r="B374" t="s">
        <v>2225</v>
      </c>
      <c r="C374" t="s">
        <v>774</v>
      </c>
      <c r="D374" t="s">
        <v>2065</v>
      </c>
      <c r="E374" t="s">
        <v>2226</v>
      </c>
      <c r="F374" t="s">
        <v>181</v>
      </c>
      <c r="G374" t="s">
        <v>181</v>
      </c>
      <c r="H374" t="s">
        <v>1293</v>
      </c>
      <c r="I374" t="s">
        <v>314</v>
      </c>
      <c r="J374" t="s">
        <v>238</v>
      </c>
      <c r="K374">
        <v>2.6436894201899972</v>
      </c>
      <c r="L374">
        <v>7.5533983433999905E-4</v>
      </c>
      <c r="M374">
        <v>2.7967173506999976</v>
      </c>
      <c r="N374">
        <v>527.6825189999995</v>
      </c>
      <c r="O374">
        <v>10</v>
      </c>
      <c r="P374" s="55">
        <v>6.54</v>
      </c>
    </row>
    <row r="375" spans="1:16" x14ac:dyDescent="0.25">
      <c r="A375" t="s">
        <v>2227</v>
      </c>
      <c r="B375" t="s">
        <v>2228</v>
      </c>
      <c r="C375" t="s">
        <v>774</v>
      </c>
      <c r="D375" t="s">
        <v>2065</v>
      </c>
      <c r="E375" t="s">
        <v>2229</v>
      </c>
      <c r="F375" t="s">
        <v>2230</v>
      </c>
      <c r="G375" t="s">
        <v>181</v>
      </c>
      <c r="H375" t="s">
        <v>1293</v>
      </c>
      <c r="I375" t="s">
        <v>314</v>
      </c>
      <c r="J375" t="s">
        <v>238</v>
      </c>
      <c r="K375">
        <v>0</v>
      </c>
      <c r="L375">
        <v>0</v>
      </c>
      <c r="M375">
        <v>2.7967173506999976</v>
      </c>
      <c r="N375">
        <v>527.6825189999995</v>
      </c>
      <c r="O375">
        <v>10</v>
      </c>
      <c r="P375" s="55">
        <v>6.54</v>
      </c>
    </row>
    <row r="376" spans="1:16" x14ac:dyDescent="0.25">
      <c r="A376" t="s">
        <v>2231</v>
      </c>
      <c r="B376" t="s">
        <v>2232</v>
      </c>
      <c r="C376" t="s">
        <v>774</v>
      </c>
      <c r="D376" t="s">
        <v>2065</v>
      </c>
      <c r="E376" t="s">
        <v>2233</v>
      </c>
      <c r="F376" t="s">
        <v>2234</v>
      </c>
      <c r="G376" t="s">
        <v>181</v>
      </c>
      <c r="H376" t="s">
        <v>1293</v>
      </c>
      <c r="I376" t="s">
        <v>314</v>
      </c>
      <c r="J376" t="s">
        <v>238</v>
      </c>
      <c r="K376">
        <v>7.9310682605699914E-2</v>
      </c>
      <c r="L376">
        <v>2.2660195030199974E-5</v>
      </c>
      <c r="M376">
        <v>2.7967173506999976</v>
      </c>
      <c r="N376">
        <v>527.6825189999995</v>
      </c>
      <c r="O376">
        <v>10</v>
      </c>
      <c r="P376" s="55">
        <v>6.54</v>
      </c>
    </row>
    <row r="377" spans="1:16" x14ac:dyDescent="0.25">
      <c r="A377" t="s">
        <v>2235</v>
      </c>
      <c r="B377" t="s">
        <v>2236</v>
      </c>
      <c r="C377" t="s">
        <v>774</v>
      </c>
      <c r="D377" t="s">
        <v>1953</v>
      </c>
      <c r="E377" t="s">
        <v>2237</v>
      </c>
      <c r="F377" t="s">
        <v>2238</v>
      </c>
      <c r="G377" t="s">
        <v>217</v>
      </c>
      <c r="H377" t="s">
        <v>433</v>
      </c>
      <c r="I377" t="s">
        <v>314</v>
      </c>
      <c r="J377" t="s">
        <v>238</v>
      </c>
      <c r="K377">
        <v>0.17553101745285432</v>
      </c>
      <c r="L377">
        <v>1.1596690054168135E-4</v>
      </c>
      <c r="M377">
        <v>2.6601827175792221</v>
      </c>
      <c r="N377">
        <v>0</v>
      </c>
      <c r="O377">
        <v>20</v>
      </c>
      <c r="P377" s="55">
        <v>70.849999999999994</v>
      </c>
    </row>
    <row r="378" spans="1:16" x14ac:dyDescent="0.25">
      <c r="A378" t="s">
        <v>2239</v>
      </c>
      <c r="B378" t="s">
        <v>2240</v>
      </c>
      <c r="C378" t="s">
        <v>774</v>
      </c>
      <c r="D378" t="s">
        <v>1946</v>
      </c>
      <c r="E378" t="s">
        <v>2241</v>
      </c>
      <c r="F378" t="s">
        <v>140</v>
      </c>
      <c r="G378" t="s">
        <v>140</v>
      </c>
      <c r="H378" t="s">
        <v>1299</v>
      </c>
      <c r="I378" t="s">
        <v>314</v>
      </c>
      <c r="J378" t="s">
        <v>242</v>
      </c>
      <c r="K378">
        <v>0</v>
      </c>
      <c r="L378">
        <v>0</v>
      </c>
      <c r="M378">
        <v>2.6006630282677645</v>
      </c>
      <c r="N378">
        <v>0</v>
      </c>
      <c r="O378">
        <v>15</v>
      </c>
      <c r="P378" s="55">
        <v>2</v>
      </c>
    </row>
    <row r="379" spans="1:16" x14ac:dyDescent="0.25">
      <c r="A379" t="s">
        <v>2242</v>
      </c>
      <c r="B379" t="s">
        <v>2243</v>
      </c>
      <c r="C379" t="s">
        <v>774</v>
      </c>
      <c r="D379" t="s">
        <v>1946</v>
      </c>
      <c r="E379" t="s">
        <v>2244</v>
      </c>
      <c r="F379" t="s">
        <v>140</v>
      </c>
      <c r="G379" t="s">
        <v>140</v>
      </c>
      <c r="H379" t="s">
        <v>1299</v>
      </c>
      <c r="I379" t="s">
        <v>314</v>
      </c>
      <c r="J379" t="s">
        <v>242</v>
      </c>
      <c r="K379">
        <v>0</v>
      </c>
      <c r="L379">
        <v>0</v>
      </c>
      <c r="M379">
        <v>2.5162687784381905</v>
      </c>
      <c r="N379">
        <v>0</v>
      </c>
      <c r="O379">
        <v>15</v>
      </c>
      <c r="P379" s="55">
        <v>3</v>
      </c>
    </row>
    <row r="380" spans="1:16" x14ac:dyDescent="0.25">
      <c r="A380" t="s">
        <v>2245</v>
      </c>
      <c r="B380" t="s">
        <v>2246</v>
      </c>
      <c r="C380" t="s">
        <v>774</v>
      </c>
      <c r="D380" t="s">
        <v>1577</v>
      </c>
      <c r="E380" t="s">
        <v>2247</v>
      </c>
      <c r="F380" t="s">
        <v>2247</v>
      </c>
      <c r="G380" t="s">
        <v>2247</v>
      </c>
      <c r="H380" t="s">
        <v>1304</v>
      </c>
      <c r="I380" t="s">
        <v>779</v>
      </c>
      <c r="J380" t="s">
        <v>238</v>
      </c>
      <c r="K380">
        <v>10</v>
      </c>
      <c r="L380">
        <v>30</v>
      </c>
      <c r="M380">
        <v>2.4990000000000179</v>
      </c>
      <c r="N380">
        <v>0</v>
      </c>
      <c r="O380">
        <v>2</v>
      </c>
      <c r="P380" s="55">
        <v>70.34</v>
      </c>
    </row>
    <row r="381" spans="1:16" x14ac:dyDescent="0.25">
      <c r="A381" t="s">
        <v>2248</v>
      </c>
      <c r="B381" t="s">
        <v>2249</v>
      </c>
      <c r="C381" t="s">
        <v>774</v>
      </c>
      <c r="D381" t="s">
        <v>1581</v>
      </c>
      <c r="E381" t="s">
        <v>2250</v>
      </c>
      <c r="F381" t="s">
        <v>2250</v>
      </c>
      <c r="G381" t="s">
        <v>1583</v>
      </c>
      <c r="H381" t="s">
        <v>1304</v>
      </c>
      <c r="I381" t="s">
        <v>779</v>
      </c>
      <c r="J381" t="s">
        <v>242</v>
      </c>
      <c r="K381">
        <v>108</v>
      </c>
      <c r="L381">
        <v>5</v>
      </c>
      <c r="M381">
        <v>2.4990000000000179</v>
      </c>
      <c r="N381">
        <v>0</v>
      </c>
      <c r="O381">
        <v>4</v>
      </c>
      <c r="P381" s="55">
        <v>181</v>
      </c>
    </row>
    <row r="382" spans="1:16" x14ac:dyDescent="0.25">
      <c r="A382" t="s">
        <v>2251</v>
      </c>
      <c r="B382" t="s">
        <v>2252</v>
      </c>
      <c r="C382" t="s">
        <v>774</v>
      </c>
      <c r="D382" t="s">
        <v>1296</v>
      </c>
      <c r="E382" t="s">
        <v>2253</v>
      </c>
      <c r="F382" t="s">
        <v>166</v>
      </c>
      <c r="G382" t="s">
        <v>2253</v>
      </c>
      <c r="H382" t="s">
        <v>1299</v>
      </c>
      <c r="I382" t="s">
        <v>779</v>
      </c>
      <c r="J382" t="s">
        <v>241</v>
      </c>
      <c r="K382">
        <v>0</v>
      </c>
      <c r="L382">
        <v>0</v>
      </c>
      <c r="M382">
        <v>2.4380000000000002</v>
      </c>
      <c r="N382">
        <v>0</v>
      </c>
      <c r="O382">
        <v>15</v>
      </c>
      <c r="P382" s="55">
        <v>13.97</v>
      </c>
    </row>
    <row r="383" spans="1:16" x14ac:dyDescent="0.25">
      <c r="A383" t="s">
        <v>2254</v>
      </c>
      <c r="B383" t="s">
        <v>2255</v>
      </c>
      <c r="C383" t="s">
        <v>774</v>
      </c>
      <c r="D383" t="s">
        <v>1296</v>
      </c>
      <c r="E383" t="s">
        <v>2253</v>
      </c>
      <c r="F383" t="s">
        <v>166</v>
      </c>
      <c r="G383" t="s">
        <v>166</v>
      </c>
      <c r="H383" t="s">
        <v>1299</v>
      </c>
      <c r="I383" t="s">
        <v>779</v>
      </c>
      <c r="J383" t="s">
        <v>241</v>
      </c>
      <c r="K383">
        <v>0</v>
      </c>
      <c r="L383">
        <v>0</v>
      </c>
      <c r="M383">
        <v>2.4380000000000002</v>
      </c>
      <c r="N383">
        <v>0</v>
      </c>
      <c r="O383">
        <v>15</v>
      </c>
      <c r="P383" s="55">
        <v>13.97</v>
      </c>
    </row>
    <row r="384" spans="1:16" x14ac:dyDescent="0.25">
      <c r="A384" t="s">
        <v>2256</v>
      </c>
      <c r="B384" t="s">
        <v>2257</v>
      </c>
      <c r="C384" t="s">
        <v>774</v>
      </c>
      <c r="D384" t="s">
        <v>1296</v>
      </c>
      <c r="E384" t="s">
        <v>2258</v>
      </c>
      <c r="F384" t="s">
        <v>2259</v>
      </c>
      <c r="G384" t="s">
        <v>91</v>
      </c>
      <c r="H384" t="s">
        <v>1299</v>
      </c>
      <c r="I384" t="s">
        <v>779</v>
      </c>
      <c r="J384" t="s">
        <v>241</v>
      </c>
      <c r="K384">
        <v>0</v>
      </c>
      <c r="L384">
        <v>0</v>
      </c>
      <c r="M384">
        <v>2.0533046641791044</v>
      </c>
      <c r="N384">
        <v>0</v>
      </c>
      <c r="O384">
        <v>15</v>
      </c>
      <c r="P384" s="55">
        <v>13.97</v>
      </c>
    </row>
    <row r="385" spans="1:16" x14ac:dyDescent="0.25">
      <c r="A385" t="s">
        <v>2260</v>
      </c>
      <c r="B385" t="s">
        <v>2261</v>
      </c>
      <c r="C385" t="s">
        <v>774</v>
      </c>
      <c r="D385" t="s">
        <v>2065</v>
      </c>
      <c r="E385" t="s">
        <v>2262</v>
      </c>
      <c r="F385" t="s">
        <v>178</v>
      </c>
      <c r="G385" t="s">
        <v>178</v>
      </c>
      <c r="H385" t="s">
        <v>1293</v>
      </c>
      <c r="I385" t="s">
        <v>314</v>
      </c>
      <c r="J385" t="s">
        <v>238</v>
      </c>
      <c r="K385">
        <v>1.966097019348001</v>
      </c>
      <c r="L385">
        <v>1.9660970193480006E-3</v>
      </c>
      <c r="M385">
        <v>1.7267119531200008</v>
      </c>
      <c r="N385">
        <v>392.43453480000016</v>
      </c>
      <c r="O385">
        <v>10</v>
      </c>
      <c r="P385" s="55">
        <v>6.54</v>
      </c>
    </row>
    <row r="386" spans="1:16" x14ac:dyDescent="0.25">
      <c r="A386" t="s">
        <v>2263</v>
      </c>
      <c r="B386" t="s">
        <v>2264</v>
      </c>
      <c r="C386" t="s">
        <v>774</v>
      </c>
      <c r="D386" t="s">
        <v>2065</v>
      </c>
      <c r="E386" t="s">
        <v>2265</v>
      </c>
      <c r="F386" t="s">
        <v>2266</v>
      </c>
      <c r="G386" t="s">
        <v>178</v>
      </c>
      <c r="H386" t="s">
        <v>1293</v>
      </c>
      <c r="I386" t="s">
        <v>314</v>
      </c>
      <c r="J386" t="s">
        <v>238</v>
      </c>
      <c r="K386">
        <v>5.8982910580440029E-2</v>
      </c>
      <c r="L386">
        <v>5.8982910580440028E-5</v>
      </c>
      <c r="M386">
        <v>1.7267119531200008</v>
      </c>
      <c r="N386">
        <v>392.43453480000016</v>
      </c>
      <c r="O386">
        <v>10</v>
      </c>
      <c r="P386" s="55">
        <v>6.54</v>
      </c>
    </row>
    <row r="387" spans="1:16" x14ac:dyDescent="0.25">
      <c r="A387" t="s">
        <v>2267</v>
      </c>
      <c r="B387" t="s">
        <v>2268</v>
      </c>
      <c r="C387" t="s">
        <v>774</v>
      </c>
      <c r="D387" t="s">
        <v>2065</v>
      </c>
      <c r="E387" t="s">
        <v>2269</v>
      </c>
      <c r="F387" t="s">
        <v>179</v>
      </c>
      <c r="G387" t="s">
        <v>179</v>
      </c>
      <c r="H387" t="s">
        <v>1293</v>
      </c>
      <c r="I387" t="s">
        <v>314</v>
      </c>
      <c r="J387" t="s">
        <v>238</v>
      </c>
      <c r="K387">
        <v>1.966097019348001</v>
      </c>
      <c r="L387">
        <v>1.9660970193480006E-3</v>
      </c>
      <c r="M387">
        <v>1.7267119531200008</v>
      </c>
      <c r="N387">
        <v>392.43453480000016</v>
      </c>
      <c r="O387">
        <v>10</v>
      </c>
      <c r="P387" s="55">
        <v>6.54</v>
      </c>
    </row>
    <row r="388" spans="1:16" x14ac:dyDescent="0.25">
      <c r="A388" t="s">
        <v>2270</v>
      </c>
      <c r="B388" t="s">
        <v>2271</v>
      </c>
      <c r="C388" t="s">
        <v>774</v>
      </c>
      <c r="D388" t="s">
        <v>2065</v>
      </c>
      <c r="E388" t="s">
        <v>2272</v>
      </c>
      <c r="F388" t="s">
        <v>2273</v>
      </c>
      <c r="G388" t="s">
        <v>179</v>
      </c>
      <c r="H388" t="s">
        <v>1293</v>
      </c>
      <c r="I388" t="s">
        <v>314</v>
      </c>
      <c r="J388" t="s">
        <v>238</v>
      </c>
      <c r="K388">
        <v>0</v>
      </c>
      <c r="L388">
        <v>0</v>
      </c>
      <c r="M388">
        <v>1.7267119531200008</v>
      </c>
      <c r="N388">
        <v>392.43453480000016</v>
      </c>
      <c r="O388">
        <v>10</v>
      </c>
      <c r="P388" s="55">
        <v>6.54</v>
      </c>
    </row>
    <row r="389" spans="1:16" x14ac:dyDescent="0.25">
      <c r="A389" t="s">
        <v>2274</v>
      </c>
      <c r="B389" t="s">
        <v>2275</v>
      </c>
      <c r="C389" t="s">
        <v>774</v>
      </c>
      <c r="D389" t="s">
        <v>2065</v>
      </c>
      <c r="E389" t="s">
        <v>2276</v>
      </c>
      <c r="F389" t="s">
        <v>2277</v>
      </c>
      <c r="G389" t="s">
        <v>179</v>
      </c>
      <c r="H389" t="s">
        <v>1293</v>
      </c>
      <c r="I389" t="s">
        <v>314</v>
      </c>
      <c r="J389" t="s">
        <v>238</v>
      </c>
      <c r="K389">
        <v>5.8982910580440029E-2</v>
      </c>
      <c r="L389">
        <v>5.8982910580440028E-5</v>
      </c>
      <c r="M389">
        <v>1.7267119531200008</v>
      </c>
      <c r="N389">
        <v>392.43453480000016</v>
      </c>
      <c r="O389">
        <v>10</v>
      </c>
      <c r="P389" s="55">
        <v>6.54</v>
      </c>
    </row>
    <row r="390" spans="1:16" x14ac:dyDescent="0.25">
      <c r="A390" t="s">
        <v>2278</v>
      </c>
      <c r="B390" t="s">
        <v>2279</v>
      </c>
      <c r="C390" t="s">
        <v>774</v>
      </c>
      <c r="D390" t="s">
        <v>1296</v>
      </c>
      <c r="E390" t="s">
        <v>2280</v>
      </c>
      <c r="F390" t="s">
        <v>92</v>
      </c>
      <c r="G390" t="s">
        <v>92</v>
      </c>
      <c r="H390" t="s">
        <v>1299</v>
      </c>
      <c r="I390" t="s">
        <v>779</v>
      </c>
      <c r="J390" t="s">
        <v>241</v>
      </c>
      <c r="K390">
        <v>0</v>
      </c>
      <c r="L390">
        <v>0</v>
      </c>
      <c r="M390">
        <v>1.6846271672771671</v>
      </c>
      <c r="N390">
        <v>0</v>
      </c>
      <c r="O390">
        <v>15</v>
      </c>
      <c r="P390" s="55">
        <v>13.97</v>
      </c>
    </row>
    <row r="391" spans="1:16" x14ac:dyDescent="0.25">
      <c r="A391" t="s">
        <v>2281</v>
      </c>
      <c r="B391" t="s">
        <v>2282</v>
      </c>
      <c r="C391" t="s">
        <v>774</v>
      </c>
      <c r="D391" t="s">
        <v>840</v>
      </c>
      <c r="E391" t="s">
        <v>444</v>
      </c>
      <c r="F391" t="s">
        <v>395</v>
      </c>
      <c r="G391" t="s">
        <v>395</v>
      </c>
      <c r="H391" t="s">
        <v>856</v>
      </c>
      <c r="I391" t="s">
        <v>779</v>
      </c>
      <c r="J391" t="s">
        <v>238</v>
      </c>
      <c r="K391">
        <v>0</v>
      </c>
      <c r="L391">
        <v>0</v>
      </c>
      <c r="M391">
        <v>0.99750000000000005</v>
      </c>
      <c r="N391">
        <v>0</v>
      </c>
      <c r="O391">
        <v>16</v>
      </c>
      <c r="P391" s="55">
        <v>2.5</v>
      </c>
    </row>
    <row r="392" spans="1:16" x14ac:dyDescent="0.25">
      <c r="A392" t="s">
        <v>2283</v>
      </c>
      <c r="B392" t="s">
        <v>2284</v>
      </c>
      <c r="C392" t="s">
        <v>774</v>
      </c>
      <c r="D392" t="s">
        <v>2065</v>
      </c>
      <c r="E392" t="s">
        <v>2285</v>
      </c>
      <c r="F392" t="s">
        <v>138</v>
      </c>
      <c r="G392" t="s">
        <v>138</v>
      </c>
      <c r="H392" t="s">
        <v>1293</v>
      </c>
      <c r="I392" t="s">
        <v>314</v>
      </c>
      <c r="J392" t="s">
        <v>238</v>
      </c>
      <c r="K392">
        <v>1.2703706132081987</v>
      </c>
      <c r="L392">
        <v>1.9962966778985978E-3</v>
      </c>
      <c r="M392">
        <v>0.9635545569243823</v>
      </c>
      <c r="N392">
        <v>253.56698866431111</v>
      </c>
      <c r="O392">
        <v>10</v>
      </c>
      <c r="P392" s="55">
        <v>3</v>
      </c>
    </row>
    <row r="393" spans="1:16" x14ac:dyDescent="0.25">
      <c r="A393" t="s">
        <v>2286</v>
      </c>
      <c r="B393" t="s">
        <v>2287</v>
      </c>
      <c r="C393" t="s">
        <v>774</v>
      </c>
      <c r="D393" t="s">
        <v>2065</v>
      </c>
      <c r="E393" t="s">
        <v>2288</v>
      </c>
      <c r="F393" t="s">
        <v>2289</v>
      </c>
      <c r="G393" t="s">
        <v>138</v>
      </c>
      <c r="H393" t="s">
        <v>1293</v>
      </c>
      <c r="I393" t="s">
        <v>314</v>
      </c>
      <c r="J393" t="s">
        <v>238</v>
      </c>
      <c r="K393">
        <v>0</v>
      </c>
      <c r="L393">
        <v>0</v>
      </c>
      <c r="M393">
        <v>0.9635545569243823</v>
      </c>
      <c r="N393">
        <v>253.56698866431111</v>
      </c>
      <c r="O393">
        <v>10</v>
      </c>
      <c r="P393" s="55">
        <v>3</v>
      </c>
    </row>
    <row r="394" spans="1:16" x14ac:dyDescent="0.25">
      <c r="A394" t="s">
        <v>2290</v>
      </c>
      <c r="B394" t="s">
        <v>2291</v>
      </c>
      <c r="C394" t="s">
        <v>774</v>
      </c>
      <c r="D394" t="s">
        <v>2065</v>
      </c>
      <c r="E394" t="s">
        <v>2292</v>
      </c>
      <c r="F394" t="s">
        <v>2293</v>
      </c>
      <c r="G394" t="s">
        <v>138</v>
      </c>
      <c r="H394" t="s">
        <v>1293</v>
      </c>
      <c r="I394" t="s">
        <v>314</v>
      </c>
      <c r="J394" t="s">
        <v>238</v>
      </c>
      <c r="K394">
        <v>3.8111118396245959E-2</v>
      </c>
      <c r="L394">
        <v>5.9888900336957935E-5</v>
      </c>
      <c r="M394">
        <v>0.9635545569243823</v>
      </c>
      <c r="N394">
        <v>253.56698866431111</v>
      </c>
      <c r="O394">
        <v>10</v>
      </c>
      <c r="P394" s="55">
        <v>3</v>
      </c>
    </row>
    <row r="395" spans="1:16" x14ac:dyDescent="0.25">
      <c r="A395" t="s">
        <v>2294</v>
      </c>
      <c r="B395" t="s">
        <v>2295</v>
      </c>
      <c r="C395" t="s">
        <v>774</v>
      </c>
      <c r="D395" t="s">
        <v>2296</v>
      </c>
      <c r="E395" t="s">
        <v>2297</v>
      </c>
      <c r="F395" t="s">
        <v>2298</v>
      </c>
      <c r="G395" t="s">
        <v>2298</v>
      </c>
      <c r="H395" t="s">
        <v>75</v>
      </c>
      <c r="I395" t="s">
        <v>314</v>
      </c>
      <c r="J395" t="s">
        <v>242</v>
      </c>
      <c r="K395">
        <v>0.4884</v>
      </c>
      <c r="L395">
        <v>3.5972804532577901E-5</v>
      </c>
      <c r="M395">
        <v>0.89103873600000005</v>
      </c>
      <c r="N395">
        <v>588</v>
      </c>
      <c r="O395">
        <v>11</v>
      </c>
      <c r="P395" s="55">
        <v>75.67</v>
      </c>
    </row>
    <row r="396" spans="1:16" x14ac:dyDescent="0.25">
      <c r="A396" t="s">
        <v>2299</v>
      </c>
      <c r="B396" t="s">
        <v>2300</v>
      </c>
      <c r="C396" t="s">
        <v>774</v>
      </c>
      <c r="D396" t="s">
        <v>2301</v>
      </c>
      <c r="E396" t="s">
        <v>2302</v>
      </c>
      <c r="F396" t="s">
        <v>139</v>
      </c>
      <c r="G396" t="s">
        <v>139</v>
      </c>
      <c r="H396" t="s">
        <v>856</v>
      </c>
      <c r="I396" t="s">
        <v>314</v>
      </c>
      <c r="J396" t="s">
        <v>241</v>
      </c>
      <c r="K396">
        <v>0</v>
      </c>
      <c r="L396">
        <v>0</v>
      </c>
      <c r="M396">
        <v>0.60659340659340688</v>
      </c>
      <c r="N396">
        <v>0</v>
      </c>
      <c r="O396">
        <v>15</v>
      </c>
      <c r="P396" s="55">
        <v>3</v>
      </c>
    </row>
    <row r="397" spans="1:16" x14ac:dyDescent="0.25">
      <c r="A397" t="s">
        <v>2303</v>
      </c>
      <c r="B397" t="s">
        <v>2304</v>
      </c>
      <c r="C397" t="s">
        <v>774</v>
      </c>
      <c r="D397" t="s">
        <v>1368</v>
      </c>
      <c r="E397" t="s">
        <v>2305</v>
      </c>
      <c r="F397" t="s">
        <v>160</v>
      </c>
      <c r="G397" t="s">
        <v>160</v>
      </c>
      <c r="H397" t="s">
        <v>433</v>
      </c>
      <c r="I397" t="s">
        <v>314</v>
      </c>
      <c r="J397" t="s">
        <v>238</v>
      </c>
      <c r="K397">
        <v>0</v>
      </c>
      <c r="L397">
        <v>0</v>
      </c>
      <c r="M397">
        <v>0.52</v>
      </c>
      <c r="N397">
        <v>0</v>
      </c>
      <c r="O397">
        <v>20</v>
      </c>
      <c r="P397" s="55">
        <v>1.5</v>
      </c>
    </row>
    <row r="398" spans="1:16" x14ac:dyDescent="0.25">
      <c r="A398" t="s">
        <v>2306</v>
      </c>
      <c r="B398" t="s">
        <v>2307</v>
      </c>
      <c r="C398" t="s">
        <v>774</v>
      </c>
      <c r="D398" t="s">
        <v>1368</v>
      </c>
      <c r="E398" t="s">
        <v>2308</v>
      </c>
      <c r="F398" t="s">
        <v>2309</v>
      </c>
      <c r="G398" t="s">
        <v>160</v>
      </c>
      <c r="H398" t="s">
        <v>433</v>
      </c>
      <c r="I398" t="s">
        <v>314</v>
      </c>
      <c r="J398" t="s">
        <v>238</v>
      </c>
      <c r="K398">
        <v>0</v>
      </c>
      <c r="L398">
        <v>0</v>
      </c>
      <c r="M398">
        <v>0.52</v>
      </c>
      <c r="N398">
        <v>0</v>
      </c>
      <c r="O398">
        <v>20</v>
      </c>
      <c r="P398" s="55">
        <v>1.5</v>
      </c>
    </row>
    <row r="399" spans="1:16" x14ac:dyDescent="0.25">
      <c r="A399" t="s">
        <v>2310</v>
      </c>
      <c r="B399" t="s">
        <v>2311</v>
      </c>
      <c r="C399" t="s">
        <v>774</v>
      </c>
      <c r="D399" t="s">
        <v>2296</v>
      </c>
      <c r="E399" t="s">
        <v>2312</v>
      </c>
      <c r="F399" t="s">
        <v>2313</v>
      </c>
      <c r="G399" t="s">
        <v>2313</v>
      </c>
      <c r="H399" t="s">
        <v>75</v>
      </c>
      <c r="I399" t="s">
        <v>314</v>
      </c>
      <c r="J399" t="s">
        <v>242</v>
      </c>
      <c r="K399">
        <v>0.25079999999999997</v>
      </c>
      <c r="L399">
        <v>1.8472521246458921E-5</v>
      </c>
      <c r="M399">
        <v>0.45756043200000007</v>
      </c>
      <c r="N399">
        <v>521</v>
      </c>
      <c r="O399">
        <v>11</v>
      </c>
      <c r="P399" s="55">
        <v>18.489999999999998</v>
      </c>
    </row>
    <row r="400" spans="1:16" x14ac:dyDescent="0.25">
      <c r="A400" t="s">
        <v>2314</v>
      </c>
      <c r="B400" t="s">
        <v>2315</v>
      </c>
      <c r="C400" t="s">
        <v>774</v>
      </c>
      <c r="D400" t="s">
        <v>2316</v>
      </c>
      <c r="E400" t="s">
        <v>2317</v>
      </c>
      <c r="F400" t="s">
        <v>2318</v>
      </c>
      <c r="G400" t="s">
        <v>2318</v>
      </c>
      <c r="H400" t="s">
        <v>1299</v>
      </c>
      <c r="I400" t="s">
        <v>779</v>
      </c>
      <c r="J400" t="s">
        <v>241</v>
      </c>
      <c r="K400">
        <v>0</v>
      </c>
      <c r="L400">
        <v>0</v>
      </c>
      <c r="M400">
        <v>0.28106999999999999</v>
      </c>
      <c r="N400">
        <v>0</v>
      </c>
      <c r="O400">
        <v>15</v>
      </c>
      <c r="P400" s="55">
        <v>4.45</v>
      </c>
    </row>
    <row r="401" spans="1:16" x14ac:dyDescent="0.25">
      <c r="A401" t="s">
        <v>2319</v>
      </c>
      <c r="B401" t="s">
        <v>2320</v>
      </c>
      <c r="C401" t="s">
        <v>774</v>
      </c>
      <c r="D401" t="s">
        <v>2316</v>
      </c>
      <c r="E401" t="s">
        <v>2321</v>
      </c>
      <c r="F401" t="s">
        <v>2322</v>
      </c>
      <c r="G401" t="s">
        <v>2322</v>
      </c>
      <c r="H401" t="s">
        <v>1299</v>
      </c>
      <c r="I401" t="s">
        <v>779</v>
      </c>
      <c r="J401" t="s">
        <v>241</v>
      </c>
      <c r="K401">
        <v>0</v>
      </c>
      <c r="L401">
        <v>0</v>
      </c>
      <c r="M401">
        <v>0.23165999999999998</v>
      </c>
      <c r="N401">
        <v>0</v>
      </c>
      <c r="O401">
        <v>15</v>
      </c>
      <c r="P401" s="55">
        <v>4.1500000000000004</v>
      </c>
    </row>
    <row r="402" spans="1:16" x14ac:dyDescent="0.25">
      <c r="A402" t="s">
        <v>2323</v>
      </c>
      <c r="B402" t="s">
        <v>2324</v>
      </c>
      <c r="C402" t="s">
        <v>774</v>
      </c>
      <c r="D402" t="s">
        <v>955</v>
      </c>
      <c r="E402" t="s">
        <v>2325</v>
      </c>
      <c r="F402" t="s">
        <v>2326</v>
      </c>
      <c r="G402" t="s">
        <v>2326</v>
      </c>
      <c r="H402" t="s">
        <v>856</v>
      </c>
      <c r="I402" t="s">
        <v>779</v>
      </c>
      <c r="J402" t="s">
        <v>238</v>
      </c>
      <c r="K402">
        <v>0</v>
      </c>
      <c r="L402">
        <v>0</v>
      </c>
      <c r="M402">
        <v>0.22837499999999999</v>
      </c>
      <c r="N402">
        <v>0</v>
      </c>
      <c r="O402">
        <v>20</v>
      </c>
      <c r="P402" s="55">
        <v>23250</v>
      </c>
    </row>
    <row r="403" spans="1:16" x14ac:dyDescent="0.25">
      <c r="A403" t="s">
        <v>2327</v>
      </c>
      <c r="B403" t="s">
        <v>2328</v>
      </c>
      <c r="C403" t="s">
        <v>774</v>
      </c>
      <c r="D403" t="s">
        <v>2316</v>
      </c>
      <c r="E403" t="s">
        <v>2329</v>
      </c>
      <c r="F403" t="s">
        <v>2330</v>
      </c>
      <c r="G403" t="s">
        <v>2330</v>
      </c>
      <c r="H403" t="s">
        <v>1299</v>
      </c>
      <c r="I403" t="s">
        <v>779</v>
      </c>
      <c r="J403" t="s">
        <v>241</v>
      </c>
      <c r="K403">
        <v>0</v>
      </c>
      <c r="L403">
        <v>0</v>
      </c>
      <c r="M403">
        <v>0.14470700000000003</v>
      </c>
      <c r="N403">
        <v>0</v>
      </c>
      <c r="O403">
        <v>15</v>
      </c>
      <c r="P403" s="55">
        <v>4.45</v>
      </c>
    </row>
    <row r="404" spans="1:16" x14ac:dyDescent="0.25">
      <c r="A404" t="s">
        <v>2331</v>
      </c>
      <c r="B404" t="s">
        <v>2332</v>
      </c>
      <c r="C404" t="s">
        <v>774</v>
      </c>
      <c r="D404" t="s">
        <v>2316</v>
      </c>
      <c r="E404" t="s">
        <v>2333</v>
      </c>
      <c r="F404" t="s">
        <v>2334</v>
      </c>
      <c r="G404" t="s">
        <v>2334</v>
      </c>
      <c r="H404" t="s">
        <v>1299</v>
      </c>
      <c r="I404" t="s">
        <v>779</v>
      </c>
      <c r="J404" t="s">
        <v>241</v>
      </c>
      <c r="K404">
        <v>0</v>
      </c>
      <c r="L404">
        <v>0</v>
      </c>
      <c r="M404">
        <v>0.11928799999999999</v>
      </c>
      <c r="N404">
        <v>0</v>
      </c>
      <c r="O404">
        <v>15</v>
      </c>
      <c r="P404" s="55">
        <v>4.1500000000000004</v>
      </c>
    </row>
    <row r="405" spans="1:16" x14ac:dyDescent="0.25">
      <c r="A405" t="s">
        <v>2335</v>
      </c>
      <c r="B405" t="s">
        <v>2336</v>
      </c>
      <c r="C405" t="s">
        <v>774</v>
      </c>
      <c r="D405" t="s">
        <v>2337</v>
      </c>
      <c r="E405" t="s">
        <v>2338</v>
      </c>
      <c r="F405" t="s">
        <v>2339</v>
      </c>
      <c r="G405" t="s">
        <v>2339</v>
      </c>
      <c r="H405" t="s">
        <v>894</v>
      </c>
      <c r="I405" t="s">
        <v>779</v>
      </c>
      <c r="J405" t="s">
        <v>242</v>
      </c>
      <c r="K405">
        <v>9313.875</v>
      </c>
      <c r="L405">
        <v>0.86699999999999999</v>
      </c>
      <c r="M405">
        <v>0</v>
      </c>
      <c r="N405">
        <v>0</v>
      </c>
      <c r="O405">
        <v>12</v>
      </c>
      <c r="P405" s="55">
        <v>1200</v>
      </c>
    </row>
    <row r="406" spans="1:16" x14ac:dyDescent="0.25">
      <c r="A406" t="s">
        <v>2340</v>
      </c>
      <c r="B406" t="s">
        <v>2341</v>
      </c>
      <c r="C406" t="s">
        <v>774</v>
      </c>
      <c r="D406" t="s">
        <v>2342</v>
      </c>
      <c r="E406" t="s">
        <v>2343</v>
      </c>
      <c r="F406" t="s">
        <v>2343</v>
      </c>
      <c r="G406" t="s">
        <v>2343</v>
      </c>
      <c r="H406" t="s">
        <v>778</v>
      </c>
      <c r="I406" t="s">
        <v>314</v>
      </c>
      <c r="J406" t="s">
        <v>238</v>
      </c>
      <c r="K406">
        <v>180</v>
      </c>
      <c r="L406">
        <v>2.06E-2</v>
      </c>
      <c r="M406">
        <v>0</v>
      </c>
      <c r="N406">
        <v>0</v>
      </c>
      <c r="O406">
        <v>5</v>
      </c>
      <c r="P406" s="55">
        <v>100</v>
      </c>
    </row>
  </sheetData>
  <autoFilter ref="A1:P406" xr:uid="{C25B408A-A680-411F-823E-D47BB27CC5C1}">
    <sortState xmlns:xlrd2="http://schemas.microsoft.com/office/spreadsheetml/2017/richdata2" ref="A2:P406">
      <sortCondition descending="1" ref="M1:M406"/>
    </sortState>
  </autoFilter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DF24-82D4-41F7-8B2A-AD90AEFDE571}">
  <dimension ref="A1:K327"/>
  <sheetViews>
    <sheetView workbookViewId="0"/>
  </sheetViews>
  <sheetFormatPr defaultRowHeight="15" x14ac:dyDescent="0.25"/>
  <cols>
    <col min="1" max="1" width="28.85546875" style="1" bestFit="1" customWidth="1"/>
    <col min="2" max="2" width="46.140625" style="1" bestFit="1" customWidth="1"/>
    <col min="3" max="3" width="35.42578125" style="16" bestFit="1" customWidth="1"/>
    <col min="4" max="4" width="8.85546875" style="44" bestFit="1" customWidth="1"/>
    <col min="5" max="5" width="14.5703125" style="16" customWidth="1"/>
    <col min="6" max="6" width="8.85546875" style="13" bestFit="1" customWidth="1"/>
    <col min="7" max="7" width="14.5703125" style="16" customWidth="1"/>
    <col min="8" max="8" width="54" style="1" bestFit="1" customWidth="1"/>
    <col min="9" max="9" width="8.5703125" style="1"/>
  </cols>
  <sheetData>
    <row r="1" spans="1:9" s="6" customFormat="1" x14ac:dyDescent="0.25">
      <c r="A1" s="5" t="s">
        <v>2344</v>
      </c>
      <c r="B1" s="5" t="s">
        <v>445</v>
      </c>
      <c r="C1" s="14" t="s">
        <v>326</v>
      </c>
      <c r="D1" s="36" t="s">
        <v>446</v>
      </c>
      <c r="E1" s="14" t="s">
        <v>327</v>
      </c>
      <c r="F1" s="11" t="s">
        <v>329</v>
      </c>
      <c r="G1" s="14" t="s">
        <v>328</v>
      </c>
      <c r="H1" s="5" t="s">
        <v>231</v>
      </c>
      <c r="I1" s="5" t="s">
        <v>301</v>
      </c>
    </row>
    <row r="2" spans="1:9" x14ac:dyDescent="0.25">
      <c r="A2" s="3"/>
      <c r="B2" s="3" t="s">
        <v>334</v>
      </c>
      <c r="C2" s="15">
        <v>20753.5</v>
      </c>
      <c r="D2" s="37">
        <v>0.97</v>
      </c>
      <c r="E2" s="15">
        <v>20147</v>
      </c>
      <c r="F2" s="24">
        <v>1</v>
      </c>
      <c r="G2" s="15">
        <v>20147</v>
      </c>
      <c r="H2" s="1" t="s">
        <v>310</v>
      </c>
      <c r="I2" s="1" t="s">
        <v>330</v>
      </c>
    </row>
    <row r="3" spans="1:9" x14ac:dyDescent="0.25">
      <c r="A3" s="3"/>
      <c r="B3" s="3" t="s">
        <v>338</v>
      </c>
      <c r="C3" s="15">
        <v>8229</v>
      </c>
      <c r="D3" s="37">
        <v>1</v>
      </c>
      <c r="E3" s="15">
        <v>8229</v>
      </c>
      <c r="F3" s="24">
        <v>1</v>
      </c>
      <c r="G3" s="15">
        <v>8229</v>
      </c>
      <c r="H3" s="1" t="s">
        <v>310</v>
      </c>
      <c r="I3" s="1" t="s">
        <v>330</v>
      </c>
    </row>
    <row r="4" spans="1:9" x14ac:dyDescent="0.25">
      <c r="A4" s="3"/>
      <c r="B4" s="3" t="s">
        <v>337</v>
      </c>
      <c r="C4" s="15">
        <v>7316.5</v>
      </c>
      <c r="D4" s="37">
        <v>1</v>
      </c>
      <c r="E4" s="15">
        <v>7317</v>
      </c>
      <c r="F4" s="24">
        <v>1</v>
      </c>
      <c r="G4" s="15">
        <v>7317</v>
      </c>
      <c r="H4" s="1" t="s">
        <v>310</v>
      </c>
      <c r="I4" s="1" t="s">
        <v>330</v>
      </c>
    </row>
    <row r="5" spans="1:9" x14ac:dyDescent="0.25">
      <c r="A5" s="3"/>
      <c r="B5" s="3" t="s">
        <v>333</v>
      </c>
      <c r="C5" s="15">
        <v>5579</v>
      </c>
      <c r="D5" s="37">
        <v>1.04</v>
      </c>
      <c r="E5" s="15">
        <v>5781.5</v>
      </c>
      <c r="F5" s="24">
        <v>1</v>
      </c>
      <c r="G5" s="15">
        <v>5781.5</v>
      </c>
      <c r="H5" s="1" t="s">
        <v>310</v>
      </c>
      <c r="I5" s="1" t="s">
        <v>330</v>
      </c>
    </row>
    <row r="6" spans="1:9" x14ac:dyDescent="0.25">
      <c r="A6" s="3"/>
      <c r="B6" s="3" t="s">
        <v>332</v>
      </c>
      <c r="C6" s="15">
        <v>2604</v>
      </c>
      <c r="D6" s="37">
        <v>1</v>
      </c>
      <c r="E6" s="15">
        <v>2593.5</v>
      </c>
      <c r="F6" s="24">
        <v>1</v>
      </c>
      <c r="G6" s="15">
        <v>2593.5</v>
      </c>
      <c r="H6" s="1" t="s">
        <v>310</v>
      </c>
      <c r="I6" s="1" t="s">
        <v>330</v>
      </c>
    </row>
    <row r="7" spans="1:9" x14ac:dyDescent="0.25">
      <c r="A7" s="3"/>
      <c r="B7" s="3" t="s">
        <v>336</v>
      </c>
      <c r="C7" s="15">
        <v>2298</v>
      </c>
      <c r="D7" s="37">
        <v>1.01</v>
      </c>
      <c r="E7" s="15">
        <v>2330</v>
      </c>
      <c r="F7" s="24">
        <v>1</v>
      </c>
      <c r="G7" s="15">
        <v>2330</v>
      </c>
      <c r="H7" s="1" t="s">
        <v>310</v>
      </c>
      <c r="I7" s="1" t="s">
        <v>330</v>
      </c>
    </row>
    <row r="8" spans="1:9" x14ac:dyDescent="0.25">
      <c r="A8" s="3"/>
      <c r="B8" s="3" t="s">
        <v>335</v>
      </c>
      <c r="C8" s="15">
        <v>5662</v>
      </c>
      <c r="D8" s="37">
        <v>0.21</v>
      </c>
      <c r="E8" s="15">
        <v>1198</v>
      </c>
      <c r="F8" s="24">
        <v>1</v>
      </c>
      <c r="G8" s="15">
        <v>1198</v>
      </c>
      <c r="H8" s="1" t="s">
        <v>310</v>
      </c>
      <c r="I8" s="1" t="s">
        <v>330</v>
      </c>
    </row>
    <row r="9" spans="1:9" x14ac:dyDescent="0.25">
      <c r="A9" s="3"/>
      <c r="B9" s="3" t="s">
        <v>331</v>
      </c>
      <c r="C9" s="15">
        <v>534</v>
      </c>
      <c r="D9" s="37">
        <v>1.04</v>
      </c>
      <c r="E9" s="15">
        <v>553</v>
      </c>
      <c r="F9" s="24">
        <v>1</v>
      </c>
      <c r="G9" s="15">
        <v>553</v>
      </c>
      <c r="H9" s="1" t="s">
        <v>310</v>
      </c>
      <c r="I9" s="1" t="s">
        <v>330</v>
      </c>
    </row>
    <row r="10" spans="1:9" x14ac:dyDescent="0.25">
      <c r="A10" s="3"/>
      <c r="B10" s="3" t="s">
        <v>339</v>
      </c>
      <c r="C10" s="15">
        <v>134</v>
      </c>
      <c r="D10" s="37">
        <v>1.1299999999999999</v>
      </c>
      <c r="E10" s="15">
        <v>152</v>
      </c>
      <c r="F10" s="24">
        <v>1</v>
      </c>
      <c r="G10" s="15">
        <v>152</v>
      </c>
      <c r="H10" s="1" t="s">
        <v>310</v>
      </c>
      <c r="I10" s="1" t="s">
        <v>330</v>
      </c>
    </row>
    <row r="11" spans="1:9" x14ac:dyDescent="0.25">
      <c r="A11" s="3" t="s">
        <v>2345</v>
      </c>
      <c r="B11" s="3" t="s">
        <v>2346</v>
      </c>
      <c r="C11" s="15">
        <v>7397.9377000000004</v>
      </c>
      <c r="D11" s="37">
        <v>0.99999830000000001</v>
      </c>
      <c r="E11" s="15">
        <v>7397.9250000000002</v>
      </c>
      <c r="F11" s="24">
        <v>0.86</v>
      </c>
      <c r="G11" s="15">
        <v>6362.2150000000001</v>
      </c>
      <c r="H11" s="2" t="s">
        <v>51</v>
      </c>
      <c r="I11" s="2" t="s">
        <v>306</v>
      </c>
    </row>
    <row r="12" spans="1:9" x14ac:dyDescent="0.25">
      <c r="A12" s="4" t="s">
        <v>496</v>
      </c>
      <c r="B12" s="3" t="s">
        <v>2347</v>
      </c>
      <c r="C12" s="15">
        <v>26585.518599999999</v>
      </c>
      <c r="D12" s="37">
        <v>1.0063799</v>
      </c>
      <c r="E12" s="15">
        <v>26755.13</v>
      </c>
      <c r="F12" s="24">
        <v>0.86</v>
      </c>
      <c r="G12" s="15">
        <v>23009.41</v>
      </c>
      <c r="H12" s="2" t="s">
        <v>51</v>
      </c>
      <c r="I12" s="2" t="s">
        <v>306</v>
      </c>
    </row>
    <row r="13" spans="1:9" x14ac:dyDescent="0.25">
      <c r="A13" s="4" t="s">
        <v>496</v>
      </c>
      <c r="B13" s="3" t="s">
        <v>2348</v>
      </c>
      <c r="C13" s="15">
        <v>430.5308</v>
      </c>
      <c r="D13" s="37">
        <v>1.0000019</v>
      </c>
      <c r="E13" s="15">
        <v>430.53160000000003</v>
      </c>
      <c r="F13" s="24">
        <v>0.86</v>
      </c>
      <c r="G13" s="15">
        <v>370.25720000000001</v>
      </c>
      <c r="H13" s="2" t="s">
        <v>51</v>
      </c>
      <c r="I13" s="2" t="s">
        <v>306</v>
      </c>
    </row>
    <row r="14" spans="1:9" x14ac:dyDescent="0.25">
      <c r="A14" s="4" t="s">
        <v>496</v>
      </c>
      <c r="B14" s="3" t="s">
        <v>2349</v>
      </c>
      <c r="C14" s="15">
        <v>745.03</v>
      </c>
      <c r="D14" s="37">
        <v>0.99994879999999997</v>
      </c>
      <c r="E14" s="15">
        <v>744.99189999999999</v>
      </c>
      <c r="F14" s="24">
        <v>0.86</v>
      </c>
      <c r="G14" s="15">
        <v>640.69299999999998</v>
      </c>
      <c r="H14" s="2" t="s">
        <v>51</v>
      </c>
      <c r="I14" s="2" t="s">
        <v>306</v>
      </c>
    </row>
    <row r="15" spans="1:9" x14ac:dyDescent="0.25">
      <c r="A15" s="4" t="s">
        <v>496</v>
      </c>
      <c r="B15" s="3" t="s">
        <v>357</v>
      </c>
      <c r="C15" s="15">
        <v>1944.0699</v>
      </c>
      <c r="D15" s="37">
        <v>1.0015836</v>
      </c>
      <c r="E15" s="15">
        <v>1947.1479999999999</v>
      </c>
      <c r="F15" s="24">
        <v>0.86</v>
      </c>
      <c r="G15" s="15">
        <v>1674.548</v>
      </c>
      <c r="H15" s="2" t="s">
        <v>51</v>
      </c>
      <c r="I15" s="2" t="s">
        <v>306</v>
      </c>
    </row>
    <row r="16" spans="1:9" x14ac:dyDescent="0.25">
      <c r="A16" s="4" t="s">
        <v>496</v>
      </c>
      <c r="B16" s="3" t="s">
        <v>2350</v>
      </c>
      <c r="C16" s="15">
        <v>41.28</v>
      </c>
      <c r="D16" s="37">
        <v>1</v>
      </c>
      <c r="E16" s="15">
        <v>41.28</v>
      </c>
      <c r="F16" s="24">
        <v>0.86</v>
      </c>
      <c r="G16" s="15">
        <v>35.500799999999998</v>
      </c>
      <c r="H16" s="2" t="s">
        <v>51</v>
      </c>
      <c r="I16" s="2" t="s">
        <v>306</v>
      </c>
    </row>
    <row r="17" spans="1:9" x14ac:dyDescent="0.25">
      <c r="A17" s="3" t="s">
        <v>2351</v>
      </c>
      <c r="B17" s="3" t="s">
        <v>2352</v>
      </c>
      <c r="C17" s="15">
        <v>14998.8387</v>
      </c>
      <c r="D17" s="37">
        <v>1.0000001000000001</v>
      </c>
      <c r="E17" s="15">
        <v>14998.84</v>
      </c>
      <c r="F17" s="24">
        <v>0.92</v>
      </c>
      <c r="G17" s="15">
        <v>13798.93</v>
      </c>
      <c r="H17" s="2" t="s">
        <v>51</v>
      </c>
      <c r="I17" s="2" t="s">
        <v>306</v>
      </c>
    </row>
    <row r="18" spans="1:9" x14ac:dyDescent="0.25">
      <c r="A18" s="4" t="s">
        <v>496</v>
      </c>
      <c r="B18" s="3" t="s">
        <v>2353</v>
      </c>
      <c r="C18" s="15">
        <v>199402.02170000001</v>
      </c>
      <c r="D18" s="37">
        <v>1</v>
      </c>
      <c r="E18" s="15">
        <v>199402</v>
      </c>
      <c r="F18" s="24">
        <v>0.92</v>
      </c>
      <c r="G18" s="15">
        <v>183449.9</v>
      </c>
      <c r="H18" s="2" t="s">
        <v>51</v>
      </c>
      <c r="I18" s="2" t="s">
        <v>306</v>
      </c>
    </row>
    <row r="19" spans="1:9" x14ac:dyDescent="0.25">
      <c r="A19" s="4" t="s">
        <v>496</v>
      </c>
      <c r="B19" s="3" t="s">
        <v>2354</v>
      </c>
      <c r="C19" s="15">
        <v>8049.3068999999996</v>
      </c>
      <c r="D19" s="37">
        <v>1.200116</v>
      </c>
      <c r="E19" s="15">
        <v>9660.1020000000008</v>
      </c>
      <c r="F19" s="24">
        <v>0.92</v>
      </c>
      <c r="G19" s="15">
        <v>8887.2939999999999</v>
      </c>
      <c r="H19" s="2" t="s">
        <v>51</v>
      </c>
      <c r="I19" s="2" t="s">
        <v>306</v>
      </c>
    </row>
    <row r="20" spans="1:9" x14ac:dyDescent="0.25">
      <c r="A20" s="4" t="s">
        <v>496</v>
      </c>
      <c r="B20" s="3" t="s">
        <v>2355</v>
      </c>
      <c r="C20" s="15">
        <v>237982.4952</v>
      </c>
      <c r="D20" s="37">
        <v>1.3097367</v>
      </c>
      <c r="E20" s="15">
        <v>311694.40000000002</v>
      </c>
      <c r="F20" s="24">
        <v>0.92</v>
      </c>
      <c r="G20" s="15">
        <v>286758.90000000002</v>
      </c>
      <c r="H20" s="2" t="s">
        <v>51</v>
      </c>
      <c r="I20" s="2" t="s">
        <v>306</v>
      </c>
    </row>
    <row r="21" spans="1:9" x14ac:dyDescent="0.25">
      <c r="A21" s="4" t="s">
        <v>496</v>
      </c>
      <c r="B21" s="3" t="s">
        <v>2356</v>
      </c>
      <c r="C21" s="15">
        <v>6490.6517999999996</v>
      </c>
      <c r="D21" s="37">
        <v>1.3069217</v>
      </c>
      <c r="E21" s="15">
        <v>8482.7739999999994</v>
      </c>
      <c r="F21" s="24">
        <v>0.92</v>
      </c>
      <c r="G21" s="15">
        <v>7804.152</v>
      </c>
      <c r="H21" s="2" t="s">
        <v>51</v>
      </c>
      <c r="I21" s="2" t="s">
        <v>306</v>
      </c>
    </row>
    <row r="22" spans="1:9" x14ac:dyDescent="0.25">
      <c r="A22" s="4" t="s">
        <v>496</v>
      </c>
      <c r="B22" s="3" t="s">
        <v>2357</v>
      </c>
      <c r="C22" s="15">
        <v>2593.5472</v>
      </c>
      <c r="D22" s="37">
        <v>1.202261</v>
      </c>
      <c r="E22" s="15">
        <v>3118.1210000000001</v>
      </c>
      <c r="F22" s="24">
        <v>0.92</v>
      </c>
      <c r="G22" s="15">
        <v>2868.6709999999998</v>
      </c>
      <c r="H22" s="2" t="s">
        <v>51</v>
      </c>
      <c r="I22" s="2" t="s">
        <v>306</v>
      </c>
    </row>
    <row r="23" spans="1:9" x14ac:dyDescent="0.25">
      <c r="A23" s="3" t="s">
        <v>52</v>
      </c>
      <c r="B23" s="3" t="s">
        <v>2352</v>
      </c>
      <c r="C23" s="15">
        <v>304130.1961</v>
      </c>
      <c r="D23" s="37">
        <v>1</v>
      </c>
      <c r="E23" s="15">
        <v>304130.2</v>
      </c>
      <c r="F23" s="24">
        <v>0.86</v>
      </c>
      <c r="G23" s="15">
        <v>261552</v>
      </c>
      <c r="H23" s="2" t="s">
        <v>51</v>
      </c>
      <c r="I23" s="2" t="s">
        <v>306</v>
      </c>
    </row>
    <row r="24" spans="1:9" x14ac:dyDescent="0.25">
      <c r="A24" s="4" t="s">
        <v>496</v>
      </c>
      <c r="B24" s="3" t="s">
        <v>2353</v>
      </c>
      <c r="C24" s="15">
        <v>594871.77480000001</v>
      </c>
      <c r="D24" s="37">
        <v>1</v>
      </c>
      <c r="E24" s="15">
        <v>594871.80000000005</v>
      </c>
      <c r="F24" s="24">
        <v>0.86</v>
      </c>
      <c r="G24" s="15">
        <v>511589.7</v>
      </c>
      <c r="H24" s="2" t="s">
        <v>51</v>
      </c>
      <c r="I24" s="2" t="s">
        <v>306</v>
      </c>
    </row>
    <row r="25" spans="1:9" x14ac:dyDescent="0.25">
      <c r="A25" s="4" t="s">
        <v>496</v>
      </c>
      <c r="B25" s="3" t="s">
        <v>2358</v>
      </c>
      <c r="C25" s="15">
        <v>727.42</v>
      </c>
      <c r="D25" s="37">
        <v>0.78245089999999995</v>
      </c>
      <c r="E25" s="15">
        <v>569.17039999999997</v>
      </c>
      <c r="F25" s="24">
        <v>0.86</v>
      </c>
      <c r="G25" s="15">
        <v>489.48660000000001</v>
      </c>
      <c r="H25" s="2" t="s">
        <v>51</v>
      </c>
      <c r="I25" s="2" t="s">
        <v>306</v>
      </c>
    </row>
    <row r="26" spans="1:9" x14ac:dyDescent="0.25">
      <c r="A26" s="4" t="s">
        <v>496</v>
      </c>
      <c r="B26" s="3" t="s">
        <v>2359</v>
      </c>
      <c r="C26" s="15">
        <v>22458.428800000002</v>
      </c>
      <c r="D26" s="37">
        <v>0.99685310000000005</v>
      </c>
      <c r="E26" s="15">
        <v>22387.759999999998</v>
      </c>
      <c r="F26" s="24">
        <v>0.86</v>
      </c>
      <c r="G26" s="15">
        <v>19253.47</v>
      </c>
      <c r="H26" s="2" t="s">
        <v>51</v>
      </c>
      <c r="I26" s="2" t="s">
        <v>306</v>
      </c>
    </row>
    <row r="27" spans="1:9" x14ac:dyDescent="0.25">
      <c r="A27" s="4" t="s">
        <v>496</v>
      </c>
      <c r="B27" s="3" t="s">
        <v>2360</v>
      </c>
      <c r="C27" s="15">
        <v>749.90499999999997</v>
      </c>
      <c r="D27" s="37">
        <v>0.99110209999999999</v>
      </c>
      <c r="E27" s="15">
        <v>743.23239999999998</v>
      </c>
      <c r="F27" s="24">
        <v>0.86</v>
      </c>
      <c r="G27" s="15">
        <v>639.17989999999998</v>
      </c>
      <c r="H27" s="2" t="s">
        <v>51</v>
      </c>
      <c r="I27" s="2" t="s">
        <v>306</v>
      </c>
    </row>
    <row r="28" spans="1:9" x14ac:dyDescent="0.25">
      <c r="A28" s="4" t="s">
        <v>496</v>
      </c>
      <c r="B28" s="3" t="s">
        <v>2361</v>
      </c>
      <c r="C28" s="15">
        <v>23545</v>
      </c>
      <c r="D28" s="37">
        <v>1</v>
      </c>
      <c r="E28" s="15">
        <v>23545</v>
      </c>
      <c r="F28" s="24">
        <v>0.86</v>
      </c>
      <c r="G28" s="15">
        <v>20248.7</v>
      </c>
      <c r="H28" s="2" t="s">
        <v>51</v>
      </c>
      <c r="I28" s="2" t="s">
        <v>306</v>
      </c>
    </row>
    <row r="29" spans="1:9" x14ac:dyDescent="0.25">
      <c r="A29" s="4" t="s">
        <v>496</v>
      </c>
      <c r="B29" s="3" t="s">
        <v>2362</v>
      </c>
      <c r="C29" s="15">
        <v>23162.5491</v>
      </c>
      <c r="D29" s="37">
        <v>1</v>
      </c>
      <c r="E29" s="15">
        <v>23162.55</v>
      </c>
      <c r="F29" s="24">
        <v>0.86</v>
      </c>
      <c r="G29" s="15">
        <v>19919.79</v>
      </c>
      <c r="H29" s="2" t="s">
        <v>51</v>
      </c>
      <c r="I29" s="2" t="s">
        <v>306</v>
      </c>
    </row>
    <row r="30" spans="1:9" x14ac:dyDescent="0.25">
      <c r="A30" s="4" t="s">
        <v>496</v>
      </c>
      <c r="B30" s="3" t="s">
        <v>2363</v>
      </c>
      <c r="C30" s="15">
        <v>3522.6475</v>
      </c>
      <c r="D30" s="37">
        <v>0.82594749999999995</v>
      </c>
      <c r="E30" s="15">
        <v>2909.5219999999999</v>
      </c>
      <c r="F30" s="24">
        <v>0.86</v>
      </c>
      <c r="G30" s="15">
        <v>2502.1889999999999</v>
      </c>
      <c r="H30" s="2" t="s">
        <v>51</v>
      </c>
      <c r="I30" s="2" t="s">
        <v>306</v>
      </c>
    </row>
    <row r="31" spans="1:9" x14ac:dyDescent="0.25">
      <c r="A31" s="4" t="s">
        <v>496</v>
      </c>
      <c r="B31" s="3" t="s">
        <v>2364</v>
      </c>
      <c r="C31" s="15">
        <v>471040.12479999999</v>
      </c>
      <c r="D31" s="37">
        <v>1</v>
      </c>
      <c r="E31" s="15">
        <v>471040.1</v>
      </c>
      <c r="F31" s="24">
        <v>0.86</v>
      </c>
      <c r="G31" s="15">
        <v>405094.5</v>
      </c>
      <c r="H31" s="2" t="s">
        <v>51</v>
      </c>
      <c r="I31" s="2" t="s">
        <v>306</v>
      </c>
    </row>
    <row r="32" spans="1:9" x14ac:dyDescent="0.25">
      <c r="A32" s="4" t="s">
        <v>496</v>
      </c>
      <c r="B32" s="3" t="s">
        <v>2365</v>
      </c>
      <c r="C32" s="15">
        <v>15124.7001</v>
      </c>
      <c r="D32" s="37">
        <v>1</v>
      </c>
      <c r="E32" s="15">
        <v>15124.7</v>
      </c>
      <c r="F32" s="24">
        <v>0.86</v>
      </c>
      <c r="G32" s="15">
        <v>13007.24</v>
      </c>
      <c r="H32" s="2" t="s">
        <v>51</v>
      </c>
      <c r="I32" s="2" t="s">
        <v>306</v>
      </c>
    </row>
    <row r="33" spans="1:9" x14ac:dyDescent="0.25">
      <c r="A33" s="4" t="s">
        <v>496</v>
      </c>
      <c r="B33" s="3" t="s">
        <v>2366</v>
      </c>
      <c r="C33" s="15">
        <v>8372.9105999999992</v>
      </c>
      <c r="D33" s="37">
        <v>1.0000001000000001</v>
      </c>
      <c r="E33" s="15">
        <v>8372.9120000000003</v>
      </c>
      <c r="F33" s="24">
        <v>0.86</v>
      </c>
      <c r="G33" s="15">
        <v>7200.7039999999997</v>
      </c>
      <c r="H33" s="2" t="s">
        <v>51</v>
      </c>
      <c r="I33" s="2" t="s">
        <v>306</v>
      </c>
    </row>
    <row r="34" spans="1:9" x14ac:dyDescent="0.25">
      <c r="A34" s="4" t="s">
        <v>496</v>
      </c>
      <c r="B34" s="3" t="s">
        <v>2367</v>
      </c>
      <c r="C34" s="15">
        <v>5213.62</v>
      </c>
      <c r="D34" s="37">
        <v>1</v>
      </c>
      <c r="E34" s="15">
        <v>5213.62</v>
      </c>
      <c r="F34" s="24">
        <v>0.86</v>
      </c>
      <c r="G34" s="15">
        <v>4483.7129999999997</v>
      </c>
      <c r="H34" s="2" t="s">
        <v>51</v>
      </c>
      <c r="I34" s="2" t="s">
        <v>306</v>
      </c>
    </row>
    <row r="35" spans="1:9" x14ac:dyDescent="0.25">
      <c r="A35" s="4" t="s">
        <v>496</v>
      </c>
      <c r="B35" s="3" t="s">
        <v>2368</v>
      </c>
      <c r="C35" s="15">
        <v>85334.827600000004</v>
      </c>
      <c r="D35" s="37">
        <v>0.97629809999999995</v>
      </c>
      <c r="E35" s="15">
        <v>83312.23</v>
      </c>
      <c r="F35" s="24">
        <v>0.86</v>
      </c>
      <c r="G35" s="15">
        <v>71648.52</v>
      </c>
      <c r="H35" s="2" t="s">
        <v>51</v>
      </c>
      <c r="I35" s="2" t="s">
        <v>306</v>
      </c>
    </row>
    <row r="36" spans="1:9" x14ac:dyDescent="0.25">
      <c r="A36" s="4" t="s">
        <v>496</v>
      </c>
      <c r="B36" s="3" t="s">
        <v>2369</v>
      </c>
      <c r="C36" s="15">
        <v>3074.4009999999998</v>
      </c>
      <c r="D36" s="37">
        <v>0.80524099999999998</v>
      </c>
      <c r="E36" s="15">
        <v>2475.634</v>
      </c>
      <c r="F36" s="24">
        <v>0.92</v>
      </c>
      <c r="G36" s="15">
        <v>2277.5830000000001</v>
      </c>
      <c r="H36" s="2" t="s">
        <v>51</v>
      </c>
      <c r="I36" s="2" t="s">
        <v>306</v>
      </c>
    </row>
    <row r="37" spans="1:9" x14ac:dyDescent="0.25">
      <c r="A37" s="4" t="s">
        <v>496</v>
      </c>
      <c r="B37" s="3" t="s">
        <v>2354</v>
      </c>
      <c r="C37" s="15">
        <v>42196.207900000001</v>
      </c>
      <c r="D37" s="37">
        <v>1.2001161</v>
      </c>
      <c r="E37" s="15">
        <v>50640.35</v>
      </c>
      <c r="F37" s="24">
        <v>0.86</v>
      </c>
      <c r="G37" s="15">
        <v>43550.7</v>
      </c>
      <c r="H37" s="2" t="s">
        <v>51</v>
      </c>
      <c r="I37" s="2" t="s">
        <v>306</v>
      </c>
    </row>
    <row r="38" spans="1:9" x14ac:dyDescent="0.25">
      <c r="A38" s="4" t="s">
        <v>496</v>
      </c>
      <c r="B38" s="3" t="s">
        <v>2355</v>
      </c>
      <c r="C38" s="15">
        <v>88563.132400000002</v>
      </c>
      <c r="D38" s="37">
        <v>1.3097367</v>
      </c>
      <c r="E38" s="15">
        <v>115994.4</v>
      </c>
      <c r="F38" s="24">
        <v>0.86</v>
      </c>
      <c r="G38" s="15">
        <v>99755.17</v>
      </c>
      <c r="H38" s="2" t="s">
        <v>51</v>
      </c>
      <c r="I38" s="2" t="s">
        <v>306</v>
      </c>
    </row>
    <row r="39" spans="1:9" x14ac:dyDescent="0.25">
      <c r="A39" s="4" t="s">
        <v>496</v>
      </c>
      <c r="B39" s="3" t="s">
        <v>2356</v>
      </c>
      <c r="C39" s="15">
        <v>556865.83290000004</v>
      </c>
      <c r="D39" s="37">
        <v>1.3582152999999999</v>
      </c>
      <c r="E39" s="15">
        <v>756343.7</v>
      </c>
      <c r="F39" s="24">
        <v>0.86</v>
      </c>
      <c r="G39" s="15">
        <v>650455.6</v>
      </c>
      <c r="H39" s="2" t="s">
        <v>51</v>
      </c>
      <c r="I39" s="2" t="s">
        <v>306</v>
      </c>
    </row>
    <row r="40" spans="1:9" x14ac:dyDescent="0.25">
      <c r="A40" s="4" t="s">
        <v>496</v>
      </c>
      <c r="B40" s="3" t="s">
        <v>2357</v>
      </c>
      <c r="C40" s="15">
        <v>128511.07889999999</v>
      </c>
      <c r="D40" s="37">
        <v>1.235128</v>
      </c>
      <c r="E40" s="15">
        <v>158727.6</v>
      </c>
      <c r="F40" s="24">
        <v>0.86</v>
      </c>
      <c r="G40" s="15">
        <v>136505.79999999999</v>
      </c>
      <c r="H40" s="2" t="s">
        <v>51</v>
      </c>
      <c r="I40" s="2" t="s">
        <v>306</v>
      </c>
    </row>
    <row r="41" spans="1:9" x14ac:dyDescent="0.25">
      <c r="A41" s="4" t="s">
        <v>496</v>
      </c>
      <c r="B41" s="3" t="s">
        <v>2370</v>
      </c>
      <c r="C41" s="15">
        <v>125.3246</v>
      </c>
      <c r="D41" s="37">
        <v>1.0000001000000001</v>
      </c>
      <c r="E41" s="15">
        <v>125.3246</v>
      </c>
      <c r="F41" s="24">
        <v>0.86</v>
      </c>
      <c r="G41" s="15">
        <v>107.7792</v>
      </c>
      <c r="H41" s="2" t="s">
        <v>51</v>
      </c>
      <c r="I41" s="2" t="s">
        <v>306</v>
      </c>
    </row>
    <row r="42" spans="1:9" x14ac:dyDescent="0.25">
      <c r="A42" s="3" t="s">
        <v>2371</v>
      </c>
      <c r="B42" s="3" t="s">
        <v>2358</v>
      </c>
      <c r="C42" s="15">
        <v>3637.1</v>
      </c>
      <c r="D42" s="37">
        <v>0.91156099999999995</v>
      </c>
      <c r="E42" s="15">
        <v>3315.4389999999999</v>
      </c>
      <c r="F42" s="24">
        <v>0.8</v>
      </c>
      <c r="G42" s="15">
        <v>2652.3510000000001</v>
      </c>
      <c r="H42" s="2" t="s">
        <v>51</v>
      </c>
      <c r="I42" s="2" t="s">
        <v>306</v>
      </c>
    </row>
    <row r="43" spans="1:9" x14ac:dyDescent="0.25">
      <c r="A43" s="4" t="s">
        <v>496</v>
      </c>
      <c r="B43" s="3" t="s">
        <v>2372</v>
      </c>
      <c r="C43" s="15">
        <v>1731</v>
      </c>
      <c r="D43" s="37">
        <v>0.86647960000000002</v>
      </c>
      <c r="E43" s="15">
        <v>1499.876</v>
      </c>
      <c r="F43" s="24">
        <v>0.8</v>
      </c>
      <c r="G43" s="15">
        <v>1199.9010000000001</v>
      </c>
      <c r="H43" s="2" t="s">
        <v>51</v>
      </c>
      <c r="I43" s="2" t="s">
        <v>306</v>
      </c>
    </row>
    <row r="44" spans="1:9" x14ac:dyDescent="0.25">
      <c r="A44" s="4" t="s">
        <v>496</v>
      </c>
      <c r="B44" s="3" t="s">
        <v>2373</v>
      </c>
      <c r="C44" s="15">
        <v>884</v>
      </c>
      <c r="D44" s="37">
        <v>1</v>
      </c>
      <c r="E44" s="15">
        <v>884</v>
      </c>
      <c r="F44" s="24">
        <v>0.8</v>
      </c>
      <c r="G44" s="15">
        <v>707.2</v>
      </c>
      <c r="H44" s="2" t="s">
        <v>51</v>
      </c>
      <c r="I44" s="2" t="s">
        <v>306</v>
      </c>
    </row>
    <row r="45" spans="1:9" x14ac:dyDescent="0.25">
      <c r="A45" s="4" t="s">
        <v>496</v>
      </c>
      <c r="B45" s="3" t="s">
        <v>2360</v>
      </c>
      <c r="C45" s="15">
        <v>5153.7668000000003</v>
      </c>
      <c r="D45" s="37">
        <v>1.2255895000000001</v>
      </c>
      <c r="E45" s="15">
        <v>6316.4030000000002</v>
      </c>
      <c r="F45" s="24">
        <v>0.8</v>
      </c>
      <c r="G45" s="15">
        <v>5053.1220000000003</v>
      </c>
      <c r="H45" s="2" t="s">
        <v>51</v>
      </c>
      <c r="I45" s="2" t="s">
        <v>306</v>
      </c>
    </row>
    <row r="46" spans="1:9" x14ac:dyDescent="0.25">
      <c r="A46" s="4" t="s">
        <v>496</v>
      </c>
      <c r="B46" s="3" t="s">
        <v>75</v>
      </c>
      <c r="C46" s="15">
        <v>1502</v>
      </c>
      <c r="D46" s="37">
        <v>0.72503329999999999</v>
      </c>
      <c r="E46" s="15">
        <v>1089</v>
      </c>
      <c r="F46" s="24">
        <v>0.8</v>
      </c>
      <c r="G46" s="15">
        <v>871.2</v>
      </c>
      <c r="H46" s="2" t="s">
        <v>51</v>
      </c>
      <c r="I46" s="2" t="s">
        <v>306</v>
      </c>
    </row>
    <row r="47" spans="1:9" x14ac:dyDescent="0.25">
      <c r="A47" s="4" t="s">
        <v>496</v>
      </c>
      <c r="B47" s="3" t="s">
        <v>2363</v>
      </c>
      <c r="C47" s="15">
        <v>2813.2276999999999</v>
      </c>
      <c r="D47" s="37">
        <v>1.2407870999999999</v>
      </c>
      <c r="E47" s="15">
        <v>3490.6170000000002</v>
      </c>
      <c r="F47" s="24">
        <v>0.8</v>
      </c>
      <c r="G47" s="15">
        <v>2792.4929999999999</v>
      </c>
      <c r="H47" s="2" t="s">
        <v>51</v>
      </c>
      <c r="I47" s="2" t="s">
        <v>306</v>
      </c>
    </row>
    <row r="48" spans="1:9" x14ac:dyDescent="0.25">
      <c r="A48" s="4" t="s">
        <v>496</v>
      </c>
      <c r="B48" s="3" t="s">
        <v>2362</v>
      </c>
      <c r="C48" s="15">
        <v>50298.1875</v>
      </c>
      <c r="D48" s="37">
        <v>0.91145339999999997</v>
      </c>
      <c r="E48" s="15">
        <v>45844.45</v>
      </c>
      <c r="F48" s="24">
        <v>0.79999999999999905</v>
      </c>
      <c r="G48" s="15">
        <v>36675.56</v>
      </c>
      <c r="H48" s="2" t="s">
        <v>51</v>
      </c>
      <c r="I48" s="2" t="s">
        <v>306</v>
      </c>
    </row>
    <row r="49" spans="1:9" x14ac:dyDescent="0.25">
      <c r="A49" s="4" t="s">
        <v>496</v>
      </c>
      <c r="B49" s="3" t="s">
        <v>2374</v>
      </c>
      <c r="C49" s="15">
        <v>240.24</v>
      </c>
      <c r="D49" s="37">
        <v>1</v>
      </c>
      <c r="E49" s="15">
        <v>240.24</v>
      </c>
      <c r="F49" s="24">
        <v>0.8</v>
      </c>
      <c r="G49" s="15">
        <v>192.19200000000001</v>
      </c>
      <c r="H49" s="2" t="s">
        <v>51</v>
      </c>
      <c r="I49" s="2" t="s">
        <v>306</v>
      </c>
    </row>
    <row r="50" spans="1:9" x14ac:dyDescent="0.25">
      <c r="A50" s="4" t="s">
        <v>496</v>
      </c>
      <c r="B50" s="3" t="s">
        <v>2375</v>
      </c>
      <c r="C50" s="15">
        <v>4644</v>
      </c>
      <c r="D50" s="37">
        <v>1</v>
      </c>
      <c r="E50" s="15">
        <v>4644</v>
      </c>
      <c r="F50" s="24">
        <v>0.8</v>
      </c>
      <c r="G50" s="15">
        <v>3715.2</v>
      </c>
      <c r="H50" s="2" t="s">
        <v>51</v>
      </c>
      <c r="I50" s="2" t="s">
        <v>306</v>
      </c>
    </row>
    <row r="51" spans="1:9" x14ac:dyDescent="0.25">
      <c r="A51" s="4" t="s">
        <v>496</v>
      </c>
      <c r="B51" s="3" t="s">
        <v>2376</v>
      </c>
      <c r="C51" s="15">
        <v>17297.28</v>
      </c>
      <c r="D51" s="37">
        <v>0.89454549999999999</v>
      </c>
      <c r="E51" s="15">
        <v>15473.2</v>
      </c>
      <c r="F51" s="24">
        <v>0.8</v>
      </c>
      <c r="G51" s="15">
        <v>12378.56</v>
      </c>
      <c r="H51" s="2" t="s">
        <v>51</v>
      </c>
      <c r="I51" s="2" t="s">
        <v>306</v>
      </c>
    </row>
    <row r="52" spans="1:9" x14ac:dyDescent="0.25">
      <c r="A52" s="4" t="s">
        <v>496</v>
      </c>
      <c r="B52" s="3" t="s">
        <v>79</v>
      </c>
      <c r="C52" s="15">
        <v>201.97540000000001</v>
      </c>
      <c r="D52" s="37">
        <v>1.5696166</v>
      </c>
      <c r="E52" s="15">
        <v>317.02390000000003</v>
      </c>
      <c r="F52" s="24">
        <v>0.8</v>
      </c>
      <c r="G52" s="15">
        <v>253.6191</v>
      </c>
      <c r="H52" s="2" t="s">
        <v>51</v>
      </c>
      <c r="I52" s="2" t="s">
        <v>306</v>
      </c>
    </row>
    <row r="53" spans="1:9" x14ac:dyDescent="0.25">
      <c r="A53" s="3" t="s">
        <v>64</v>
      </c>
      <c r="B53" s="3" t="s">
        <v>64</v>
      </c>
      <c r="C53" s="15">
        <v>4740</v>
      </c>
      <c r="D53" s="37">
        <v>1</v>
      </c>
      <c r="E53" s="15">
        <v>4740</v>
      </c>
      <c r="F53" s="24">
        <v>1</v>
      </c>
      <c r="G53" s="15">
        <v>4740</v>
      </c>
      <c r="H53" s="1" t="s">
        <v>2377</v>
      </c>
      <c r="I53" s="1" t="s">
        <v>416</v>
      </c>
    </row>
    <row r="54" spans="1:9" ht="30" x14ac:dyDescent="0.25">
      <c r="A54" s="7" t="s">
        <v>2378</v>
      </c>
      <c r="B54" s="8" t="s">
        <v>2379</v>
      </c>
      <c r="C54" s="15">
        <v>79855.911999999997</v>
      </c>
      <c r="D54" s="37">
        <v>0.9998815304855756</v>
      </c>
      <c r="E54" s="15">
        <v>79846.451508881437</v>
      </c>
      <c r="F54" s="12">
        <v>1</v>
      </c>
      <c r="G54" s="15">
        <v>79846.451508881437</v>
      </c>
      <c r="H54" s="2" t="s">
        <v>311</v>
      </c>
      <c r="I54" s="2" t="s">
        <v>314</v>
      </c>
    </row>
    <row r="55" spans="1:9" x14ac:dyDescent="0.25">
      <c r="A55" s="7"/>
      <c r="B55" s="8" t="s">
        <v>2380</v>
      </c>
      <c r="C55" s="15">
        <v>61577.673999999999</v>
      </c>
      <c r="D55" s="37">
        <v>0.99996996718551223</v>
      </c>
      <c r="E55" s="15">
        <v>61575.824649140166</v>
      </c>
      <c r="F55" s="12">
        <v>1</v>
      </c>
      <c r="G55" s="15">
        <v>61575.824649140166</v>
      </c>
      <c r="H55" s="2" t="s">
        <v>311</v>
      </c>
      <c r="I55" s="2" t="s">
        <v>314</v>
      </c>
    </row>
    <row r="56" spans="1:9" x14ac:dyDescent="0.25">
      <c r="A56" s="7"/>
      <c r="B56" s="8" t="s">
        <v>2381</v>
      </c>
      <c r="C56" s="15">
        <v>12137.328</v>
      </c>
      <c r="D56" s="37">
        <v>1.0009706548663611</v>
      </c>
      <c r="E56" s="15">
        <v>12149.109156487819</v>
      </c>
      <c r="F56" s="12">
        <v>1</v>
      </c>
      <c r="G56" s="15">
        <v>12149.109156487819</v>
      </c>
      <c r="H56" s="2" t="s">
        <v>311</v>
      </c>
      <c r="I56" s="2" t="s">
        <v>314</v>
      </c>
    </row>
    <row r="57" spans="1:9" x14ac:dyDescent="0.25">
      <c r="A57" s="7"/>
      <c r="B57" s="8" t="s">
        <v>2382</v>
      </c>
      <c r="C57" s="15">
        <v>10066.276</v>
      </c>
      <c r="D57" s="37">
        <v>0.99907984729184052</v>
      </c>
      <c r="E57" s="15">
        <v>10057.013488877519</v>
      </c>
      <c r="F57" s="12">
        <v>1</v>
      </c>
      <c r="G57" s="15">
        <v>10057.013488877519</v>
      </c>
      <c r="H57" s="2" t="s">
        <v>311</v>
      </c>
      <c r="I57" s="2" t="s">
        <v>314</v>
      </c>
    </row>
    <row r="58" spans="1:9" x14ac:dyDescent="0.25">
      <c r="A58" s="7"/>
      <c r="B58" s="8" t="s">
        <v>380</v>
      </c>
      <c r="C58" s="15">
        <v>7706.24</v>
      </c>
      <c r="D58" s="37">
        <v>1.2477544481649687</v>
      </c>
      <c r="E58" s="15">
        <v>9615.4952386268087</v>
      </c>
      <c r="F58" s="12">
        <v>1</v>
      </c>
      <c r="G58" s="15">
        <v>9615.4952386268087</v>
      </c>
      <c r="H58" s="2" t="s">
        <v>311</v>
      </c>
      <c r="I58" s="2" t="s">
        <v>314</v>
      </c>
    </row>
    <row r="59" spans="1:9" x14ac:dyDescent="0.25">
      <c r="A59" s="7" t="s">
        <v>2383</v>
      </c>
      <c r="B59" s="8" t="s">
        <v>2379</v>
      </c>
      <c r="C59" s="15">
        <v>1044.4476348530573</v>
      </c>
      <c r="D59" s="37">
        <v>3.2538704867147845</v>
      </c>
      <c r="E59" s="15">
        <v>3398.4973339674229</v>
      </c>
      <c r="F59" s="12">
        <v>1</v>
      </c>
      <c r="G59" s="15">
        <v>3398.4973339674229</v>
      </c>
      <c r="H59" s="2" t="s">
        <v>311</v>
      </c>
      <c r="I59" s="2" t="s">
        <v>314</v>
      </c>
    </row>
    <row r="60" spans="1:9" x14ac:dyDescent="0.25">
      <c r="A60" s="7"/>
      <c r="B60" s="8" t="s">
        <v>2380</v>
      </c>
      <c r="C60" s="15">
        <v>5657.8560455084962</v>
      </c>
      <c r="D60" s="37">
        <v>0.46322251134796089</v>
      </c>
      <c r="E60" s="15">
        <v>2620.8462862456886</v>
      </c>
      <c r="F60" s="12">
        <v>1</v>
      </c>
      <c r="G60" s="15">
        <v>2620.8462862456886</v>
      </c>
      <c r="H60" s="2" t="s">
        <v>311</v>
      </c>
      <c r="I60" s="2" t="s">
        <v>314</v>
      </c>
    </row>
    <row r="61" spans="1:9" x14ac:dyDescent="0.25">
      <c r="A61" s="9"/>
      <c r="B61" s="8" t="s">
        <v>2381</v>
      </c>
      <c r="C61" s="15">
        <v>681.50994948702282</v>
      </c>
      <c r="D61" s="37">
        <v>0.75875846081658493</v>
      </c>
      <c r="E61" s="15">
        <v>517.10144030396202</v>
      </c>
      <c r="F61" s="12">
        <v>1</v>
      </c>
      <c r="G61" s="15">
        <v>517.10144030396202</v>
      </c>
      <c r="H61" s="2" t="s">
        <v>311</v>
      </c>
      <c r="I61" s="2" t="s">
        <v>314</v>
      </c>
    </row>
    <row r="62" spans="1:9" x14ac:dyDescent="0.25">
      <c r="A62" s="9"/>
      <c r="B62" s="8" t="s">
        <v>2382</v>
      </c>
      <c r="C62" s="15">
        <v>3281.8889019943535</v>
      </c>
      <c r="D62" s="37">
        <v>0.1304296925810213</v>
      </c>
      <c r="E62" s="15">
        <v>428.05576057218906</v>
      </c>
      <c r="F62" s="12">
        <v>1</v>
      </c>
      <c r="G62" s="15">
        <v>428.05576057218906</v>
      </c>
      <c r="H62" s="2" t="s">
        <v>311</v>
      </c>
      <c r="I62" s="2" t="s">
        <v>314</v>
      </c>
    </row>
    <row r="63" spans="1:9" x14ac:dyDescent="0.25">
      <c r="A63" s="9"/>
      <c r="B63" s="8" t="s">
        <v>380</v>
      </c>
      <c r="C63" s="15">
        <v>153.57398766942117</v>
      </c>
      <c r="D63" s="37">
        <v>2.664926952857916</v>
      </c>
      <c r="E63" s="15">
        <v>409.26345899810974</v>
      </c>
      <c r="F63" s="12">
        <v>1</v>
      </c>
      <c r="G63" s="15">
        <v>409.26345899810974</v>
      </c>
      <c r="H63" s="2" t="s">
        <v>311</v>
      </c>
      <c r="I63" s="2" t="s">
        <v>314</v>
      </c>
    </row>
    <row r="64" spans="1:9" x14ac:dyDescent="0.25">
      <c r="A64" s="9"/>
      <c r="B64" s="3" t="s">
        <v>427</v>
      </c>
      <c r="C64" s="15">
        <v>8324</v>
      </c>
      <c r="D64" s="37">
        <v>1</v>
      </c>
      <c r="E64" s="15">
        <v>8324</v>
      </c>
      <c r="F64" s="12">
        <v>1.1000000000000001</v>
      </c>
      <c r="G64" s="15">
        <v>9157.2999999999993</v>
      </c>
      <c r="H64" s="1" t="s">
        <v>313</v>
      </c>
      <c r="I64" s="1" t="s">
        <v>314</v>
      </c>
    </row>
    <row r="65" spans="1:9" x14ac:dyDescent="0.25">
      <c r="A65" s="4" t="s">
        <v>496</v>
      </c>
      <c r="B65" s="3" t="s">
        <v>233</v>
      </c>
      <c r="C65" s="15">
        <v>34117</v>
      </c>
      <c r="D65" s="37">
        <v>1</v>
      </c>
      <c r="E65" s="15">
        <v>34117</v>
      </c>
      <c r="F65" s="24">
        <v>1.1000000000000001</v>
      </c>
      <c r="G65" s="15">
        <v>37529</v>
      </c>
      <c r="H65" s="1" t="s">
        <v>313</v>
      </c>
      <c r="I65" s="1" t="s">
        <v>314</v>
      </c>
    </row>
    <row r="66" spans="1:9" x14ac:dyDescent="0.25">
      <c r="A66" s="4" t="s">
        <v>496</v>
      </c>
      <c r="B66" s="3" t="s">
        <v>232</v>
      </c>
      <c r="C66" s="15">
        <v>81067</v>
      </c>
      <c r="D66" s="37">
        <v>1</v>
      </c>
      <c r="E66" s="15">
        <v>81067.3</v>
      </c>
      <c r="F66" s="24">
        <v>1.1000000000000001</v>
      </c>
      <c r="G66" s="15">
        <v>89173</v>
      </c>
      <c r="H66" s="1" t="s">
        <v>313</v>
      </c>
      <c r="I66" s="1" t="s">
        <v>314</v>
      </c>
    </row>
    <row r="67" spans="1:9" x14ac:dyDescent="0.25">
      <c r="A67" s="4" t="s">
        <v>496</v>
      </c>
      <c r="B67" s="3" t="s">
        <v>377</v>
      </c>
      <c r="C67" s="15">
        <v>23954</v>
      </c>
      <c r="D67" s="37">
        <v>1</v>
      </c>
      <c r="E67" s="15">
        <v>23954</v>
      </c>
      <c r="F67" s="24">
        <v>1.1000000000000001</v>
      </c>
      <c r="G67" s="15">
        <v>26350.2</v>
      </c>
      <c r="H67" s="1" t="s">
        <v>313</v>
      </c>
      <c r="I67" s="1" t="s">
        <v>314</v>
      </c>
    </row>
    <row r="68" spans="1:9" x14ac:dyDescent="0.25">
      <c r="A68" s="3" t="s">
        <v>2384</v>
      </c>
      <c r="B68" s="3" t="s">
        <v>428</v>
      </c>
      <c r="C68" s="15">
        <v>37993</v>
      </c>
      <c r="D68" s="37">
        <v>1</v>
      </c>
      <c r="E68" s="15">
        <v>37993.300000000003</v>
      </c>
      <c r="F68" s="24">
        <v>0.91</v>
      </c>
      <c r="G68" s="15">
        <v>34573.199999999997</v>
      </c>
      <c r="H68" s="1" t="s">
        <v>313</v>
      </c>
      <c r="I68" s="1" t="s">
        <v>314</v>
      </c>
    </row>
    <row r="69" spans="1:9" x14ac:dyDescent="0.25">
      <c r="A69" s="4" t="s">
        <v>496</v>
      </c>
      <c r="B69" s="3" t="s">
        <v>429</v>
      </c>
      <c r="C69" s="15">
        <v>71947</v>
      </c>
      <c r="D69" s="37">
        <v>1</v>
      </c>
      <c r="E69" s="15">
        <v>71947</v>
      </c>
      <c r="F69" s="24">
        <v>0.91</v>
      </c>
      <c r="G69" s="15">
        <v>65472</v>
      </c>
      <c r="H69" s="1" t="s">
        <v>313</v>
      </c>
      <c r="I69" s="1" t="s">
        <v>314</v>
      </c>
    </row>
    <row r="70" spans="1:9" x14ac:dyDescent="0.25">
      <c r="A70" s="4" t="s">
        <v>496</v>
      </c>
      <c r="B70" s="3" t="s">
        <v>430</v>
      </c>
      <c r="C70" s="15">
        <v>66145</v>
      </c>
      <c r="D70" s="37">
        <v>1</v>
      </c>
      <c r="E70" s="15">
        <v>66145</v>
      </c>
      <c r="F70" s="24">
        <v>0.91</v>
      </c>
      <c r="G70" s="15">
        <v>60192</v>
      </c>
      <c r="H70" s="1" t="s">
        <v>313</v>
      </c>
      <c r="I70" s="1" t="s">
        <v>314</v>
      </c>
    </row>
    <row r="71" spans="1:9" x14ac:dyDescent="0.25">
      <c r="A71" s="4" t="s">
        <v>496</v>
      </c>
      <c r="B71" s="3" t="s">
        <v>378</v>
      </c>
      <c r="C71" s="15">
        <v>57264</v>
      </c>
      <c r="D71" s="37">
        <v>1</v>
      </c>
      <c r="E71" s="15">
        <v>57264</v>
      </c>
      <c r="F71" s="24">
        <v>0.91</v>
      </c>
      <c r="G71" s="15">
        <v>52110</v>
      </c>
      <c r="H71" s="1" t="s">
        <v>313</v>
      </c>
      <c r="I71" s="1" t="s">
        <v>314</v>
      </c>
    </row>
    <row r="72" spans="1:9" x14ac:dyDescent="0.25">
      <c r="A72" s="4" t="s">
        <v>496</v>
      </c>
      <c r="B72" s="3" t="s">
        <v>381</v>
      </c>
      <c r="C72" s="15">
        <v>76915</v>
      </c>
      <c r="D72" s="37">
        <v>1</v>
      </c>
      <c r="E72" s="15">
        <v>76915</v>
      </c>
      <c r="F72" s="24">
        <v>0.91</v>
      </c>
      <c r="G72" s="15">
        <v>69993</v>
      </c>
      <c r="H72" s="1" t="s">
        <v>313</v>
      </c>
      <c r="I72" s="1" t="s">
        <v>314</v>
      </c>
    </row>
    <row r="73" spans="1:9" x14ac:dyDescent="0.25">
      <c r="A73" s="3" t="s">
        <v>316</v>
      </c>
      <c r="B73" s="3" t="s">
        <v>121</v>
      </c>
      <c r="C73" s="15">
        <v>745112</v>
      </c>
      <c r="D73" s="37">
        <v>1</v>
      </c>
      <c r="E73" s="15">
        <v>742703</v>
      </c>
      <c r="F73" s="24">
        <v>0.9</v>
      </c>
      <c r="G73" s="15">
        <v>668433</v>
      </c>
      <c r="H73" s="2" t="s">
        <v>315</v>
      </c>
      <c r="I73" s="2" t="s">
        <v>314</v>
      </c>
    </row>
    <row r="74" spans="1:9" x14ac:dyDescent="0.25">
      <c r="A74" s="3" t="s">
        <v>316</v>
      </c>
      <c r="B74" s="3" t="s">
        <v>122</v>
      </c>
      <c r="C74" s="15">
        <v>754921</v>
      </c>
      <c r="D74" s="37">
        <v>0.93</v>
      </c>
      <c r="E74" s="15">
        <v>698934</v>
      </c>
      <c r="F74" s="24">
        <v>0.9</v>
      </c>
      <c r="G74" s="15">
        <v>629041</v>
      </c>
      <c r="H74" s="2" t="s">
        <v>315</v>
      </c>
      <c r="I74" s="2" t="s">
        <v>314</v>
      </c>
    </row>
    <row r="75" spans="1:9" x14ac:dyDescent="0.25">
      <c r="A75" s="3" t="s">
        <v>316</v>
      </c>
      <c r="B75" s="3" t="s">
        <v>123</v>
      </c>
      <c r="C75" s="15">
        <v>55422</v>
      </c>
      <c r="D75" s="37">
        <v>0.95</v>
      </c>
      <c r="E75" s="15">
        <v>52816</v>
      </c>
      <c r="F75" s="24">
        <v>0.9</v>
      </c>
      <c r="G75" s="15">
        <v>47534</v>
      </c>
      <c r="H75" s="2" t="s">
        <v>315</v>
      </c>
      <c r="I75" s="2" t="s">
        <v>314</v>
      </c>
    </row>
    <row r="76" spans="1:9" x14ac:dyDescent="0.25">
      <c r="A76" s="3" t="s">
        <v>316</v>
      </c>
      <c r="B76" s="3" t="s">
        <v>124</v>
      </c>
      <c r="C76" s="15">
        <v>25303</v>
      </c>
      <c r="D76" s="37">
        <v>1</v>
      </c>
      <c r="E76" s="15">
        <v>25303</v>
      </c>
      <c r="F76" s="24">
        <v>0.84</v>
      </c>
      <c r="G76" s="15">
        <v>21255</v>
      </c>
      <c r="H76" s="2" t="s">
        <v>315</v>
      </c>
      <c r="I76" s="2" t="s">
        <v>314</v>
      </c>
    </row>
    <row r="77" spans="1:9" x14ac:dyDescent="0.25">
      <c r="A77" s="3" t="s">
        <v>316</v>
      </c>
      <c r="B77" s="3" t="s">
        <v>126</v>
      </c>
      <c r="C77" s="15">
        <v>14644</v>
      </c>
      <c r="D77" s="37">
        <v>0.98</v>
      </c>
      <c r="E77" s="15">
        <v>14293</v>
      </c>
      <c r="F77" s="24">
        <v>0.84</v>
      </c>
      <c r="G77" s="15">
        <v>12006</v>
      </c>
      <c r="H77" s="2" t="s">
        <v>315</v>
      </c>
      <c r="I77" s="2" t="s">
        <v>314</v>
      </c>
    </row>
    <row r="78" spans="1:9" x14ac:dyDescent="0.25">
      <c r="A78" s="3" t="s">
        <v>316</v>
      </c>
      <c r="B78" s="3" t="s">
        <v>88</v>
      </c>
      <c r="C78" s="15">
        <v>1964037</v>
      </c>
      <c r="D78" s="37">
        <v>1</v>
      </c>
      <c r="E78" s="15">
        <v>1964037</v>
      </c>
      <c r="F78" s="24">
        <v>0.84</v>
      </c>
      <c r="G78" s="15">
        <v>1649791</v>
      </c>
      <c r="H78" s="2" t="s">
        <v>315</v>
      </c>
      <c r="I78" s="2" t="s">
        <v>314</v>
      </c>
    </row>
    <row r="79" spans="1:9" x14ac:dyDescent="0.25">
      <c r="A79" s="3" t="s">
        <v>316</v>
      </c>
      <c r="B79" s="3" t="s">
        <v>127</v>
      </c>
      <c r="C79" s="15">
        <v>183261</v>
      </c>
      <c r="D79" s="37">
        <v>1</v>
      </c>
      <c r="E79" s="15">
        <v>183261</v>
      </c>
      <c r="F79" s="24">
        <v>0.86</v>
      </c>
      <c r="G79" s="15">
        <v>157604</v>
      </c>
      <c r="H79" s="2" t="s">
        <v>315</v>
      </c>
      <c r="I79" s="2" t="s">
        <v>314</v>
      </c>
    </row>
    <row r="80" spans="1:9" x14ac:dyDescent="0.25">
      <c r="A80" s="3" t="s">
        <v>316</v>
      </c>
      <c r="B80" s="3" t="s">
        <v>128</v>
      </c>
      <c r="C80" s="15">
        <v>21714</v>
      </c>
      <c r="D80" s="37">
        <v>0.84</v>
      </c>
      <c r="E80" s="15">
        <v>18250</v>
      </c>
      <c r="F80" s="24">
        <v>0.84</v>
      </c>
      <c r="G80" s="15">
        <v>15330</v>
      </c>
      <c r="H80" s="2" t="s">
        <v>315</v>
      </c>
      <c r="I80" s="2" t="s">
        <v>314</v>
      </c>
    </row>
    <row r="81" spans="1:9" x14ac:dyDescent="0.25">
      <c r="A81" s="3"/>
      <c r="B81" s="3" t="s">
        <v>133</v>
      </c>
      <c r="C81" s="15">
        <v>1229.8739000000003</v>
      </c>
      <c r="D81" s="37">
        <v>1.0000003658911696</v>
      </c>
      <c r="E81" s="15">
        <v>1229.87435</v>
      </c>
      <c r="F81" s="24">
        <v>0.9</v>
      </c>
      <c r="G81" s="15">
        <v>1106.8869150000003</v>
      </c>
      <c r="H81" s="2" t="s">
        <v>317</v>
      </c>
      <c r="I81" s="2" t="s">
        <v>314</v>
      </c>
    </row>
    <row r="82" spans="1:9" x14ac:dyDescent="0.25">
      <c r="A82" s="3"/>
      <c r="B82" s="3" t="s">
        <v>134</v>
      </c>
      <c r="C82" s="15">
        <v>41805.344000000099</v>
      </c>
      <c r="D82" s="37">
        <v>1.0000000119601937</v>
      </c>
      <c r="E82" s="15">
        <v>41805.344500000116</v>
      </c>
      <c r="F82" s="24">
        <v>0.9</v>
      </c>
      <c r="G82" s="15">
        <v>37624.810049999789</v>
      </c>
      <c r="H82" s="2" t="s">
        <v>317</v>
      </c>
      <c r="I82" s="2" t="s">
        <v>314</v>
      </c>
    </row>
    <row r="83" spans="1:9" x14ac:dyDescent="0.25">
      <c r="A83" s="3"/>
      <c r="B83" s="3" t="s">
        <v>135</v>
      </c>
      <c r="C83" s="15">
        <v>28771.4673000002</v>
      </c>
      <c r="D83" s="37">
        <v>1.0003617504067912</v>
      </c>
      <c r="E83" s="15">
        <v>28781.875389999957</v>
      </c>
      <c r="F83" s="24">
        <v>0.9</v>
      </c>
      <c r="G83" s="15">
        <v>25903.68785100013</v>
      </c>
      <c r="H83" s="2" t="s">
        <v>317</v>
      </c>
      <c r="I83" s="2" t="s">
        <v>314</v>
      </c>
    </row>
    <row r="84" spans="1:9" x14ac:dyDescent="0.25">
      <c r="A84" s="3"/>
      <c r="B84" s="3" t="s">
        <v>138</v>
      </c>
      <c r="C84" s="15">
        <v>2599.830800000027</v>
      </c>
      <c r="D84" s="37">
        <v>0.99586878258913891</v>
      </c>
      <c r="E84" s="15">
        <v>2589.0903337337741</v>
      </c>
      <c r="F84" s="24">
        <v>1.07</v>
      </c>
      <c r="G84" s="15">
        <v>2770.3266570951291</v>
      </c>
      <c r="H84" s="2" t="s">
        <v>317</v>
      </c>
      <c r="I84" s="2" t="s">
        <v>314</v>
      </c>
    </row>
    <row r="85" spans="1:9" x14ac:dyDescent="0.25">
      <c r="A85" s="3"/>
      <c r="B85" s="3" t="s">
        <v>139</v>
      </c>
      <c r="C85" s="15">
        <v>446.66699999999958</v>
      </c>
      <c r="D85" s="37">
        <v>1.00004786563592</v>
      </c>
      <c r="E85" s="15">
        <v>446.68837999999903</v>
      </c>
      <c r="F85" s="24">
        <v>0.99</v>
      </c>
      <c r="G85" s="15">
        <v>442.22149619999914</v>
      </c>
      <c r="H85" s="2" t="s">
        <v>317</v>
      </c>
      <c r="I85" s="2" t="s">
        <v>314</v>
      </c>
    </row>
    <row r="86" spans="1:9" x14ac:dyDescent="0.25">
      <c r="A86" s="3"/>
      <c r="B86" s="3" t="s">
        <v>140</v>
      </c>
      <c r="C86" s="15">
        <v>12064.058600000186</v>
      </c>
      <c r="D86" s="37">
        <v>1.0000058293027341</v>
      </c>
      <c r="E86" s="15">
        <v>12064.128925049967</v>
      </c>
      <c r="F86" s="24">
        <v>0.99</v>
      </c>
      <c r="G86" s="15">
        <v>11943.487635799635</v>
      </c>
      <c r="H86" s="2" t="s">
        <v>317</v>
      </c>
      <c r="I86" s="2" t="s">
        <v>314</v>
      </c>
    </row>
    <row r="87" spans="1:9" x14ac:dyDescent="0.25">
      <c r="A87" s="3"/>
      <c r="B87" s="3" t="s">
        <v>141</v>
      </c>
      <c r="C87" s="15">
        <v>2728.0126999999943</v>
      </c>
      <c r="D87" s="37">
        <v>0.99818614882406775</v>
      </c>
      <c r="E87" s="15">
        <v>2723.0644909561411</v>
      </c>
      <c r="F87" s="24">
        <v>1.07</v>
      </c>
      <c r="G87" s="15">
        <v>2913.6790053230488</v>
      </c>
      <c r="H87" s="2" t="s">
        <v>317</v>
      </c>
      <c r="I87" s="2" t="s">
        <v>314</v>
      </c>
    </row>
    <row r="88" spans="1:9" x14ac:dyDescent="0.25">
      <c r="A88" s="3"/>
      <c r="B88" s="3" t="s">
        <v>142</v>
      </c>
      <c r="C88" s="15">
        <v>59520.427100005683</v>
      </c>
      <c r="D88" s="37">
        <v>0.99599503730704131</v>
      </c>
      <c r="E88" s="15">
        <v>59282.050010001192</v>
      </c>
      <c r="F88" s="24">
        <v>0.99</v>
      </c>
      <c r="G88" s="15">
        <v>58689.229509900018</v>
      </c>
      <c r="H88" s="2" t="s">
        <v>317</v>
      </c>
      <c r="I88" s="2" t="s">
        <v>314</v>
      </c>
    </row>
    <row r="89" spans="1:9" x14ac:dyDescent="0.25">
      <c r="A89" s="3"/>
      <c r="B89" s="3" t="s">
        <v>143</v>
      </c>
      <c r="C89" s="15">
        <v>4535.9911061199873</v>
      </c>
      <c r="D89" s="37">
        <v>1.0000095281091597</v>
      </c>
      <c r="E89" s="15">
        <v>4536.0343255383932</v>
      </c>
      <c r="F89" s="24">
        <v>1.07</v>
      </c>
      <c r="G89" s="15">
        <v>4853.5567283260834</v>
      </c>
      <c r="H89" s="2" t="s">
        <v>317</v>
      </c>
      <c r="I89" s="2" t="s">
        <v>314</v>
      </c>
    </row>
    <row r="90" spans="1:9" x14ac:dyDescent="0.25">
      <c r="A90" s="3"/>
      <c r="B90" s="3" t="s">
        <v>144</v>
      </c>
      <c r="C90" s="15">
        <v>21667.959400000193</v>
      </c>
      <c r="D90" s="37">
        <v>1.050396864598149</v>
      </c>
      <c r="E90" s="15">
        <v>22759.956616000192</v>
      </c>
      <c r="F90" s="24">
        <v>0.81</v>
      </c>
      <c r="G90" s="15">
        <v>18435.564858960021</v>
      </c>
      <c r="H90" s="2" t="s">
        <v>317</v>
      </c>
      <c r="I90" s="2" t="s">
        <v>314</v>
      </c>
    </row>
    <row r="91" spans="1:9" x14ac:dyDescent="0.25">
      <c r="A91" s="3"/>
      <c r="B91" s="3" t="s">
        <v>145</v>
      </c>
      <c r="C91" s="15">
        <v>4129.4905999999864</v>
      </c>
      <c r="D91" s="37">
        <v>1.5262959354542713</v>
      </c>
      <c r="E91" s="15">
        <v>6302.8247182765999</v>
      </c>
      <c r="F91" s="24">
        <v>1.07</v>
      </c>
      <c r="G91" s="15">
        <v>6744.0224485557865</v>
      </c>
      <c r="H91" s="2" t="s">
        <v>317</v>
      </c>
      <c r="I91" s="2" t="s">
        <v>314</v>
      </c>
    </row>
    <row r="92" spans="1:9" x14ac:dyDescent="0.25">
      <c r="A92" s="3"/>
      <c r="B92" s="3" t="s">
        <v>146</v>
      </c>
      <c r="C92" s="15">
        <v>15011.4995000001</v>
      </c>
      <c r="D92" s="37">
        <v>0.986731756144681</v>
      </c>
      <c r="E92" s="15">
        <v>14812.323264000099</v>
      </c>
      <c r="F92" s="24">
        <v>0.85</v>
      </c>
      <c r="G92" s="15">
        <v>12590.47477439996</v>
      </c>
      <c r="H92" s="2" t="s">
        <v>317</v>
      </c>
      <c r="I92" s="2" t="s">
        <v>314</v>
      </c>
    </row>
    <row r="93" spans="1:9" x14ac:dyDescent="0.25">
      <c r="A93" s="3"/>
      <c r="B93" s="3" t="s">
        <v>147</v>
      </c>
      <c r="C93" s="15">
        <v>70969.744999999908</v>
      </c>
      <c r="D93" s="37">
        <v>0.92459539368213983</v>
      </c>
      <c r="E93" s="15">
        <v>65618.299317795987</v>
      </c>
      <c r="F93" s="24">
        <v>0.88</v>
      </c>
      <c r="G93" s="15">
        <v>57744.103399660475</v>
      </c>
      <c r="H93" s="2" t="s">
        <v>317</v>
      </c>
      <c r="I93" s="2" t="s">
        <v>314</v>
      </c>
    </row>
    <row r="94" spans="1:9" x14ac:dyDescent="0.25">
      <c r="A94" s="3"/>
      <c r="B94" s="3" t="s">
        <v>148</v>
      </c>
      <c r="C94" s="15">
        <v>11213.714000000007</v>
      </c>
      <c r="D94" s="37">
        <v>1.0227365519969573</v>
      </c>
      <c r="E94" s="15">
        <v>11468.675191440016</v>
      </c>
      <c r="F94" s="24">
        <v>0.83</v>
      </c>
      <c r="G94" s="15">
        <v>9519.0004088952155</v>
      </c>
      <c r="H94" s="2" t="s">
        <v>317</v>
      </c>
      <c r="I94" s="2" t="s">
        <v>314</v>
      </c>
    </row>
    <row r="95" spans="1:9" x14ac:dyDescent="0.25">
      <c r="A95" s="3"/>
      <c r="B95" s="3" t="s">
        <v>149</v>
      </c>
      <c r="C95" s="15">
        <v>130793.49369999992</v>
      </c>
      <c r="D95" s="37">
        <v>1.000025346428284</v>
      </c>
      <c r="E95" s="15">
        <v>130796.80884790799</v>
      </c>
      <c r="F95" s="24">
        <v>0.89</v>
      </c>
      <c r="G95" s="15">
        <v>116409.15987463806</v>
      </c>
      <c r="H95" s="2" t="s">
        <v>317</v>
      </c>
      <c r="I95" s="2" t="s">
        <v>314</v>
      </c>
    </row>
    <row r="96" spans="1:9" x14ac:dyDescent="0.25">
      <c r="A96" s="3"/>
      <c r="B96" s="3" t="s">
        <v>150</v>
      </c>
      <c r="C96" s="15">
        <v>13965.753700000005</v>
      </c>
      <c r="D96" s="37">
        <v>0.99993319448566087</v>
      </c>
      <c r="E96" s="15">
        <v>13964.820710640943</v>
      </c>
      <c r="F96" s="24">
        <v>0.85</v>
      </c>
      <c r="G96" s="15">
        <v>11870.097604044802</v>
      </c>
      <c r="H96" s="2" t="s">
        <v>317</v>
      </c>
      <c r="I96" s="2" t="s">
        <v>314</v>
      </c>
    </row>
    <row r="97" spans="1:9" x14ac:dyDescent="0.25">
      <c r="A97" s="3"/>
      <c r="B97" s="3" t="s">
        <v>151</v>
      </c>
      <c r="C97" s="15">
        <v>9717.2462999999989</v>
      </c>
      <c r="D97" s="37">
        <v>1.0000001902457023</v>
      </c>
      <c r="E97" s="15">
        <v>9717.2481486643464</v>
      </c>
      <c r="F97" s="24">
        <v>0.93</v>
      </c>
      <c r="G97" s="15">
        <v>9037.0407782578441</v>
      </c>
      <c r="H97" s="2" t="s">
        <v>317</v>
      </c>
      <c r="I97" s="2" t="s">
        <v>314</v>
      </c>
    </row>
    <row r="98" spans="1:9" x14ac:dyDescent="0.25">
      <c r="A98" s="3"/>
      <c r="B98" s="3" t="s">
        <v>152</v>
      </c>
      <c r="C98" s="15">
        <v>5125.8887999999997</v>
      </c>
      <c r="D98" s="37">
        <v>0.99932507101093915</v>
      </c>
      <c r="E98" s="15">
        <v>5122.4291890541772</v>
      </c>
      <c r="F98" s="24">
        <v>0.85</v>
      </c>
      <c r="G98" s="15">
        <v>4354.0648106960516</v>
      </c>
      <c r="H98" s="2" t="s">
        <v>317</v>
      </c>
      <c r="I98" s="2" t="s">
        <v>314</v>
      </c>
    </row>
    <row r="99" spans="1:9" x14ac:dyDescent="0.25">
      <c r="A99" s="3"/>
      <c r="B99" s="3" t="s">
        <v>133</v>
      </c>
      <c r="C99" s="15">
        <v>427</v>
      </c>
      <c r="D99" s="37">
        <v>1.0002927400468384</v>
      </c>
      <c r="E99" s="15">
        <v>427.12500000000006</v>
      </c>
      <c r="F99" s="24">
        <v>0.9</v>
      </c>
      <c r="G99" s="15">
        <v>384.41250000000002</v>
      </c>
      <c r="H99" s="2" t="s">
        <v>317</v>
      </c>
      <c r="I99" s="2" t="s">
        <v>314</v>
      </c>
    </row>
    <row r="100" spans="1:9" x14ac:dyDescent="0.25">
      <c r="A100" s="3"/>
      <c r="B100" s="3" t="s">
        <v>134</v>
      </c>
      <c r="C100" s="15">
        <v>615</v>
      </c>
      <c r="D100" s="37">
        <v>1.0000975609756098</v>
      </c>
      <c r="E100" s="15">
        <v>615.05999999999995</v>
      </c>
      <c r="F100" s="24">
        <v>0.9</v>
      </c>
      <c r="G100" s="15">
        <v>553.55399999999997</v>
      </c>
      <c r="H100" s="2" t="s">
        <v>317</v>
      </c>
      <c r="I100" s="2" t="s">
        <v>314</v>
      </c>
    </row>
    <row r="101" spans="1:9" x14ac:dyDescent="0.25">
      <c r="A101" s="3"/>
      <c r="B101" s="3" t="s">
        <v>135</v>
      </c>
      <c r="C101" s="15">
        <v>15477</v>
      </c>
      <c r="D101" s="37">
        <v>1.0000045163791389</v>
      </c>
      <c r="E101" s="15">
        <v>15477.069899999931</v>
      </c>
      <c r="F101" s="24">
        <v>0.9</v>
      </c>
      <c r="G101" s="15">
        <v>13929.362909999945</v>
      </c>
      <c r="H101" s="2" t="s">
        <v>317</v>
      </c>
      <c r="I101" s="2" t="s">
        <v>314</v>
      </c>
    </row>
    <row r="102" spans="1:9" x14ac:dyDescent="0.25">
      <c r="A102" s="3"/>
      <c r="B102" s="3" t="s">
        <v>133</v>
      </c>
      <c r="C102" s="15">
        <v>53.817700000000002</v>
      </c>
      <c r="D102" s="37">
        <v>1.0000009290623719</v>
      </c>
      <c r="E102" s="15">
        <v>53.817750000000011</v>
      </c>
      <c r="F102" s="24">
        <v>0.9</v>
      </c>
      <c r="G102" s="15">
        <v>48.435975000000013</v>
      </c>
      <c r="H102" s="2" t="s">
        <v>317</v>
      </c>
      <c r="I102" s="2" t="s">
        <v>314</v>
      </c>
    </row>
    <row r="103" spans="1:9" x14ac:dyDescent="0.25">
      <c r="A103" s="3"/>
      <c r="B103" s="3" t="s">
        <v>134</v>
      </c>
      <c r="C103" s="15">
        <v>3039.9447</v>
      </c>
      <c r="D103" s="37">
        <v>1.000000019737201</v>
      </c>
      <c r="E103" s="15">
        <v>3039.9447599999999</v>
      </c>
      <c r="F103" s="24">
        <v>0.9</v>
      </c>
      <c r="G103" s="15">
        <v>2735.950284</v>
      </c>
      <c r="H103" s="2" t="s">
        <v>317</v>
      </c>
      <c r="I103" s="2" t="s">
        <v>314</v>
      </c>
    </row>
    <row r="104" spans="1:9" x14ac:dyDescent="0.25">
      <c r="A104" s="3"/>
      <c r="B104" s="3" t="s">
        <v>135</v>
      </c>
      <c r="C104" s="15">
        <v>1696.5772000000006</v>
      </c>
      <c r="D104" s="37">
        <v>1.0000006896237901</v>
      </c>
      <c r="E104" s="15">
        <v>1696.5783699999995</v>
      </c>
      <c r="F104" s="24">
        <v>0.9</v>
      </c>
      <c r="G104" s="15">
        <v>1526.9205329999995</v>
      </c>
      <c r="H104" s="2" t="s">
        <v>317</v>
      </c>
      <c r="I104" s="2" t="s">
        <v>314</v>
      </c>
    </row>
    <row r="105" spans="1:9" x14ac:dyDescent="0.25">
      <c r="A105" s="3"/>
      <c r="B105" s="3" t="s">
        <v>138</v>
      </c>
      <c r="C105" s="15">
        <v>484.60659999999933</v>
      </c>
      <c r="D105" s="37">
        <v>1.0000232522479551</v>
      </c>
      <c r="E105" s="15">
        <v>484.61786819282321</v>
      </c>
      <c r="F105" s="24">
        <v>1.07</v>
      </c>
      <c r="G105" s="15">
        <v>518.54111896631821</v>
      </c>
      <c r="H105" s="2" t="s">
        <v>317</v>
      </c>
      <c r="I105" s="2" t="s">
        <v>314</v>
      </c>
    </row>
    <row r="106" spans="1:9" x14ac:dyDescent="0.25">
      <c r="A106" s="3"/>
      <c r="B106" s="3" t="s">
        <v>139</v>
      </c>
      <c r="C106" s="15">
        <v>551.84809999999993</v>
      </c>
      <c r="D106" s="37">
        <v>1.0000144967428535</v>
      </c>
      <c r="E106" s="15">
        <v>551.85609999999986</v>
      </c>
      <c r="F106" s="24">
        <v>0.99</v>
      </c>
      <c r="G106" s="15">
        <v>546.33753899999988</v>
      </c>
      <c r="H106" s="2" t="s">
        <v>317</v>
      </c>
      <c r="I106" s="2" t="s">
        <v>314</v>
      </c>
    </row>
    <row r="107" spans="1:9" x14ac:dyDescent="0.25">
      <c r="A107" s="3"/>
      <c r="B107" s="3" t="s">
        <v>140</v>
      </c>
      <c r="C107" s="15">
        <v>2800.8465999999976</v>
      </c>
      <c r="D107" s="37">
        <v>1.0000050061256509</v>
      </c>
      <c r="E107" s="15">
        <v>2800.8606213900061</v>
      </c>
      <c r="F107" s="24">
        <v>0.99</v>
      </c>
      <c r="G107" s="15">
        <v>2772.8520151760877</v>
      </c>
      <c r="H107" s="2" t="s">
        <v>317</v>
      </c>
      <c r="I107" s="2" t="s">
        <v>314</v>
      </c>
    </row>
    <row r="108" spans="1:9" x14ac:dyDescent="0.25">
      <c r="A108" s="3"/>
      <c r="B108" s="3" t="s">
        <v>141</v>
      </c>
      <c r="C108" s="15">
        <v>844.73270000000286</v>
      </c>
      <c r="D108" s="37">
        <v>0.99577973438039713</v>
      </c>
      <c r="E108" s="15">
        <v>841.16770362843852</v>
      </c>
      <c r="F108" s="24">
        <v>1.07</v>
      </c>
      <c r="G108" s="15">
        <v>900.04944288242757</v>
      </c>
      <c r="H108" s="2" t="s">
        <v>317</v>
      </c>
      <c r="I108" s="2" t="s">
        <v>314</v>
      </c>
    </row>
    <row r="109" spans="1:9" x14ac:dyDescent="0.25">
      <c r="A109" s="3"/>
      <c r="B109" s="3" t="s">
        <v>142</v>
      </c>
      <c r="C109" s="15">
        <v>5061.6075000000137</v>
      </c>
      <c r="D109" s="37">
        <v>1.0000014580348209</v>
      </c>
      <c r="E109" s="15">
        <v>5061.6148799999983</v>
      </c>
      <c r="F109" s="24">
        <v>0.99</v>
      </c>
      <c r="G109" s="15">
        <v>5010.9987311999512</v>
      </c>
      <c r="H109" s="2" t="s">
        <v>317</v>
      </c>
      <c r="I109" s="2" t="s">
        <v>314</v>
      </c>
    </row>
    <row r="110" spans="1:9" x14ac:dyDescent="0.25">
      <c r="A110" s="3"/>
      <c r="B110" s="3" t="s">
        <v>143</v>
      </c>
      <c r="C110" s="15">
        <v>557.31889999999999</v>
      </c>
      <c r="D110" s="37">
        <v>1.0000075103001531</v>
      </c>
      <c r="E110" s="15">
        <v>557.32308563222</v>
      </c>
      <c r="F110" s="24">
        <v>1.07</v>
      </c>
      <c r="G110" s="15">
        <v>596.33570162647572</v>
      </c>
      <c r="H110" s="2" t="s">
        <v>317</v>
      </c>
      <c r="I110" s="2" t="s">
        <v>314</v>
      </c>
    </row>
    <row r="111" spans="1:9" x14ac:dyDescent="0.25">
      <c r="A111" s="3"/>
      <c r="B111" s="3" t="s">
        <v>144</v>
      </c>
      <c r="C111" s="15">
        <v>868.14380000000006</v>
      </c>
      <c r="D111" s="37">
        <v>1.0416301746323593</v>
      </c>
      <c r="E111" s="15">
        <v>904.28477800000007</v>
      </c>
      <c r="F111" s="24">
        <v>0.81</v>
      </c>
      <c r="G111" s="15">
        <v>732.47067017999996</v>
      </c>
      <c r="H111" s="2" t="s">
        <v>317</v>
      </c>
      <c r="I111" s="2" t="s">
        <v>314</v>
      </c>
    </row>
    <row r="112" spans="1:9" x14ac:dyDescent="0.25">
      <c r="A112" s="3"/>
      <c r="B112" s="3" t="s">
        <v>145</v>
      </c>
      <c r="C112" s="15">
        <v>476.76959999999946</v>
      </c>
      <c r="D112" s="37">
        <v>0.99797735930510378</v>
      </c>
      <c r="E112" s="15">
        <v>475.80526640495009</v>
      </c>
      <c r="F112" s="24">
        <v>1.07</v>
      </c>
      <c r="G112" s="15">
        <v>509.11163505329586</v>
      </c>
      <c r="H112" s="2" t="s">
        <v>317</v>
      </c>
      <c r="I112" s="2" t="s">
        <v>314</v>
      </c>
    </row>
    <row r="113" spans="1:11" ht="15.75" thickBot="1" x14ac:dyDescent="0.3">
      <c r="A113" s="3" t="s">
        <v>2385</v>
      </c>
      <c r="B113" s="19" t="s">
        <v>197</v>
      </c>
      <c r="C113" s="31">
        <v>5446.4159</v>
      </c>
      <c r="D113" s="38">
        <v>1</v>
      </c>
      <c r="E113" s="31">
        <v>5446.4159</v>
      </c>
      <c r="F113" s="25">
        <v>1</v>
      </c>
      <c r="G113" s="31">
        <v>5446.4159</v>
      </c>
      <c r="H113" s="2" t="s">
        <v>205</v>
      </c>
      <c r="I113" s="2" t="s">
        <v>330</v>
      </c>
    </row>
    <row r="114" spans="1:11" ht="15.75" thickBot="1" x14ac:dyDescent="0.3">
      <c r="A114" s="3" t="s">
        <v>2385</v>
      </c>
      <c r="B114" s="19" t="s">
        <v>147</v>
      </c>
      <c r="C114" s="31">
        <v>2238.08</v>
      </c>
      <c r="D114" s="38">
        <v>1.0384615384615385</v>
      </c>
      <c r="E114" s="31">
        <v>2324.1600000000003</v>
      </c>
      <c r="F114" s="25">
        <v>1</v>
      </c>
      <c r="G114" s="31">
        <v>2324.1600000000003</v>
      </c>
      <c r="H114" s="2" t="s">
        <v>205</v>
      </c>
      <c r="I114" s="2" t="s">
        <v>330</v>
      </c>
    </row>
    <row r="115" spans="1:11" ht="15.75" thickBot="1" x14ac:dyDescent="0.3">
      <c r="A115" s="3" t="s">
        <v>2385</v>
      </c>
      <c r="B115" s="19" t="s">
        <v>149</v>
      </c>
      <c r="C115" s="31">
        <v>649.40869999999995</v>
      </c>
      <c r="D115" s="38">
        <v>0.99047625047844567</v>
      </c>
      <c r="E115" s="31">
        <v>643.22389420408172</v>
      </c>
      <c r="F115" s="25">
        <v>1</v>
      </c>
      <c r="G115" s="31">
        <v>643.22389420408172</v>
      </c>
      <c r="H115" s="2" t="s">
        <v>205</v>
      </c>
      <c r="I115" s="2" t="s">
        <v>330</v>
      </c>
    </row>
    <row r="116" spans="1:11" ht="15.75" thickBot="1" x14ac:dyDescent="0.3">
      <c r="A116" s="3" t="s">
        <v>2385</v>
      </c>
      <c r="B116" s="19" t="s">
        <v>188</v>
      </c>
      <c r="C116" s="31">
        <v>23194.2572</v>
      </c>
      <c r="D116" s="38">
        <v>0.75440685296861232</v>
      </c>
      <c r="E116" s="31">
        <v>17497.906581196577</v>
      </c>
      <c r="F116" s="25">
        <v>1</v>
      </c>
      <c r="G116" s="31">
        <v>17497.906581196577</v>
      </c>
      <c r="H116" s="2" t="s">
        <v>205</v>
      </c>
      <c r="I116" s="2" t="s">
        <v>330</v>
      </c>
    </row>
    <row r="117" spans="1:11" ht="15.75" thickBot="1" x14ac:dyDescent="0.3">
      <c r="A117" s="3" t="s">
        <v>2385</v>
      </c>
      <c r="B117" s="19" t="s">
        <v>189</v>
      </c>
      <c r="C117" s="31">
        <v>1893.54</v>
      </c>
      <c r="D117" s="38">
        <v>2.0829319686935577</v>
      </c>
      <c r="E117" s="31">
        <v>3944.1149999999989</v>
      </c>
      <c r="F117" s="25">
        <v>1</v>
      </c>
      <c r="G117" s="31">
        <v>3944.1149999999989</v>
      </c>
      <c r="H117" s="2" t="s">
        <v>205</v>
      </c>
      <c r="I117" s="2" t="s">
        <v>330</v>
      </c>
    </row>
    <row r="118" spans="1:11" ht="15.75" thickBot="1" x14ac:dyDescent="0.3">
      <c r="A118" s="3" t="s">
        <v>2385</v>
      </c>
      <c r="B118" s="19" t="s">
        <v>204</v>
      </c>
      <c r="C118" s="31">
        <v>438.24590000000001</v>
      </c>
      <c r="D118" s="38">
        <v>1.015959305038564</v>
      </c>
      <c r="E118" s="31">
        <v>445.24</v>
      </c>
      <c r="F118" s="25">
        <v>1</v>
      </c>
      <c r="G118" s="31">
        <v>445.24</v>
      </c>
      <c r="H118" s="2" t="s">
        <v>205</v>
      </c>
      <c r="I118" s="2" t="s">
        <v>330</v>
      </c>
    </row>
    <row r="119" spans="1:11" ht="15.75" thickBot="1" x14ac:dyDescent="0.3">
      <c r="A119" s="3" t="s">
        <v>2385</v>
      </c>
      <c r="B119" s="19" t="s">
        <v>99</v>
      </c>
      <c r="C119" s="31">
        <v>566.80359999999996</v>
      </c>
      <c r="D119" s="38">
        <v>1.2603483816969405</v>
      </c>
      <c r="E119" s="31">
        <v>714.37</v>
      </c>
      <c r="F119" s="25">
        <v>1</v>
      </c>
      <c r="G119" s="31">
        <v>714.37</v>
      </c>
      <c r="H119" s="2" t="s">
        <v>205</v>
      </c>
      <c r="I119" s="2" t="s">
        <v>330</v>
      </c>
    </row>
    <row r="120" spans="1:11" ht="15.75" thickBot="1" x14ac:dyDescent="0.3">
      <c r="A120" s="3" t="s">
        <v>2385</v>
      </c>
      <c r="B120" s="19" t="s">
        <v>152</v>
      </c>
      <c r="C120" s="31">
        <v>1137.42</v>
      </c>
      <c r="D120" s="38">
        <v>0.43992544530604349</v>
      </c>
      <c r="E120" s="31">
        <v>500.38</v>
      </c>
      <c r="F120" s="25">
        <v>1</v>
      </c>
      <c r="G120" s="31">
        <v>500.38</v>
      </c>
      <c r="H120" s="2" t="s">
        <v>205</v>
      </c>
      <c r="I120" s="2" t="s">
        <v>330</v>
      </c>
    </row>
    <row r="121" spans="1:11" x14ac:dyDescent="0.25">
      <c r="A121" s="3"/>
      <c r="B121" s="3" t="s">
        <v>437</v>
      </c>
      <c r="C121" s="15">
        <v>25885</v>
      </c>
      <c r="D121" s="37">
        <v>1</v>
      </c>
      <c r="E121" s="15">
        <v>25885</v>
      </c>
      <c r="F121" s="24">
        <v>1</v>
      </c>
      <c r="G121" s="15">
        <v>25885</v>
      </c>
      <c r="H121" s="2" t="s">
        <v>213</v>
      </c>
      <c r="I121" s="2" t="s">
        <v>330</v>
      </c>
      <c r="K121" s="18">
        <f>C121-E121</f>
        <v>0</v>
      </c>
    </row>
    <row r="122" spans="1:11" x14ac:dyDescent="0.25">
      <c r="A122" s="3"/>
      <c r="B122" s="3" t="s">
        <v>149</v>
      </c>
      <c r="C122" s="15">
        <v>18979</v>
      </c>
      <c r="D122" s="37">
        <v>1</v>
      </c>
      <c r="E122" s="15">
        <v>18979</v>
      </c>
      <c r="F122" s="24">
        <v>1</v>
      </c>
      <c r="G122" s="15">
        <v>18979</v>
      </c>
      <c r="H122" s="2" t="s">
        <v>213</v>
      </c>
      <c r="I122" s="2" t="s">
        <v>330</v>
      </c>
      <c r="K122" s="18">
        <f t="shared" ref="K122:K183" si="0">C122-E122</f>
        <v>0</v>
      </c>
    </row>
    <row r="123" spans="1:11" x14ac:dyDescent="0.25">
      <c r="A123" s="3"/>
      <c r="B123" s="3" t="s">
        <v>147</v>
      </c>
      <c r="C123" s="47">
        <v>15209</v>
      </c>
      <c r="D123" s="37">
        <v>1</v>
      </c>
      <c r="E123" s="15">
        <v>15209</v>
      </c>
      <c r="F123" s="24">
        <v>1</v>
      </c>
      <c r="G123" s="15">
        <v>15209</v>
      </c>
      <c r="H123" s="2" t="s">
        <v>213</v>
      </c>
      <c r="I123" s="2" t="s">
        <v>330</v>
      </c>
      <c r="K123" s="18">
        <f t="shared" si="0"/>
        <v>0</v>
      </c>
    </row>
    <row r="124" spans="1:11" x14ac:dyDescent="0.25">
      <c r="A124" s="3"/>
      <c r="B124" s="3" t="s">
        <v>402</v>
      </c>
      <c r="C124" s="15">
        <v>8691</v>
      </c>
      <c r="D124" s="37">
        <v>1</v>
      </c>
      <c r="E124" s="15">
        <v>8691</v>
      </c>
      <c r="F124" s="24">
        <v>1</v>
      </c>
      <c r="G124" s="15">
        <v>8691</v>
      </c>
      <c r="H124" s="2" t="s">
        <v>213</v>
      </c>
      <c r="I124" s="2" t="s">
        <v>330</v>
      </c>
      <c r="K124" s="18">
        <f t="shared" si="0"/>
        <v>0</v>
      </c>
    </row>
    <row r="125" spans="1:11" x14ac:dyDescent="0.25">
      <c r="A125" s="3"/>
      <c r="B125" s="3" t="s">
        <v>2386</v>
      </c>
      <c r="C125" s="15">
        <v>7799</v>
      </c>
      <c r="D125" s="37">
        <v>1</v>
      </c>
      <c r="E125" s="15">
        <v>7799</v>
      </c>
      <c r="F125" s="24">
        <v>1</v>
      </c>
      <c r="G125" s="15">
        <v>7799</v>
      </c>
      <c r="H125" s="2" t="s">
        <v>213</v>
      </c>
      <c r="I125" s="2" t="s">
        <v>330</v>
      </c>
      <c r="K125" s="18">
        <f t="shared" si="0"/>
        <v>0</v>
      </c>
    </row>
    <row r="126" spans="1:11" x14ac:dyDescent="0.25">
      <c r="A126" s="3"/>
      <c r="B126" s="3" t="s">
        <v>385</v>
      </c>
      <c r="C126" s="15">
        <v>6243</v>
      </c>
      <c r="D126" s="37">
        <v>1</v>
      </c>
      <c r="E126" s="15">
        <v>6243</v>
      </c>
      <c r="F126" s="24">
        <v>1</v>
      </c>
      <c r="G126" s="15">
        <v>6243</v>
      </c>
      <c r="H126" s="2" t="s">
        <v>213</v>
      </c>
      <c r="I126" s="2" t="s">
        <v>330</v>
      </c>
      <c r="K126" s="18">
        <f t="shared" si="0"/>
        <v>0</v>
      </c>
    </row>
    <row r="127" spans="1:11" x14ac:dyDescent="0.25">
      <c r="A127" s="3"/>
      <c r="B127" s="3" t="s">
        <v>438</v>
      </c>
      <c r="C127" s="15">
        <v>5337</v>
      </c>
      <c r="D127" s="37">
        <v>1</v>
      </c>
      <c r="E127" s="15">
        <v>5337</v>
      </c>
      <c r="F127" s="24">
        <v>1</v>
      </c>
      <c r="G127" s="15">
        <v>5337</v>
      </c>
      <c r="H127" s="2" t="s">
        <v>213</v>
      </c>
      <c r="I127" s="2" t="s">
        <v>330</v>
      </c>
      <c r="K127" s="18">
        <f t="shared" si="0"/>
        <v>0</v>
      </c>
    </row>
    <row r="128" spans="1:11" x14ac:dyDescent="0.25">
      <c r="A128" s="3"/>
      <c r="B128" s="3" t="s">
        <v>237</v>
      </c>
      <c r="C128" s="15">
        <v>2956</v>
      </c>
      <c r="D128" s="37">
        <v>1</v>
      </c>
      <c r="E128" s="15">
        <v>2956</v>
      </c>
      <c r="F128" s="24">
        <v>1</v>
      </c>
      <c r="G128" s="15">
        <v>2956</v>
      </c>
      <c r="H128" s="2" t="s">
        <v>213</v>
      </c>
      <c r="I128" s="2" t="s">
        <v>330</v>
      </c>
      <c r="K128" s="18">
        <f t="shared" si="0"/>
        <v>0</v>
      </c>
    </row>
    <row r="129" spans="1:11" x14ac:dyDescent="0.25">
      <c r="A129" s="3"/>
      <c r="B129" s="3" t="s">
        <v>2387</v>
      </c>
      <c r="C129" s="15">
        <v>2780</v>
      </c>
      <c r="D129" s="37">
        <v>1</v>
      </c>
      <c r="E129" s="15">
        <v>2780</v>
      </c>
      <c r="F129" s="24">
        <v>1</v>
      </c>
      <c r="G129" s="15">
        <v>2780</v>
      </c>
      <c r="H129" s="2" t="s">
        <v>213</v>
      </c>
      <c r="I129" s="2" t="s">
        <v>330</v>
      </c>
      <c r="K129" s="18">
        <f t="shared" si="0"/>
        <v>0</v>
      </c>
    </row>
    <row r="130" spans="1:11" x14ac:dyDescent="0.25">
      <c r="A130" s="3"/>
      <c r="B130" s="3" t="s">
        <v>441</v>
      </c>
      <c r="C130" s="15">
        <v>2062</v>
      </c>
      <c r="D130" s="37">
        <v>1</v>
      </c>
      <c r="E130" s="15">
        <v>2062</v>
      </c>
      <c r="F130" s="24">
        <v>1</v>
      </c>
      <c r="G130" s="15">
        <v>2062</v>
      </c>
      <c r="H130" s="2" t="s">
        <v>213</v>
      </c>
      <c r="I130" s="2" t="s">
        <v>330</v>
      </c>
      <c r="K130" s="18">
        <f t="shared" si="0"/>
        <v>0</v>
      </c>
    </row>
    <row r="131" spans="1:11" x14ac:dyDescent="0.25">
      <c r="A131" s="3"/>
      <c r="B131" s="3" t="s">
        <v>401</v>
      </c>
      <c r="C131" s="15">
        <v>1966</v>
      </c>
      <c r="D131" s="37">
        <v>1</v>
      </c>
      <c r="E131" s="15">
        <v>1966</v>
      </c>
      <c r="F131" s="24">
        <v>1</v>
      </c>
      <c r="G131" s="15">
        <v>1966</v>
      </c>
      <c r="H131" s="2" t="s">
        <v>213</v>
      </c>
      <c r="I131" s="2" t="s">
        <v>330</v>
      </c>
      <c r="K131" s="18">
        <f t="shared" si="0"/>
        <v>0</v>
      </c>
    </row>
    <row r="132" spans="1:11" x14ac:dyDescent="0.25">
      <c r="A132" s="3"/>
      <c r="B132" s="3" t="s">
        <v>435</v>
      </c>
      <c r="C132" s="15">
        <v>1922</v>
      </c>
      <c r="D132" s="37">
        <v>1</v>
      </c>
      <c r="E132" s="15">
        <v>1922</v>
      </c>
      <c r="F132" s="24">
        <v>1</v>
      </c>
      <c r="G132" s="15">
        <v>1922</v>
      </c>
      <c r="H132" s="2" t="s">
        <v>213</v>
      </c>
      <c r="I132" s="2" t="s">
        <v>330</v>
      </c>
      <c r="K132" s="18">
        <f t="shared" si="0"/>
        <v>0</v>
      </c>
    </row>
    <row r="133" spans="1:11" x14ac:dyDescent="0.25">
      <c r="A133" s="3"/>
      <c r="B133" s="3" t="s">
        <v>2388</v>
      </c>
      <c r="C133" s="15">
        <v>1393</v>
      </c>
      <c r="D133" s="37">
        <v>1</v>
      </c>
      <c r="E133" s="15">
        <v>1393</v>
      </c>
      <c r="F133" s="24">
        <v>1</v>
      </c>
      <c r="G133" s="15">
        <v>1393</v>
      </c>
      <c r="H133" s="2" t="s">
        <v>213</v>
      </c>
      <c r="I133" s="2" t="s">
        <v>330</v>
      </c>
      <c r="K133" s="18">
        <f t="shared" si="0"/>
        <v>0</v>
      </c>
    </row>
    <row r="134" spans="1:11" x14ac:dyDescent="0.25">
      <c r="A134" s="3"/>
      <c r="B134" s="3" t="s">
        <v>399</v>
      </c>
      <c r="C134" s="15">
        <v>845</v>
      </c>
      <c r="D134" s="37">
        <v>1</v>
      </c>
      <c r="E134" s="15">
        <v>845</v>
      </c>
      <c r="F134" s="24">
        <v>1</v>
      </c>
      <c r="G134" s="15">
        <v>845</v>
      </c>
      <c r="H134" s="2" t="s">
        <v>213</v>
      </c>
      <c r="I134" s="2" t="s">
        <v>330</v>
      </c>
      <c r="K134" s="18">
        <f t="shared" si="0"/>
        <v>0</v>
      </c>
    </row>
    <row r="135" spans="1:11" x14ac:dyDescent="0.25">
      <c r="A135" s="3"/>
      <c r="B135" s="3" t="s">
        <v>2389</v>
      </c>
      <c r="C135" s="15">
        <v>820</v>
      </c>
      <c r="D135" s="37">
        <v>1</v>
      </c>
      <c r="E135" s="15">
        <v>820</v>
      </c>
      <c r="F135" s="24">
        <v>1</v>
      </c>
      <c r="G135" s="15">
        <v>820</v>
      </c>
      <c r="H135" s="2" t="s">
        <v>213</v>
      </c>
      <c r="I135" s="2" t="s">
        <v>330</v>
      </c>
      <c r="K135" s="18">
        <f t="shared" si="0"/>
        <v>0</v>
      </c>
    </row>
    <row r="136" spans="1:11" x14ac:dyDescent="0.25">
      <c r="A136" s="3"/>
      <c r="B136" s="3" t="s">
        <v>2390</v>
      </c>
      <c r="C136" s="15">
        <v>811</v>
      </c>
      <c r="D136" s="37">
        <v>1</v>
      </c>
      <c r="E136" s="15">
        <v>811</v>
      </c>
      <c r="F136" s="24">
        <v>1</v>
      </c>
      <c r="G136" s="15">
        <v>811</v>
      </c>
      <c r="H136" s="2" t="s">
        <v>213</v>
      </c>
      <c r="I136" s="2" t="s">
        <v>330</v>
      </c>
      <c r="K136" s="18">
        <f t="shared" si="0"/>
        <v>0</v>
      </c>
    </row>
    <row r="137" spans="1:11" x14ac:dyDescent="0.25">
      <c r="A137" s="3"/>
      <c r="B137" s="3" t="s">
        <v>436</v>
      </c>
      <c r="C137" s="15">
        <v>604</v>
      </c>
      <c r="D137" s="37">
        <v>1</v>
      </c>
      <c r="E137" s="15">
        <v>604</v>
      </c>
      <c r="F137" s="24">
        <v>1</v>
      </c>
      <c r="G137" s="15">
        <v>604</v>
      </c>
      <c r="H137" s="2" t="s">
        <v>213</v>
      </c>
      <c r="I137" s="2" t="s">
        <v>330</v>
      </c>
      <c r="K137" s="18">
        <f t="shared" si="0"/>
        <v>0</v>
      </c>
    </row>
    <row r="138" spans="1:11" x14ac:dyDescent="0.25">
      <c r="A138" s="3"/>
      <c r="B138" s="3" t="s">
        <v>442</v>
      </c>
      <c r="C138" s="15">
        <v>426</v>
      </c>
      <c r="D138" s="37">
        <v>1</v>
      </c>
      <c r="E138" s="15">
        <v>426</v>
      </c>
      <c r="F138" s="24">
        <v>1</v>
      </c>
      <c r="G138" s="15">
        <v>426</v>
      </c>
      <c r="H138" s="2" t="s">
        <v>213</v>
      </c>
      <c r="I138" s="2" t="s">
        <v>330</v>
      </c>
      <c r="K138" s="18">
        <f t="shared" si="0"/>
        <v>0</v>
      </c>
    </row>
    <row r="139" spans="1:11" x14ac:dyDescent="0.25">
      <c r="A139" s="3"/>
      <c r="B139" s="3" t="s">
        <v>439</v>
      </c>
      <c r="C139" s="15">
        <v>168</v>
      </c>
      <c r="D139" s="37">
        <v>1</v>
      </c>
      <c r="E139" s="15">
        <v>168</v>
      </c>
      <c r="F139" s="24">
        <v>1</v>
      </c>
      <c r="G139" s="15">
        <v>168</v>
      </c>
      <c r="H139" s="2" t="s">
        <v>213</v>
      </c>
      <c r="I139" s="2" t="s">
        <v>330</v>
      </c>
      <c r="K139" s="18">
        <f t="shared" si="0"/>
        <v>0</v>
      </c>
    </row>
    <row r="140" spans="1:11" x14ac:dyDescent="0.25">
      <c r="A140" s="3"/>
      <c r="B140" s="3" t="s">
        <v>440</v>
      </c>
      <c r="C140" s="15">
        <v>159</v>
      </c>
      <c r="D140" s="37">
        <v>1</v>
      </c>
      <c r="E140" s="15">
        <v>159</v>
      </c>
      <c r="F140" s="24">
        <v>1</v>
      </c>
      <c r="G140" s="15">
        <v>159</v>
      </c>
      <c r="H140" s="2" t="s">
        <v>213</v>
      </c>
      <c r="I140" s="2" t="s">
        <v>330</v>
      </c>
      <c r="K140" s="18">
        <f t="shared" si="0"/>
        <v>0</v>
      </c>
    </row>
    <row r="141" spans="1:11" x14ac:dyDescent="0.25">
      <c r="A141" s="3"/>
      <c r="B141" s="3" t="s">
        <v>434</v>
      </c>
      <c r="C141" s="15">
        <v>99</v>
      </c>
      <c r="D141" s="37">
        <v>1</v>
      </c>
      <c r="E141" s="15">
        <v>99</v>
      </c>
      <c r="F141" s="24">
        <v>1</v>
      </c>
      <c r="G141" s="15">
        <v>99</v>
      </c>
      <c r="H141" s="2" t="s">
        <v>213</v>
      </c>
      <c r="I141" s="2" t="s">
        <v>330</v>
      </c>
      <c r="K141" s="18">
        <f t="shared" si="0"/>
        <v>0</v>
      </c>
    </row>
    <row r="142" spans="1:11" x14ac:dyDescent="0.25">
      <c r="A142" s="3"/>
      <c r="B142" s="3" t="s">
        <v>149</v>
      </c>
      <c r="C142" s="15">
        <v>93687</v>
      </c>
      <c r="D142" s="37">
        <v>1</v>
      </c>
      <c r="E142" s="15">
        <v>93687</v>
      </c>
      <c r="F142" s="24">
        <v>1</v>
      </c>
      <c r="G142" s="15">
        <v>93687</v>
      </c>
      <c r="H142" s="2" t="s">
        <v>213</v>
      </c>
      <c r="I142" s="2" t="s">
        <v>330</v>
      </c>
      <c r="K142" s="18">
        <f t="shared" si="0"/>
        <v>0</v>
      </c>
    </row>
    <row r="143" spans="1:11" x14ac:dyDescent="0.25">
      <c r="A143" s="3"/>
      <c r="B143" s="3" t="s">
        <v>147</v>
      </c>
      <c r="C143" s="15">
        <v>67899</v>
      </c>
      <c r="D143" s="37">
        <v>1</v>
      </c>
      <c r="E143" s="15">
        <v>67899</v>
      </c>
      <c r="F143" s="24">
        <v>1</v>
      </c>
      <c r="G143" s="15">
        <v>67899</v>
      </c>
      <c r="H143" s="2" t="s">
        <v>213</v>
      </c>
      <c r="I143" s="2" t="s">
        <v>330</v>
      </c>
      <c r="K143" s="18">
        <f t="shared" si="0"/>
        <v>0</v>
      </c>
    </row>
    <row r="144" spans="1:11" x14ac:dyDescent="0.25">
      <c r="A144" s="3"/>
      <c r="B144" s="3" t="s">
        <v>2390</v>
      </c>
      <c r="C144" s="47">
        <v>30386.3</v>
      </c>
      <c r="D144" s="37">
        <v>1</v>
      </c>
      <c r="E144" s="15">
        <v>30386</v>
      </c>
      <c r="F144" s="24">
        <v>1</v>
      </c>
      <c r="G144" s="15">
        <v>30386</v>
      </c>
      <c r="H144" s="2" t="s">
        <v>213</v>
      </c>
      <c r="I144" s="2" t="s">
        <v>330</v>
      </c>
      <c r="K144" s="18">
        <f t="shared" si="0"/>
        <v>0.2999999999992724</v>
      </c>
    </row>
    <row r="145" spans="1:11" x14ac:dyDescent="0.25">
      <c r="A145" s="3"/>
      <c r="B145" s="3" t="s">
        <v>237</v>
      </c>
      <c r="C145" s="15">
        <v>16458</v>
      </c>
      <c r="D145" s="37">
        <v>1</v>
      </c>
      <c r="E145" s="15">
        <v>16458</v>
      </c>
      <c r="F145" s="24">
        <v>1</v>
      </c>
      <c r="G145" s="15">
        <v>16458</v>
      </c>
      <c r="H145" s="2" t="s">
        <v>213</v>
      </c>
      <c r="I145" s="2" t="s">
        <v>330</v>
      </c>
      <c r="K145" s="18">
        <f t="shared" si="0"/>
        <v>0</v>
      </c>
    </row>
    <row r="146" spans="1:11" x14ac:dyDescent="0.25">
      <c r="A146" s="3"/>
      <c r="B146" s="3" t="s">
        <v>402</v>
      </c>
      <c r="C146" s="47">
        <v>13641.3</v>
      </c>
      <c r="D146" s="37">
        <v>1</v>
      </c>
      <c r="E146" s="15">
        <v>13641</v>
      </c>
      <c r="F146" s="24">
        <v>1</v>
      </c>
      <c r="G146" s="15">
        <v>13641</v>
      </c>
      <c r="H146" s="2" t="s">
        <v>213</v>
      </c>
      <c r="I146" s="2" t="s">
        <v>330</v>
      </c>
      <c r="K146" s="18">
        <f t="shared" si="0"/>
        <v>0.2999999999992724</v>
      </c>
    </row>
    <row r="147" spans="1:11" x14ac:dyDescent="0.25">
      <c r="A147" s="3"/>
      <c r="B147" s="3" t="s">
        <v>385</v>
      </c>
      <c r="C147" s="15">
        <v>9423</v>
      </c>
      <c r="D147" s="37">
        <v>1</v>
      </c>
      <c r="E147" s="15">
        <v>9423</v>
      </c>
      <c r="F147" s="24">
        <v>1</v>
      </c>
      <c r="G147" s="15">
        <v>9423</v>
      </c>
      <c r="H147" s="2" t="s">
        <v>213</v>
      </c>
      <c r="I147" s="2" t="s">
        <v>330</v>
      </c>
      <c r="K147" s="18">
        <f t="shared" si="0"/>
        <v>0</v>
      </c>
    </row>
    <row r="148" spans="1:11" x14ac:dyDescent="0.25">
      <c r="A148" s="3"/>
      <c r="B148" s="3" t="s">
        <v>399</v>
      </c>
      <c r="C148" s="15">
        <v>9005</v>
      </c>
      <c r="D148" s="37">
        <v>1</v>
      </c>
      <c r="E148" s="15">
        <v>9005</v>
      </c>
      <c r="F148" s="24">
        <v>1</v>
      </c>
      <c r="G148" s="15">
        <v>9005</v>
      </c>
      <c r="H148" s="2" t="s">
        <v>213</v>
      </c>
      <c r="I148" s="2" t="s">
        <v>330</v>
      </c>
      <c r="K148" s="18">
        <f t="shared" si="0"/>
        <v>0</v>
      </c>
    </row>
    <row r="149" spans="1:11" x14ac:dyDescent="0.25">
      <c r="A149" s="3"/>
      <c r="B149" s="3" t="s">
        <v>438</v>
      </c>
      <c r="C149" s="15">
        <v>7745</v>
      </c>
      <c r="D149" s="37">
        <v>1</v>
      </c>
      <c r="E149" s="15">
        <v>7745</v>
      </c>
      <c r="F149" s="24">
        <v>1</v>
      </c>
      <c r="G149" s="15">
        <v>7745</v>
      </c>
      <c r="H149" s="2" t="s">
        <v>213</v>
      </c>
      <c r="I149" s="2" t="s">
        <v>330</v>
      </c>
      <c r="K149" s="18">
        <f t="shared" si="0"/>
        <v>0</v>
      </c>
    </row>
    <row r="150" spans="1:11" x14ac:dyDescent="0.25">
      <c r="A150" s="3"/>
      <c r="B150" s="3" t="s">
        <v>2389</v>
      </c>
      <c r="C150" s="15">
        <v>6086</v>
      </c>
      <c r="D150" s="37">
        <v>1</v>
      </c>
      <c r="E150" s="15">
        <v>6086</v>
      </c>
      <c r="F150" s="24">
        <v>1</v>
      </c>
      <c r="G150" s="15">
        <v>6086</v>
      </c>
      <c r="H150" s="2" t="s">
        <v>213</v>
      </c>
      <c r="I150" s="2" t="s">
        <v>330</v>
      </c>
      <c r="K150" s="18">
        <f t="shared" si="0"/>
        <v>0</v>
      </c>
    </row>
    <row r="151" spans="1:11" x14ac:dyDescent="0.25">
      <c r="A151" s="3"/>
      <c r="B151" s="3" t="s">
        <v>401</v>
      </c>
      <c r="C151" s="15">
        <v>3402</v>
      </c>
      <c r="D151" s="37">
        <v>1</v>
      </c>
      <c r="E151" s="15">
        <v>3402</v>
      </c>
      <c r="F151" s="24">
        <v>1</v>
      </c>
      <c r="G151" s="15">
        <v>3402</v>
      </c>
      <c r="H151" s="2" t="s">
        <v>213</v>
      </c>
      <c r="I151" s="2" t="s">
        <v>330</v>
      </c>
      <c r="K151" s="18">
        <f t="shared" si="0"/>
        <v>0</v>
      </c>
    </row>
    <row r="152" spans="1:11" x14ac:dyDescent="0.25">
      <c r="A152" s="3"/>
      <c r="B152" s="3" t="s">
        <v>2387</v>
      </c>
      <c r="C152" s="15">
        <v>2602</v>
      </c>
      <c r="D152" s="37">
        <v>1</v>
      </c>
      <c r="E152" s="15">
        <v>2602</v>
      </c>
      <c r="F152" s="24">
        <v>1</v>
      </c>
      <c r="G152" s="15">
        <v>2602</v>
      </c>
      <c r="H152" s="2" t="s">
        <v>213</v>
      </c>
      <c r="I152" s="2" t="s">
        <v>330</v>
      </c>
      <c r="K152" s="18">
        <f t="shared" si="0"/>
        <v>0</v>
      </c>
    </row>
    <row r="153" spans="1:11" x14ac:dyDescent="0.25">
      <c r="A153" s="3"/>
      <c r="B153" s="3" t="s">
        <v>2386</v>
      </c>
      <c r="C153" s="15">
        <v>1758</v>
      </c>
      <c r="D153" s="37">
        <v>1</v>
      </c>
      <c r="E153" s="15">
        <v>1758</v>
      </c>
      <c r="F153" s="24">
        <v>1</v>
      </c>
      <c r="G153" s="15">
        <v>1758</v>
      </c>
      <c r="H153" s="2" t="s">
        <v>213</v>
      </c>
      <c r="I153" s="2" t="s">
        <v>330</v>
      </c>
      <c r="K153" s="18">
        <f t="shared" si="0"/>
        <v>0</v>
      </c>
    </row>
    <row r="154" spans="1:11" x14ac:dyDescent="0.25">
      <c r="A154" s="3"/>
      <c r="B154" s="3" t="s">
        <v>439</v>
      </c>
      <c r="C154" s="15">
        <v>907</v>
      </c>
      <c r="D154" s="37">
        <v>1</v>
      </c>
      <c r="E154" s="15">
        <v>907</v>
      </c>
      <c r="F154" s="24">
        <v>1</v>
      </c>
      <c r="G154" s="15">
        <v>907</v>
      </c>
      <c r="H154" s="2" t="s">
        <v>213</v>
      </c>
      <c r="I154" s="2" t="s">
        <v>330</v>
      </c>
      <c r="K154" s="18">
        <f t="shared" si="0"/>
        <v>0</v>
      </c>
    </row>
    <row r="155" spans="1:11" x14ac:dyDescent="0.25">
      <c r="A155" s="3"/>
      <c r="B155" s="3" t="s">
        <v>440</v>
      </c>
      <c r="C155" s="15">
        <v>731</v>
      </c>
      <c r="D155" s="37">
        <v>1</v>
      </c>
      <c r="E155" s="15">
        <v>731</v>
      </c>
      <c r="F155" s="24">
        <v>1</v>
      </c>
      <c r="G155" s="15">
        <v>731</v>
      </c>
      <c r="H155" s="2" t="s">
        <v>213</v>
      </c>
      <c r="I155" s="2" t="s">
        <v>330</v>
      </c>
      <c r="K155" s="18">
        <f t="shared" si="0"/>
        <v>0</v>
      </c>
    </row>
    <row r="156" spans="1:11" x14ac:dyDescent="0.25">
      <c r="A156" s="3"/>
      <c r="B156" s="3" t="s">
        <v>2388</v>
      </c>
      <c r="C156" s="15">
        <v>586</v>
      </c>
      <c r="D156" s="37">
        <v>1</v>
      </c>
      <c r="E156" s="15">
        <v>586</v>
      </c>
      <c r="F156" s="24">
        <v>1</v>
      </c>
      <c r="G156" s="15">
        <v>586</v>
      </c>
      <c r="H156" s="2" t="s">
        <v>213</v>
      </c>
      <c r="I156" s="2" t="s">
        <v>330</v>
      </c>
      <c r="K156" s="18">
        <f t="shared" si="0"/>
        <v>0</v>
      </c>
    </row>
    <row r="157" spans="1:11" x14ac:dyDescent="0.25">
      <c r="A157" s="3"/>
      <c r="B157" s="3" t="s">
        <v>442</v>
      </c>
      <c r="C157" s="15">
        <v>460</v>
      </c>
      <c r="D157" s="37">
        <v>1</v>
      </c>
      <c r="E157" s="15">
        <v>460</v>
      </c>
      <c r="F157" s="24">
        <v>1</v>
      </c>
      <c r="G157" s="15">
        <v>460</v>
      </c>
      <c r="H157" s="2" t="s">
        <v>213</v>
      </c>
      <c r="I157" s="2" t="s">
        <v>330</v>
      </c>
      <c r="K157" s="18">
        <f t="shared" si="0"/>
        <v>0</v>
      </c>
    </row>
    <row r="158" spans="1:11" x14ac:dyDescent="0.25">
      <c r="A158" s="3"/>
      <c r="B158" s="3" t="s">
        <v>436</v>
      </c>
      <c r="C158" s="15">
        <v>415</v>
      </c>
      <c r="D158" s="37">
        <v>1</v>
      </c>
      <c r="E158" s="15">
        <v>415</v>
      </c>
      <c r="F158" s="24">
        <v>1</v>
      </c>
      <c r="G158" s="15">
        <v>415</v>
      </c>
      <c r="H158" s="2" t="s">
        <v>213</v>
      </c>
      <c r="I158" s="2" t="s">
        <v>330</v>
      </c>
      <c r="K158" s="18">
        <f t="shared" si="0"/>
        <v>0</v>
      </c>
    </row>
    <row r="159" spans="1:11" x14ac:dyDescent="0.25">
      <c r="A159" s="3"/>
      <c r="B159" s="3" t="s">
        <v>435</v>
      </c>
      <c r="C159" s="15">
        <v>226</v>
      </c>
      <c r="D159" s="37">
        <v>1</v>
      </c>
      <c r="E159" s="15">
        <v>226</v>
      </c>
      <c r="F159" s="24">
        <v>1</v>
      </c>
      <c r="G159" s="15">
        <v>226</v>
      </c>
      <c r="H159" s="2" t="s">
        <v>213</v>
      </c>
      <c r="I159" s="2" t="s">
        <v>330</v>
      </c>
      <c r="K159" s="18">
        <f t="shared" si="0"/>
        <v>0</v>
      </c>
    </row>
    <row r="160" spans="1:11" x14ac:dyDescent="0.25">
      <c r="A160" s="3"/>
      <c r="B160" s="3" t="s">
        <v>434</v>
      </c>
      <c r="C160" s="15">
        <v>222</v>
      </c>
      <c r="D160" s="37">
        <v>1</v>
      </c>
      <c r="E160" s="15">
        <v>222</v>
      </c>
      <c r="F160" s="24">
        <v>1</v>
      </c>
      <c r="G160" s="15">
        <v>222</v>
      </c>
      <c r="H160" s="2" t="s">
        <v>213</v>
      </c>
      <c r="I160" s="2" t="s">
        <v>330</v>
      </c>
      <c r="K160" s="18">
        <f t="shared" si="0"/>
        <v>0</v>
      </c>
    </row>
    <row r="161" spans="1:11" x14ac:dyDescent="0.25">
      <c r="A161" s="3"/>
      <c r="B161" s="3" t="s">
        <v>142</v>
      </c>
      <c r="C161" s="15">
        <v>150</v>
      </c>
      <c r="D161" s="37">
        <v>1</v>
      </c>
      <c r="E161" s="15">
        <v>150</v>
      </c>
      <c r="F161" s="24">
        <v>1</v>
      </c>
      <c r="G161" s="15">
        <v>150</v>
      </c>
      <c r="H161" s="2" t="s">
        <v>213</v>
      </c>
      <c r="I161" s="2" t="s">
        <v>330</v>
      </c>
      <c r="K161" s="18">
        <f t="shared" si="0"/>
        <v>0</v>
      </c>
    </row>
    <row r="162" spans="1:11" x14ac:dyDescent="0.25">
      <c r="A162" s="3"/>
      <c r="B162" s="3" t="s">
        <v>441</v>
      </c>
      <c r="C162" s="15">
        <v>27</v>
      </c>
      <c r="D162" s="37">
        <v>1</v>
      </c>
      <c r="E162" s="15">
        <v>27</v>
      </c>
      <c r="F162" s="24">
        <v>1</v>
      </c>
      <c r="G162" s="15">
        <v>27</v>
      </c>
      <c r="H162" s="2" t="s">
        <v>213</v>
      </c>
      <c r="I162" s="2" t="s">
        <v>330</v>
      </c>
      <c r="K162" s="18">
        <f t="shared" si="0"/>
        <v>0</v>
      </c>
    </row>
    <row r="163" spans="1:11" x14ac:dyDescent="0.25">
      <c r="A163" s="3"/>
      <c r="B163" s="3" t="s">
        <v>139</v>
      </c>
      <c r="C163" s="15">
        <v>0.4</v>
      </c>
      <c r="D163" s="37">
        <v>1</v>
      </c>
      <c r="E163" s="15">
        <v>0.4</v>
      </c>
      <c r="F163" s="24">
        <v>1</v>
      </c>
      <c r="G163" s="15">
        <v>0.4</v>
      </c>
      <c r="H163" s="2" t="s">
        <v>213</v>
      </c>
      <c r="I163" s="2" t="s">
        <v>330</v>
      </c>
      <c r="K163" s="18">
        <f t="shared" si="0"/>
        <v>0</v>
      </c>
    </row>
    <row r="164" spans="1:11" x14ac:dyDescent="0.25">
      <c r="A164" s="3"/>
      <c r="B164" s="3" t="s">
        <v>219</v>
      </c>
      <c r="C164" s="15">
        <v>3970</v>
      </c>
      <c r="D164" s="37">
        <v>1</v>
      </c>
      <c r="E164" s="15">
        <v>3970</v>
      </c>
      <c r="F164" s="24">
        <v>1</v>
      </c>
      <c r="G164" s="15">
        <v>3970</v>
      </c>
      <c r="H164" s="2" t="s">
        <v>213</v>
      </c>
      <c r="I164" s="2" t="s">
        <v>330</v>
      </c>
      <c r="K164" s="18">
        <f t="shared" si="0"/>
        <v>0</v>
      </c>
    </row>
    <row r="165" spans="1:11" x14ac:dyDescent="0.25">
      <c r="A165" s="3"/>
      <c r="B165" s="3" t="s">
        <v>2389</v>
      </c>
      <c r="C165" s="15">
        <v>2078</v>
      </c>
      <c r="D165" s="37">
        <v>1</v>
      </c>
      <c r="E165" s="15">
        <v>2078</v>
      </c>
      <c r="F165" s="24">
        <v>1</v>
      </c>
      <c r="G165" s="15">
        <v>2078</v>
      </c>
      <c r="H165" s="2" t="s">
        <v>213</v>
      </c>
      <c r="I165" s="2" t="s">
        <v>330</v>
      </c>
      <c r="K165" s="18">
        <f t="shared" si="0"/>
        <v>0</v>
      </c>
    </row>
    <row r="166" spans="1:11" x14ac:dyDescent="0.25">
      <c r="A166" s="3"/>
      <c r="B166" s="3" t="s">
        <v>149</v>
      </c>
      <c r="C166" s="15">
        <v>1820</v>
      </c>
      <c r="D166" s="37">
        <v>1</v>
      </c>
      <c r="E166" s="15">
        <v>1820</v>
      </c>
      <c r="F166" s="24">
        <v>1</v>
      </c>
      <c r="G166" s="15">
        <v>1820</v>
      </c>
      <c r="H166" s="2" t="s">
        <v>213</v>
      </c>
      <c r="I166" s="2" t="s">
        <v>330</v>
      </c>
      <c r="K166" s="18">
        <f t="shared" si="0"/>
        <v>0</v>
      </c>
    </row>
    <row r="167" spans="1:11" x14ac:dyDescent="0.25">
      <c r="A167" s="3"/>
      <c r="B167" s="3" t="s">
        <v>2386</v>
      </c>
      <c r="C167" s="15">
        <v>1381</v>
      </c>
      <c r="D167" s="37">
        <v>1</v>
      </c>
      <c r="E167" s="15">
        <v>1381</v>
      </c>
      <c r="F167" s="24">
        <v>1</v>
      </c>
      <c r="G167" s="15">
        <v>1381</v>
      </c>
      <c r="H167" s="2" t="s">
        <v>213</v>
      </c>
      <c r="I167" s="2" t="s">
        <v>330</v>
      </c>
      <c r="K167" s="18">
        <f t="shared" si="0"/>
        <v>0</v>
      </c>
    </row>
    <row r="168" spans="1:11" x14ac:dyDescent="0.25">
      <c r="A168" s="3"/>
      <c r="B168" s="3" t="s">
        <v>438</v>
      </c>
      <c r="C168" s="15">
        <v>924</v>
      </c>
      <c r="D168" s="37">
        <v>1</v>
      </c>
      <c r="E168" s="15">
        <v>924</v>
      </c>
      <c r="F168" s="24">
        <v>1</v>
      </c>
      <c r="G168" s="15">
        <v>924</v>
      </c>
      <c r="H168" s="2" t="s">
        <v>213</v>
      </c>
      <c r="I168" s="2" t="s">
        <v>330</v>
      </c>
      <c r="K168" s="18">
        <f t="shared" si="0"/>
        <v>0</v>
      </c>
    </row>
    <row r="169" spans="1:11" x14ac:dyDescent="0.25">
      <c r="A169" s="3"/>
      <c r="B169" s="3" t="s">
        <v>147</v>
      </c>
      <c r="C169" s="15">
        <v>910</v>
      </c>
      <c r="D169" s="37">
        <v>1</v>
      </c>
      <c r="E169" s="15">
        <v>910</v>
      </c>
      <c r="F169" s="24">
        <v>1</v>
      </c>
      <c r="G169" s="15">
        <v>910</v>
      </c>
      <c r="H169" s="2" t="s">
        <v>213</v>
      </c>
      <c r="I169" s="2" t="s">
        <v>330</v>
      </c>
      <c r="K169" s="18">
        <f t="shared" si="0"/>
        <v>0</v>
      </c>
    </row>
    <row r="170" spans="1:11" x14ac:dyDescent="0.25">
      <c r="A170" s="3"/>
      <c r="B170" s="3" t="s">
        <v>2387</v>
      </c>
      <c r="C170" s="15">
        <v>592</v>
      </c>
      <c r="D170" s="37">
        <v>1</v>
      </c>
      <c r="E170" s="15">
        <v>592</v>
      </c>
      <c r="F170" s="24">
        <v>1</v>
      </c>
      <c r="G170" s="15">
        <v>592</v>
      </c>
      <c r="H170" s="2" t="s">
        <v>213</v>
      </c>
      <c r="I170" s="2" t="s">
        <v>330</v>
      </c>
      <c r="K170" s="18">
        <f t="shared" si="0"/>
        <v>0</v>
      </c>
    </row>
    <row r="171" spans="1:11" x14ac:dyDescent="0.25">
      <c r="A171" s="3"/>
      <c r="B171" s="3" t="s">
        <v>441</v>
      </c>
      <c r="C171" s="15">
        <v>312</v>
      </c>
      <c r="D171" s="37">
        <v>1</v>
      </c>
      <c r="E171" s="15">
        <v>312</v>
      </c>
      <c r="F171" s="24">
        <v>1</v>
      </c>
      <c r="G171" s="15">
        <v>312</v>
      </c>
      <c r="H171" s="2" t="s">
        <v>213</v>
      </c>
      <c r="I171" s="2" t="s">
        <v>330</v>
      </c>
      <c r="K171" s="18">
        <f t="shared" si="0"/>
        <v>0</v>
      </c>
    </row>
    <row r="172" spans="1:11" x14ac:dyDescent="0.25">
      <c r="A172" s="3"/>
      <c r="B172" s="3" t="s">
        <v>442</v>
      </c>
      <c r="C172" s="15">
        <v>293</v>
      </c>
      <c r="D172" s="37">
        <v>1</v>
      </c>
      <c r="E172" s="15">
        <v>293</v>
      </c>
      <c r="F172" s="24">
        <v>1</v>
      </c>
      <c r="G172" s="15">
        <v>293</v>
      </c>
      <c r="H172" s="2" t="s">
        <v>213</v>
      </c>
      <c r="I172" s="2" t="s">
        <v>330</v>
      </c>
      <c r="K172" s="18">
        <f t="shared" si="0"/>
        <v>0</v>
      </c>
    </row>
    <row r="173" spans="1:11" x14ac:dyDescent="0.25">
      <c r="A173" s="10"/>
      <c r="B173" s="10" t="s">
        <v>2388</v>
      </c>
      <c r="C173" s="17">
        <v>226</v>
      </c>
      <c r="D173" s="39">
        <v>1</v>
      </c>
      <c r="E173" s="17">
        <v>226</v>
      </c>
      <c r="F173" s="26">
        <v>1</v>
      </c>
      <c r="G173" s="17">
        <v>226</v>
      </c>
      <c r="H173" s="2" t="s">
        <v>213</v>
      </c>
      <c r="I173" s="2" t="s">
        <v>330</v>
      </c>
      <c r="K173" s="18">
        <f t="shared" si="0"/>
        <v>0</v>
      </c>
    </row>
    <row r="174" spans="1:11" x14ac:dyDescent="0.25">
      <c r="A174" s="10"/>
      <c r="B174" s="10" t="s">
        <v>2390</v>
      </c>
      <c r="C174" s="17">
        <v>139</v>
      </c>
      <c r="D174" s="39">
        <v>1</v>
      </c>
      <c r="E174" s="17">
        <v>139</v>
      </c>
      <c r="F174" s="26">
        <v>1</v>
      </c>
      <c r="G174" s="17">
        <v>139</v>
      </c>
      <c r="H174" s="2" t="s">
        <v>213</v>
      </c>
      <c r="I174" s="2" t="s">
        <v>330</v>
      </c>
      <c r="K174" s="18">
        <f t="shared" si="0"/>
        <v>0</v>
      </c>
    </row>
    <row r="175" spans="1:11" x14ac:dyDescent="0.25">
      <c r="A175" s="10"/>
      <c r="B175" s="10" t="s">
        <v>436</v>
      </c>
      <c r="C175" s="17">
        <v>112</v>
      </c>
      <c r="D175" s="39">
        <v>1</v>
      </c>
      <c r="E175" s="17">
        <v>112</v>
      </c>
      <c r="F175" s="26">
        <v>1</v>
      </c>
      <c r="G175" s="17">
        <v>112</v>
      </c>
      <c r="H175" s="2" t="s">
        <v>213</v>
      </c>
      <c r="I175" s="2" t="s">
        <v>330</v>
      </c>
      <c r="K175" s="18">
        <f t="shared" si="0"/>
        <v>0</v>
      </c>
    </row>
    <row r="176" spans="1:11" x14ac:dyDescent="0.25">
      <c r="A176" s="10"/>
      <c r="B176" s="10" t="s">
        <v>439</v>
      </c>
      <c r="C176" s="17">
        <v>76</v>
      </c>
      <c r="D176" s="39">
        <v>1</v>
      </c>
      <c r="E176" s="17">
        <v>76</v>
      </c>
      <c r="F176" s="26">
        <v>1</v>
      </c>
      <c r="G176" s="17">
        <v>76</v>
      </c>
      <c r="H176" s="2" t="s">
        <v>213</v>
      </c>
      <c r="I176" s="2" t="s">
        <v>330</v>
      </c>
      <c r="K176" s="18">
        <f t="shared" si="0"/>
        <v>0</v>
      </c>
    </row>
    <row r="177" spans="1:11" x14ac:dyDescent="0.25">
      <c r="A177" s="10"/>
      <c r="B177" s="10" t="s">
        <v>237</v>
      </c>
      <c r="C177" s="17">
        <v>62</v>
      </c>
      <c r="D177" s="39">
        <v>1</v>
      </c>
      <c r="E177" s="17">
        <v>62</v>
      </c>
      <c r="F177" s="26">
        <v>1</v>
      </c>
      <c r="G177" s="17">
        <v>62</v>
      </c>
      <c r="H177" s="2" t="s">
        <v>213</v>
      </c>
      <c r="I177" s="2" t="s">
        <v>330</v>
      </c>
      <c r="K177" s="18">
        <f t="shared" si="0"/>
        <v>0</v>
      </c>
    </row>
    <row r="178" spans="1:11" x14ac:dyDescent="0.25">
      <c r="A178" s="10"/>
      <c r="B178" s="10" t="s">
        <v>440</v>
      </c>
      <c r="C178" s="17">
        <v>62</v>
      </c>
      <c r="D178" s="39">
        <v>1</v>
      </c>
      <c r="E178" s="17">
        <v>62</v>
      </c>
      <c r="F178" s="26">
        <v>1</v>
      </c>
      <c r="G178" s="17">
        <v>62</v>
      </c>
      <c r="H178" s="2" t="s">
        <v>213</v>
      </c>
      <c r="I178" s="2" t="s">
        <v>330</v>
      </c>
      <c r="K178" s="18">
        <f t="shared" si="0"/>
        <v>0</v>
      </c>
    </row>
    <row r="179" spans="1:11" x14ac:dyDescent="0.25">
      <c r="A179" s="10"/>
      <c r="B179" s="10" t="s">
        <v>434</v>
      </c>
      <c r="C179" s="17">
        <v>38</v>
      </c>
      <c r="D179" s="39">
        <v>1</v>
      </c>
      <c r="E179" s="17">
        <v>38</v>
      </c>
      <c r="F179" s="26">
        <v>1</v>
      </c>
      <c r="G179" s="17">
        <v>38</v>
      </c>
      <c r="H179" s="2" t="s">
        <v>213</v>
      </c>
      <c r="I179" s="2" t="s">
        <v>330</v>
      </c>
      <c r="K179" s="18">
        <f t="shared" si="0"/>
        <v>0</v>
      </c>
    </row>
    <row r="180" spans="1:11" x14ac:dyDescent="0.25">
      <c r="A180" s="10"/>
      <c r="B180" s="10" t="s">
        <v>221</v>
      </c>
      <c r="C180" s="17">
        <v>96668</v>
      </c>
      <c r="D180" s="39">
        <v>1</v>
      </c>
      <c r="E180" s="17">
        <v>96668</v>
      </c>
      <c r="F180" s="26">
        <v>1</v>
      </c>
      <c r="G180" s="17">
        <v>96668</v>
      </c>
      <c r="H180" s="2" t="s">
        <v>213</v>
      </c>
      <c r="I180" s="2" t="s">
        <v>330</v>
      </c>
      <c r="K180" s="18">
        <f t="shared" si="0"/>
        <v>0</v>
      </c>
    </row>
    <row r="181" spans="1:11" x14ac:dyDescent="0.25">
      <c r="A181" s="10"/>
      <c r="B181" s="10" t="s">
        <v>118</v>
      </c>
      <c r="C181" s="17">
        <v>4510</v>
      </c>
      <c r="D181" s="39">
        <v>1</v>
      </c>
      <c r="E181" s="17">
        <v>4510</v>
      </c>
      <c r="F181" s="26">
        <v>1</v>
      </c>
      <c r="G181" s="17">
        <v>4510</v>
      </c>
      <c r="H181" s="2" t="s">
        <v>213</v>
      </c>
      <c r="I181" s="2" t="s">
        <v>330</v>
      </c>
      <c r="K181" s="18">
        <f t="shared" si="0"/>
        <v>0</v>
      </c>
    </row>
    <row r="182" spans="1:11" x14ac:dyDescent="0.25">
      <c r="A182" s="10"/>
      <c r="B182" s="10" t="s">
        <v>114</v>
      </c>
      <c r="C182" s="17">
        <v>182</v>
      </c>
      <c r="D182" s="39">
        <v>1</v>
      </c>
      <c r="E182" s="17">
        <v>182</v>
      </c>
      <c r="F182" s="26">
        <v>1</v>
      </c>
      <c r="G182" s="17">
        <v>182</v>
      </c>
      <c r="H182" s="2" t="s">
        <v>213</v>
      </c>
      <c r="I182" s="2" t="s">
        <v>330</v>
      </c>
      <c r="K182" s="18">
        <f t="shared" si="0"/>
        <v>0</v>
      </c>
    </row>
    <row r="183" spans="1:11" x14ac:dyDescent="0.25">
      <c r="A183" s="10"/>
      <c r="B183" s="10" t="s">
        <v>115</v>
      </c>
      <c r="C183" s="17">
        <v>158</v>
      </c>
      <c r="D183" s="39">
        <v>1</v>
      </c>
      <c r="E183" s="17">
        <v>158</v>
      </c>
      <c r="F183" s="26">
        <v>1</v>
      </c>
      <c r="G183" s="17">
        <v>158</v>
      </c>
      <c r="H183" s="2" t="s">
        <v>213</v>
      </c>
      <c r="I183" s="2" t="s">
        <v>330</v>
      </c>
      <c r="K183" s="18">
        <f t="shared" si="0"/>
        <v>0</v>
      </c>
    </row>
    <row r="184" spans="1:11" x14ac:dyDescent="0.25">
      <c r="A184" s="10" t="s">
        <v>2391</v>
      </c>
      <c r="B184" s="10" t="s">
        <v>2392</v>
      </c>
      <c r="C184" s="17">
        <v>39593.69440000115</v>
      </c>
      <c r="D184" s="39">
        <v>0.93757491950534155</v>
      </c>
      <c r="E184" s="17">
        <v>37122.054840000172</v>
      </c>
      <c r="F184" s="26">
        <v>0.95999999999997598</v>
      </c>
      <c r="G184" s="17">
        <v>35637.172646399275</v>
      </c>
      <c r="H184" s="2" t="s">
        <v>318</v>
      </c>
      <c r="I184" s="2" t="s">
        <v>314</v>
      </c>
    </row>
    <row r="185" spans="1:11" x14ac:dyDescent="0.25">
      <c r="A185" s="4" t="s">
        <v>496</v>
      </c>
      <c r="B185" s="10" t="s">
        <v>2393</v>
      </c>
      <c r="C185" s="17">
        <v>4287.7716000000246</v>
      </c>
      <c r="D185" s="39">
        <v>1.0014558757991432</v>
      </c>
      <c r="E185" s="17">
        <v>4294.0140629047182</v>
      </c>
      <c r="F185" s="26">
        <v>1.0099999999999978</v>
      </c>
      <c r="G185" s="17">
        <v>4336.9542035337563</v>
      </c>
      <c r="H185" s="2" t="s">
        <v>318</v>
      </c>
      <c r="I185" s="2" t="s">
        <v>314</v>
      </c>
    </row>
    <row r="186" spans="1:11" x14ac:dyDescent="0.25">
      <c r="A186" s="4" t="s">
        <v>496</v>
      </c>
      <c r="B186" s="10" t="s">
        <v>377</v>
      </c>
      <c r="C186" s="17">
        <v>1241.7801000000047</v>
      </c>
      <c r="D186" s="39">
        <v>1.0013158138668812</v>
      </c>
      <c r="E186" s="17">
        <v>1243.4140514752019</v>
      </c>
      <c r="F186" s="26">
        <v>0.95999999999999841</v>
      </c>
      <c r="G186" s="17">
        <v>1193.6774894161917</v>
      </c>
      <c r="H186" s="2" t="s">
        <v>318</v>
      </c>
      <c r="I186" s="2" t="s">
        <v>314</v>
      </c>
    </row>
    <row r="187" spans="1:11" x14ac:dyDescent="0.25">
      <c r="A187" s="4" t="s">
        <v>496</v>
      </c>
      <c r="B187" s="10" t="s">
        <v>2394</v>
      </c>
      <c r="C187" s="17">
        <v>701.38099999999304</v>
      </c>
      <c r="D187" s="39">
        <v>1.0005854192774284</v>
      </c>
      <c r="E187" s="17">
        <v>701.7916019582151</v>
      </c>
      <c r="F187" s="26">
        <v>1.0099999999999998</v>
      </c>
      <c r="G187" s="17">
        <v>708.8095179777971</v>
      </c>
      <c r="H187" s="2" t="s">
        <v>318</v>
      </c>
      <c r="I187" s="2" t="s">
        <v>314</v>
      </c>
    </row>
    <row r="188" spans="1:11" x14ac:dyDescent="0.25">
      <c r="A188" s="4" t="s">
        <v>496</v>
      </c>
      <c r="B188" s="10" t="s">
        <v>2395</v>
      </c>
      <c r="C188" s="17">
        <v>623.97999999999945</v>
      </c>
      <c r="D188" s="39">
        <v>1.0040268177350442</v>
      </c>
      <c r="E188" s="17">
        <v>626.49265373031233</v>
      </c>
      <c r="F188" s="26">
        <v>1.0099999999999838</v>
      </c>
      <c r="G188" s="17">
        <v>632.75758026760536</v>
      </c>
      <c r="H188" s="2" t="s">
        <v>318</v>
      </c>
      <c r="I188" s="2" t="s">
        <v>314</v>
      </c>
    </row>
    <row r="189" spans="1:11" x14ac:dyDescent="0.25">
      <c r="A189" s="4" t="s">
        <v>496</v>
      </c>
      <c r="B189" s="10" t="s">
        <v>2396</v>
      </c>
      <c r="C189" s="17">
        <v>487.68049999999994</v>
      </c>
      <c r="D189" s="39">
        <v>0.99885894150590271</v>
      </c>
      <c r="E189" s="17">
        <v>487.12402802306934</v>
      </c>
      <c r="F189" s="26">
        <v>0.96</v>
      </c>
      <c r="G189" s="17">
        <v>467.63906690214657</v>
      </c>
      <c r="H189" s="2" t="s">
        <v>318</v>
      </c>
      <c r="I189" s="2" t="s">
        <v>314</v>
      </c>
    </row>
    <row r="190" spans="1:11" x14ac:dyDescent="0.25">
      <c r="A190" s="4" t="s">
        <v>496</v>
      </c>
      <c r="B190" s="10" t="s">
        <v>2397</v>
      </c>
      <c r="C190" s="17">
        <v>107.28579999999999</v>
      </c>
      <c r="D190" s="39">
        <v>1.0574917865651929</v>
      </c>
      <c r="E190" s="17">
        <v>113.45385231507596</v>
      </c>
      <c r="F190" s="26">
        <v>0.96</v>
      </c>
      <c r="G190" s="17">
        <v>108.91569822247293</v>
      </c>
      <c r="H190" s="2" t="s">
        <v>318</v>
      </c>
      <c r="I190" s="2" t="s">
        <v>314</v>
      </c>
    </row>
    <row r="191" spans="1:11" x14ac:dyDescent="0.25">
      <c r="A191" s="4" t="s">
        <v>496</v>
      </c>
      <c r="B191" s="10" t="s">
        <v>2398</v>
      </c>
      <c r="C191" s="17">
        <v>57.850700000000003</v>
      </c>
      <c r="D191" s="39">
        <v>1.0000034447392259</v>
      </c>
      <c r="E191" s="17">
        <v>57.850899280575533</v>
      </c>
      <c r="F191" s="26">
        <v>0.96</v>
      </c>
      <c r="G191" s="17">
        <v>55.536863309352512</v>
      </c>
      <c r="H191" s="2" t="s">
        <v>318</v>
      </c>
      <c r="I191" s="2" t="s">
        <v>314</v>
      </c>
    </row>
    <row r="192" spans="1:11" x14ac:dyDescent="0.25">
      <c r="A192" s="4" t="s">
        <v>496</v>
      </c>
      <c r="B192" s="10" t="s">
        <v>2399</v>
      </c>
      <c r="C192" s="17">
        <v>18.5824</v>
      </c>
      <c r="D192" s="39">
        <v>1.0000005420151565</v>
      </c>
      <c r="E192" s="17">
        <v>18.582410071942444</v>
      </c>
      <c r="F192" s="26">
        <v>0.95999999999999985</v>
      </c>
      <c r="G192" s="17">
        <v>17.839113669064744</v>
      </c>
      <c r="H192" s="2" t="s">
        <v>318</v>
      </c>
      <c r="I192" s="2" t="s">
        <v>314</v>
      </c>
    </row>
    <row r="193" spans="1:9" x14ac:dyDescent="0.25">
      <c r="A193" s="10" t="s">
        <v>52</v>
      </c>
      <c r="B193" s="10" t="s">
        <v>2400</v>
      </c>
      <c r="C193" s="17">
        <v>36701.054100000008</v>
      </c>
      <c r="D193" s="39">
        <v>1.0000000477274669</v>
      </c>
      <c r="E193" s="17">
        <v>36701.055851648351</v>
      </c>
      <c r="F193" s="26">
        <v>0.93</v>
      </c>
      <c r="G193" s="17">
        <v>34131.981942032966</v>
      </c>
      <c r="H193" s="2" t="s">
        <v>318</v>
      </c>
      <c r="I193" s="2" t="s">
        <v>314</v>
      </c>
    </row>
    <row r="194" spans="1:9" x14ac:dyDescent="0.25">
      <c r="A194" s="4" t="s">
        <v>496</v>
      </c>
      <c r="B194" s="10" t="s">
        <v>2401</v>
      </c>
      <c r="C194" s="17">
        <v>21461.2719</v>
      </c>
      <c r="D194" s="39">
        <v>1.0000000253686943</v>
      </c>
      <c r="E194" s="17">
        <v>21461.272444444443</v>
      </c>
      <c r="F194" s="26">
        <v>0.93</v>
      </c>
      <c r="G194" s="17">
        <v>19958.983373333333</v>
      </c>
      <c r="H194" s="2" t="s">
        <v>318</v>
      </c>
      <c r="I194" s="2" t="s">
        <v>314</v>
      </c>
    </row>
    <row r="195" spans="1:9" x14ac:dyDescent="0.25">
      <c r="A195" s="4" t="s">
        <v>496</v>
      </c>
      <c r="B195" s="10" t="s">
        <v>2402</v>
      </c>
      <c r="C195" s="17">
        <v>10665.110499999999</v>
      </c>
      <c r="D195" s="39">
        <v>1.0000000368357311</v>
      </c>
      <c r="E195" s="17">
        <v>10665.110892857141</v>
      </c>
      <c r="F195" s="26">
        <v>0.92999999999999994</v>
      </c>
      <c r="G195" s="17">
        <v>9918.5531303571406</v>
      </c>
      <c r="H195" s="2" t="s">
        <v>318</v>
      </c>
      <c r="I195" s="2" t="s">
        <v>314</v>
      </c>
    </row>
    <row r="196" spans="1:9" x14ac:dyDescent="0.25">
      <c r="A196" s="4" t="s">
        <v>496</v>
      </c>
      <c r="B196" s="10" t="s">
        <v>2403</v>
      </c>
      <c r="C196" s="17">
        <v>8069.1186999999991</v>
      </c>
      <c r="D196" s="39">
        <v>1.0000000061964625</v>
      </c>
      <c r="E196" s="17">
        <v>8069.1187499999905</v>
      </c>
      <c r="F196" s="26">
        <v>0.93</v>
      </c>
      <c r="G196" s="17">
        <v>7504.2804374999914</v>
      </c>
      <c r="H196" s="2" t="s">
        <v>318</v>
      </c>
      <c r="I196" s="2" t="s">
        <v>314</v>
      </c>
    </row>
    <row r="197" spans="1:9" x14ac:dyDescent="0.25">
      <c r="A197" s="4" t="s">
        <v>496</v>
      </c>
      <c r="B197" s="10" t="s">
        <v>90</v>
      </c>
      <c r="C197" s="17">
        <v>4167.26</v>
      </c>
      <c r="D197" s="39">
        <v>1</v>
      </c>
      <c r="E197" s="17">
        <v>4167.26</v>
      </c>
      <c r="F197" s="26">
        <v>0.93</v>
      </c>
      <c r="G197" s="17">
        <v>3875.5518000000002</v>
      </c>
      <c r="H197" s="2" t="s">
        <v>318</v>
      </c>
      <c r="I197" s="2" t="s">
        <v>314</v>
      </c>
    </row>
    <row r="198" spans="1:9" x14ac:dyDescent="0.25">
      <c r="A198" s="4" t="s">
        <v>496</v>
      </c>
      <c r="B198" s="10" t="s">
        <v>390</v>
      </c>
      <c r="C198" s="17">
        <v>2922.2165999999997</v>
      </c>
      <c r="D198" s="39">
        <v>1.0000001255059148</v>
      </c>
      <c r="E198" s="17">
        <v>2922.2169667554672</v>
      </c>
      <c r="F198" s="26">
        <v>0.92999999999999994</v>
      </c>
      <c r="G198" s="17">
        <v>2717.6617790825844</v>
      </c>
      <c r="H198" s="2" t="s">
        <v>318</v>
      </c>
      <c r="I198" s="2" t="s">
        <v>314</v>
      </c>
    </row>
    <row r="199" spans="1:9" x14ac:dyDescent="0.25">
      <c r="A199" s="4" t="s">
        <v>496</v>
      </c>
      <c r="B199" s="10" t="s">
        <v>187</v>
      </c>
      <c r="C199" s="17">
        <v>1069.2</v>
      </c>
      <c r="D199" s="39">
        <v>1</v>
      </c>
      <c r="E199" s="17">
        <v>1069.2</v>
      </c>
      <c r="F199" s="26">
        <v>0.93</v>
      </c>
      <c r="G199" s="17">
        <v>994.35600000000011</v>
      </c>
      <c r="H199" s="2" t="s">
        <v>318</v>
      </c>
      <c r="I199" s="2" t="s">
        <v>314</v>
      </c>
    </row>
    <row r="200" spans="1:9" x14ac:dyDescent="0.25">
      <c r="A200" s="4" t="s">
        <v>496</v>
      </c>
      <c r="B200" s="10" t="s">
        <v>240</v>
      </c>
      <c r="C200" s="17">
        <v>412.30119999999999</v>
      </c>
      <c r="D200" s="39">
        <v>1.0000001990081082</v>
      </c>
      <c r="E200" s="17">
        <v>412.30128205128182</v>
      </c>
      <c r="F200" s="26">
        <v>0.92999999999999994</v>
      </c>
      <c r="G200" s="17">
        <v>383.44019230769209</v>
      </c>
      <c r="H200" s="2" t="s">
        <v>318</v>
      </c>
      <c r="I200" s="2" t="s">
        <v>314</v>
      </c>
    </row>
    <row r="201" spans="1:9" x14ac:dyDescent="0.25">
      <c r="A201" s="10" t="s">
        <v>157</v>
      </c>
      <c r="B201" s="10" t="s">
        <v>389</v>
      </c>
      <c r="C201" s="17">
        <v>75867</v>
      </c>
      <c r="D201" s="39">
        <v>1.07603305785124</v>
      </c>
      <c r="E201" s="17">
        <v>81635.400000000023</v>
      </c>
      <c r="F201" s="26">
        <v>0.93000000000000049</v>
      </c>
      <c r="G201" s="17">
        <v>75920.922000000064</v>
      </c>
      <c r="H201" s="2" t="s">
        <v>318</v>
      </c>
      <c r="I201" s="2" t="s">
        <v>314</v>
      </c>
    </row>
    <row r="202" spans="1:9" x14ac:dyDescent="0.25">
      <c r="A202" s="4" t="s">
        <v>496</v>
      </c>
      <c r="B202" s="10" t="s">
        <v>390</v>
      </c>
      <c r="C202" s="17">
        <v>64724.201700000071</v>
      </c>
      <c r="D202" s="39">
        <v>1.0000000595251763</v>
      </c>
      <c r="E202" s="17">
        <v>64724.205552719592</v>
      </c>
      <c r="F202" s="26">
        <v>0.93000000000000049</v>
      </c>
      <c r="G202" s="17">
        <v>60193.511164029253</v>
      </c>
      <c r="H202" s="2" t="s">
        <v>318</v>
      </c>
      <c r="I202" s="2" t="s">
        <v>314</v>
      </c>
    </row>
    <row r="203" spans="1:9" x14ac:dyDescent="0.25">
      <c r="A203" s="4" t="s">
        <v>496</v>
      </c>
      <c r="B203" s="10" t="s">
        <v>2404</v>
      </c>
      <c r="C203" s="17">
        <v>60753.502500000002</v>
      </c>
      <c r="D203" s="39">
        <v>1.0017760452152953</v>
      </c>
      <c r="E203" s="17">
        <v>60861.403467427554</v>
      </c>
      <c r="F203" s="26">
        <v>0.93</v>
      </c>
      <c r="G203" s="17">
        <v>56601.10522470763</v>
      </c>
      <c r="H203" s="2" t="s">
        <v>318</v>
      </c>
      <c r="I203" s="2" t="s">
        <v>314</v>
      </c>
    </row>
    <row r="204" spans="1:9" x14ac:dyDescent="0.25">
      <c r="A204" s="4" t="s">
        <v>496</v>
      </c>
      <c r="B204" s="10" t="s">
        <v>2396</v>
      </c>
      <c r="C204" s="17">
        <v>53202.178300000007</v>
      </c>
      <c r="D204" s="39">
        <v>0.98717078344208609</v>
      </c>
      <c r="E204" s="17">
        <v>52519.636033236558</v>
      </c>
      <c r="F204" s="26">
        <v>0.93000000000000016</v>
      </c>
      <c r="G204" s="17">
        <v>48843.261510910008</v>
      </c>
      <c r="H204" s="2" t="s">
        <v>318</v>
      </c>
      <c r="I204" s="2" t="s">
        <v>314</v>
      </c>
    </row>
    <row r="205" spans="1:9" x14ac:dyDescent="0.25">
      <c r="A205" s="4" t="s">
        <v>496</v>
      </c>
      <c r="B205" s="10" t="s">
        <v>391</v>
      </c>
      <c r="C205" s="17">
        <v>19976.22</v>
      </c>
      <c r="D205" s="39">
        <v>1</v>
      </c>
      <c r="E205" s="17">
        <v>19976.22</v>
      </c>
      <c r="F205" s="26">
        <v>0.93</v>
      </c>
      <c r="G205" s="17">
        <v>18577.884600000001</v>
      </c>
      <c r="H205" s="2" t="s">
        <v>318</v>
      </c>
      <c r="I205" s="2" t="s">
        <v>314</v>
      </c>
    </row>
    <row r="206" spans="1:9" x14ac:dyDescent="0.25">
      <c r="A206" s="4" t="s">
        <v>496</v>
      </c>
      <c r="B206" s="10" t="s">
        <v>187</v>
      </c>
      <c r="C206" s="17">
        <v>15720.091199999999</v>
      </c>
      <c r="D206" s="39">
        <v>1</v>
      </c>
      <c r="E206" s="17">
        <v>15720.091199999999</v>
      </c>
      <c r="F206" s="26">
        <v>0.93000000000000049</v>
      </c>
      <c r="G206" s="17">
        <v>14619.684816000006</v>
      </c>
      <c r="H206" s="2" t="s">
        <v>318</v>
      </c>
      <c r="I206" s="2" t="s">
        <v>314</v>
      </c>
    </row>
    <row r="207" spans="1:9" x14ac:dyDescent="0.25">
      <c r="A207" s="4" t="s">
        <v>496</v>
      </c>
      <c r="B207" s="10" t="s">
        <v>431</v>
      </c>
      <c r="C207" s="17">
        <v>2258.6049000000007</v>
      </c>
      <c r="D207" s="39">
        <v>0.84966035199068912</v>
      </c>
      <c r="E207" s="17">
        <v>1919.0470343418958</v>
      </c>
      <c r="F207" s="26">
        <v>0.92999999999999994</v>
      </c>
      <c r="G207" s="17">
        <v>1784.7137419379631</v>
      </c>
      <c r="H207" s="2" t="s">
        <v>318</v>
      </c>
      <c r="I207" s="2" t="s">
        <v>314</v>
      </c>
    </row>
    <row r="208" spans="1:9" x14ac:dyDescent="0.25">
      <c r="A208" s="10" t="s">
        <v>159</v>
      </c>
      <c r="B208" s="10" t="s">
        <v>2405</v>
      </c>
      <c r="C208" s="17">
        <v>4196.6080000000002</v>
      </c>
      <c r="D208" s="39">
        <v>1</v>
      </c>
      <c r="E208" s="17">
        <v>4196.6080000000002</v>
      </c>
      <c r="F208" s="26">
        <v>0.93000000000000016</v>
      </c>
      <c r="G208" s="17">
        <v>3902.845440000001</v>
      </c>
      <c r="H208" s="2" t="s">
        <v>318</v>
      </c>
      <c r="I208" s="2" t="s">
        <v>314</v>
      </c>
    </row>
    <row r="209" spans="1:9" x14ac:dyDescent="0.25">
      <c r="A209" s="4" t="s">
        <v>496</v>
      </c>
      <c r="B209" s="10" t="s">
        <v>149</v>
      </c>
      <c r="C209" s="17">
        <v>3836.8836000000001</v>
      </c>
      <c r="D209" s="39">
        <v>0.99997657806929419</v>
      </c>
      <c r="E209" s="17">
        <v>3836.7937327781947</v>
      </c>
      <c r="F209" s="26">
        <v>0.93000000000000016</v>
      </c>
      <c r="G209" s="17">
        <v>3568.2181714837216</v>
      </c>
      <c r="H209" s="2" t="s">
        <v>318</v>
      </c>
      <c r="I209" s="2" t="s">
        <v>314</v>
      </c>
    </row>
    <row r="210" spans="1:9" ht="15.75" thickBot="1" x14ac:dyDescent="0.3">
      <c r="A210" s="10" t="s">
        <v>2406</v>
      </c>
      <c r="B210" s="19" t="s">
        <v>147</v>
      </c>
      <c r="C210" s="31">
        <v>72441.349599999972</v>
      </c>
      <c r="D210" s="38">
        <v>1.004185070566384</v>
      </c>
      <c r="E210" s="31">
        <v>72744.521760000061</v>
      </c>
      <c r="F210" s="25">
        <v>1</v>
      </c>
      <c r="G210" s="31">
        <v>72744.521760000061</v>
      </c>
      <c r="H210" s="2" t="s">
        <v>190</v>
      </c>
      <c r="I210" s="2" t="s">
        <v>330</v>
      </c>
    </row>
    <row r="211" spans="1:9" ht="15.75" thickBot="1" x14ac:dyDescent="0.3">
      <c r="A211" s="10" t="s">
        <v>2406</v>
      </c>
      <c r="B211" s="19" t="s">
        <v>2407</v>
      </c>
      <c r="C211" s="31">
        <v>50328.132200000015</v>
      </c>
      <c r="D211" s="38">
        <v>1.011316315191954</v>
      </c>
      <c r="E211" s="31">
        <v>50897.661206997538</v>
      </c>
      <c r="F211" s="25">
        <v>1</v>
      </c>
      <c r="G211" s="31">
        <v>50897.661206997538</v>
      </c>
      <c r="H211" s="2" t="s">
        <v>190</v>
      </c>
      <c r="I211" s="2" t="s">
        <v>330</v>
      </c>
    </row>
    <row r="212" spans="1:9" ht="15.75" thickBot="1" x14ac:dyDescent="0.3">
      <c r="A212" s="10" t="s">
        <v>2406</v>
      </c>
      <c r="B212" s="19" t="s">
        <v>149</v>
      </c>
      <c r="C212" s="31">
        <v>38116.2284</v>
      </c>
      <c r="D212" s="38">
        <v>1.0938866908327485</v>
      </c>
      <c r="E212" s="31">
        <v>41694.834951501231</v>
      </c>
      <c r="F212" s="25">
        <v>1</v>
      </c>
      <c r="G212" s="31">
        <v>41694.834951501231</v>
      </c>
      <c r="H212" s="2" t="s">
        <v>190</v>
      </c>
      <c r="I212" s="2" t="s">
        <v>330</v>
      </c>
    </row>
    <row r="213" spans="1:9" ht="15.75" thickBot="1" x14ac:dyDescent="0.3">
      <c r="A213" s="10" t="s">
        <v>2406</v>
      </c>
      <c r="B213" s="19" t="s">
        <v>2403</v>
      </c>
      <c r="C213" s="31">
        <v>13979.241800000002</v>
      </c>
      <c r="D213" s="38">
        <v>1.0995771154000671</v>
      </c>
      <c r="E213" s="31">
        <v>15371.254373924043</v>
      </c>
      <c r="F213" s="25">
        <v>1</v>
      </c>
      <c r="G213" s="31">
        <v>15371.254373924043</v>
      </c>
      <c r="H213" s="2" t="s">
        <v>190</v>
      </c>
      <c r="I213" s="2" t="s">
        <v>330</v>
      </c>
    </row>
    <row r="214" spans="1:9" ht="15.75" thickBot="1" x14ac:dyDescent="0.3">
      <c r="A214" s="10" t="s">
        <v>2406</v>
      </c>
      <c r="B214" s="19" t="s">
        <v>2393</v>
      </c>
      <c r="C214" s="31">
        <v>16520.795999999405</v>
      </c>
      <c r="D214" s="38">
        <v>1.0000002941082915</v>
      </c>
      <c r="E214" s="31">
        <v>16520.80085890249</v>
      </c>
      <c r="F214" s="25">
        <v>1</v>
      </c>
      <c r="G214" s="31">
        <v>16520.80085890249</v>
      </c>
      <c r="H214" s="2" t="s">
        <v>190</v>
      </c>
      <c r="I214" s="2" t="s">
        <v>330</v>
      </c>
    </row>
    <row r="215" spans="1:9" ht="15.75" thickBot="1" x14ac:dyDescent="0.3">
      <c r="A215" s="10" t="s">
        <v>2406</v>
      </c>
      <c r="B215" s="19" t="s">
        <v>2392</v>
      </c>
      <c r="C215" s="31">
        <v>16076.761400000067</v>
      </c>
      <c r="D215" s="38">
        <v>0.72957475993889453</v>
      </c>
      <c r="E215" s="31">
        <v>11729.199338999935</v>
      </c>
      <c r="F215" s="25">
        <v>1</v>
      </c>
      <c r="G215" s="31">
        <v>11729.199338999935</v>
      </c>
      <c r="H215" s="2" t="s">
        <v>190</v>
      </c>
      <c r="I215" s="2" t="s">
        <v>330</v>
      </c>
    </row>
    <row r="216" spans="1:9" ht="15.75" thickBot="1" x14ac:dyDescent="0.3">
      <c r="A216" s="10" t="s">
        <v>2406</v>
      </c>
      <c r="B216" s="19" t="s">
        <v>389</v>
      </c>
      <c r="C216" s="31">
        <v>8903.4</v>
      </c>
      <c r="D216" s="38">
        <v>1.2253521126760565</v>
      </c>
      <c r="E216" s="31">
        <v>10909.800000000001</v>
      </c>
      <c r="F216" s="25">
        <v>1</v>
      </c>
      <c r="G216" s="31">
        <v>10909.800000000001</v>
      </c>
      <c r="H216" s="2" t="s">
        <v>190</v>
      </c>
      <c r="I216" s="2" t="s">
        <v>330</v>
      </c>
    </row>
    <row r="217" spans="1:9" ht="15.75" thickBot="1" x14ac:dyDescent="0.3">
      <c r="A217" s="10" t="s">
        <v>2406</v>
      </c>
      <c r="B217" s="19" t="s">
        <v>390</v>
      </c>
      <c r="C217" s="31">
        <v>8827.5778000000009</v>
      </c>
      <c r="D217" s="38">
        <v>1.0076274783332895</v>
      </c>
      <c r="E217" s="31">
        <v>8894.9099584049272</v>
      </c>
      <c r="F217" s="25">
        <v>1</v>
      </c>
      <c r="G217" s="31">
        <v>8894.9099584049272</v>
      </c>
      <c r="H217" s="2" t="s">
        <v>190</v>
      </c>
      <c r="I217" s="2" t="s">
        <v>330</v>
      </c>
    </row>
    <row r="218" spans="1:9" ht="15.75" thickBot="1" x14ac:dyDescent="0.3">
      <c r="A218" s="10" t="s">
        <v>2406</v>
      </c>
      <c r="B218" s="19" t="s">
        <v>377</v>
      </c>
      <c r="C218" s="31">
        <v>6202.6082000001807</v>
      </c>
      <c r="D218" s="38">
        <v>0.99954251239279845</v>
      </c>
      <c r="E218" s="31">
        <v>6199.7705836163541</v>
      </c>
      <c r="F218" s="25">
        <v>1</v>
      </c>
      <c r="G218" s="31">
        <v>6199.7705836163541</v>
      </c>
      <c r="H218" s="2" t="s">
        <v>190</v>
      </c>
      <c r="I218" s="2" t="s">
        <v>330</v>
      </c>
    </row>
    <row r="219" spans="1:9" ht="15.75" thickBot="1" x14ac:dyDescent="0.3">
      <c r="A219" s="10" t="s">
        <v>2406</v>
      </c>
      <c r="B219" s="19" t="s">
        <v>2395</v>
      </c>
      <c r="C219" s="31">
        <v>4288.0739000000331</v>
      </c>
      <c r="D219" s="38">
        <v>1.0018872770144394</v>
      </c>
      <c r="E219" s="31">
        <v>4296.1666833077206</v>
      </c>
      <c r="F219" s="25">
        <v>1</v>
      </c>
      <c r="G219" s="31">
        <v>4296.1666833077206</v>
      </c>
      <c r="H219" s="2" t="s">
        <v>190</v>
      </c>
      <c r="I219" s="2" t="s">
        <v>330</v>
      </c>
    </row>
    <row r="220" spans="1:9" ht="15.75" thickBot="1" x14ac:dyDescent="0.3">
      <c r="A220" s="10" t="s">
        <v>2406</v>
      </c>
      <c r="B220" s="19" t="s">
        <v>396</v>
      </c>
      <c r="C220" s="31">
        <v>4073.7072000000003</v>
      </c>
      <c r="D220" s="38">
        <v>1</v>
      </c>
      <c r="E220" s="31">
        <v>4073.7072000000003</v>
      </c>
      <c r="F220" s="25">
        <v>1</v>
      </c>
      <c r="G220" s="31">
        <v>4073.7072000000003</v>
      </c>
      <c r="H220" s="2" t="s">
        <v>190</v>
      </c>
      <c r="I220" s="2" t="s">
        <v>330</v>
      </c>
    </row>
    <row r="221" spans="1:9" ht="15.75" thickBot="1" x14ac:dyDescent="0.3">
      <c r="A221" s="10" t="s">
        <v>2406</v>
      </c>
      <c r="B221" s="19" t="s">
        <v>2408</v>
      </c>
      <c r="C221" s="31">
        <v>3083.7136</v>
      </c>
      <c r="D221" s="38">
        <v>1.0000000586995657</v>
      </c>
      <c r="E221" s="31">
        <v>3083.7137810126492</v>
      </c>
      <c r="F221" s="25">
        <v>1</v>
      </c>
      <c r="G221" s="31">
        <v>3083.7137810126492</v>
      </c>
      <c r="H221" s="2" t="s">
        <v>190</v>
      </c>
      <c r="I221" s="2" t="s">
        <v>330</v>
      </c>
    </row>
    <row r="222" spans="1:9" ht="15.75" thickBot="1" x14ac:dyDescent="0.3">
      <c r="A222" s="10" t="s">
        <v>2406</v>
      </c>
      <c r="B222" s="19" t="s">
        <v>2409</v>
      </c>
      <c r="C222" s="31">
        <v>3367.9548000000032</v>
      </c>
      <c r="D222" s="38">
        <v>0.67892219990600766</v>
      </c>
      <c r="E222" s="31">
        <v>2286.5792820000001</v>
      </c>
      <c r="F222" s="25">
        <v>1</v>
      </c>
      <c r="G222" s="31">
        <v>2286.5792820000001</v>
      </c>
      <c r="H222" s="2" t="s">
        <v>190</v>
      </c>
      <c r="I222" s="2" t="s">
        <v>330</v>
      </c>
    </row>
    <row r="223" spans="1:9" ht="15.75" thickBot="1" x14ac:dyDescent="0.3">
      <c r="A223" s="10" t="s">
        <v>2406</v>
      </c>
      <c r="B223" s="19" t="s">
        <v>187</v>
      </c>
      <c r="C223" s="31">
        <v>958.13109999999995</v>
      </c>
      <c r="D223" s="38">
        <v>2.256917325823157</v>
      </c>
      <c r="E223" s="31">
        <v>2162.4226799999997</v>
      </c>
      <c r="F223" s="25">
        <v>1</v>
      </c>
      <c r="G223" s="31">
        <v>2162.4226799999997</v>
      </c>
      <c r="H223" s="2" t="s">
        <v>190</v>
      </c>
      <c r="I223" s="2" t="s">
        <v>330</v>
      </c>
    </row>
    <row r="224" spans="1:9" ht="15.75" thickBot="1" x14ac:dyDescent="0.3">
      <c r="A224" s="10" t="s">
        <v>2406</v>
      </c>
      <c r="B224" s="19" t="s">
        <v>2394</v>
      </c>
      <c r="C224" s="31">
        <v>1544.2098000000385</v>
      </c>
      <c r="D224" s="38">
        <v>1.0000262276756764</v>
      </c>
      <c r="E224" s="31">
        <v>1544.2503010338494</v>
      </c>
      <c r="F224" s="25">
        <v>1</v>
      </c>
      <c r="G224" s="31">
        <v>1544.2503010338494</v>
      </c>
      <c r="H224" s="2" t="s">
        <v>190</v>
      </c>
      <c r="I224" s="2" t="s">
        <v>330</v>
      </c>
    </row>
    <row r="225" spans="1:9" ht="15.75" thickBot="1" x14ac:dyDescent="0.3">
      <c r="A225" s="10" t="s">
        <v>2406</v>
      </c>
      <c r="B225" s="19" t="s">
        <v>240</v>
      </c>
      <c r="C225" s="31">
        <v>4472.7233999999999</v>
      </c>
      <c r="D225" s="38">
        <v>0.27640132333393702</v>
      </c>
      <c r="E225" s="31">
        <v>1236.2666666666662</v>
      </c>
      <c r="F225" s="25">
        <v>1</v>
      </c>
      <c r="G225" s="31">
        <v>1236.2666666666662</v>
      </c>
      <c r="H225" s="2" t="s">
        <v>190</v>
      </c>
      <c r="I225" s="2" t="s">
        <v>330</v>
      </c>
    </row>
    <row r="226" spans="1:9" ht="15.75" thickBot="1" x14ac:dyDescent="0.3">
      <c r="A226" s="10" t="s">
        <v>2406</v>
      </c>
      <c r="B226" s="19" t="s">
        <v>2404</v>
      </c>
      <c r="C226" s="31">
        <v>1579.83</v>
      </c>
      <c r="D226" s="38">
        <v>0.75304234423526262</v>
      </c>
      <c r="E226" s="31">
        <v>1189.678886693195</v>
      </c>
      <c r="F226" s="25">
        <v>1</v>
      </c>
      <c r="G226" s="31">
        <v>1189.678886693195</v>
      </c>
      <c r="H226" s="2" t="s">
        <v>190</v>
      </c>
      <c r="I226" s="2" t="s">
        <v>330</v>
      </c>
    </row>
    <row r="227" spans="1:9" ht="15.75" thickBot="1" x14ac:dyDescent="0.3">
      <c r="A227" s="10" t="s">
        <v>2406</v>
      </c>
      <c r="B227" s="19" t="s">
        <v>399</v>
      </c>
      <c r="C227" s="31">
        <v>1727.1107000000002</v>
      </c>
      <c r="D227" s="38">
        <v>0.43459382429977106</v>
      </c>
      <c r="E227" s="31">
        <v>750.59164410205472</v>
      </c>
      <c r="F227" s="25">
        <v>1</v>
      </c>
      <c r="G227" s="31">
        <v>750.59164410205472</v>
      </c>
      <c r="H227" s="2" t="s">
        <v>190</v>
      </c>
      <c r="I227" s="2" t="s">
        <v>330</v>
      </c>
    </row>
    <row r="228" spans="1:9" ht="15.75" thickBot="1" x14ac:dyDescent="0.3">
      <c r="A228" s="10" t="s">
        <v>2406</v>
      </c>
      <c r="B228" s="19" t="s">
        <v>431</v>
      </c>
      <c r="C228" s="31">
        <v>728.2998</v>
      </c>
      <c r="D228" s="38">
        <v>0.85000004971250842</v>
      </c>
      <c r="E228" s="31">
        <v>619.05486620560998</v>
      </c>
      <c r="F228" s="25">
        <v>1</v>
      </c>
      <c r="G228" s="31">
        <v>619.05486620560998</v>
      </c>
      <c r="H228" s="2" t="s">
        <v>190</v>
      </c>
      <c r="I228" s="2" t="s">
        <v>330</v>
      </c>
    </row>
    <row r="229" spans="1:9" ht="15.75" thickBot="1" x14ac:dyDescent="0.3">
      <c r="A229" s="10" t="s">
        <v>2406</v>
      </c>
      <c r="B229" s="19" t="s">
        <v>2410</v>
      </c>
      <c r="C229" s="31">
        <v>451.75690000000003</v>
      </c>
      <c r="D229" s="38">
        <v>0.94283815034147767</v>
      </c>
      <c r="E229" s="31">
        <v>425.93363999999991</v>
      </c>
      <c r="F229" s="25">
        <v>1</v>
      </c>
      <c r="G229" s="31">
        <v>425.93363999999991</v>
      </c>
      <c r="H229" s="2" t="s">
        <v>190</v>
      </c>
      <c r="I229" s="2" t="s">
        <v>330</v>
      </c>
    </row>
    <row r="230" spans="1:9" ht="15.75" thickBot="1" x14ac:dyDescent="0.3">
      <c r="A230" s="10" t="s">
        <v>2406</v>
      </c>
      <c r="B230" s="19" t="s">
        <v>386</v>
      </c>
      <c r="C230" s="31">
        <v>376.84900000000005</v>
      </c>
      <c r="D230" s="38">
        <v>0.89805073119472234</v>
      </c>
      <c r="E230" s="31">
        <v>338.42951999999997</v>
      </c>
      <c r="F230" s="25">
        <v>1</v>
      </c>
      <c r="G230" s="31">
        <v>338.42951999999997</v>
      </c>
      <c r="H230" s="2" t="s">
        <v>190</v>
      </c>
      <c r="I230" s="2" t="s">
        <v>330</v>
      </c>
    </row>
    <row r="231" spans="1:9" ht="15.75" thickBot="1" x14ac:dyDescent="0.3">
      <c r="A231" s="10" t="s">
        <v>2406</v>
      </c>
      <c r="B231" s="19" t="s">
        <v>393</v>
      </c>
      <c r="C231" s="31">
        <v>157.2482</v>
      </c>
      <c r="D231" s="38">
        <v>1.0000009602653639</v>
      </c>
      <c r="E231" s="31">
        <v>157.24835099999999</v>
      </c>
      <c r="F231" s="25">
        <v>1</v>
      </c>
      <c r="G231" s="31">
        <v>157.24835099999999</v>
      </c>
      <c r="H231" s="2" t="s">
        <v>190</v>
      </c>
      <c r="I231" s="2" t="s">
        <v>330</v>
      </c>
    </row>
    <row r="232" spans="1:9" ht="15.75" thickBot="1" x14ac:dyDescent="0.3">
      <c r="A232" s="10" t="s">
        <v>2406</v>
      </c>
      <c r="B232" s="19" t="s">
        <v>2397</v>
      </c>
      <c r="C232" s="31">
        <v>61.659599999999998</v>
      </c>
      <c r="D232" s="38">
        <v>1.0000016598412897</v>
      </c>
      <c r="E232" s="31">
        <v>61.659702345149981</v>
      </c>
      <c r="F232" s="25">
        <v>1</v>
      </c>
      <c r="G232" s="31">
        <v>61.659702345149981</v>
      </c>
      <c r="H232" s="2" t="s">
        <v>190</v>
      </c>
      <c r="I232" s="2" t="s">
        <v>330</v>
      </c>
    </row>
    <row r="233" spans="1:9" ht="15.75" thickBot="1" x14ac:dyDescent="0.3">
      <c r="A233" s="10" t="s">
        <v>2406</v>
      </c>
      <c r="B233" s="19" t="s">
        <v>406</v>
      </c>
      <c r="C233" s="31">
        <v>11.8392</v>
      </c>
      <c r="D233" s="38">
        <v>1.6027296463851071</v>
      </c>
      <c r="E233" s="31">
        <v>18.975036829482558</v>
      </c>
      <c r="F233" s="25">
        <v>1</v>
      </c>
      <c r="G233" s="31">
        <v>18.975036829482558</v>
      </c>
      <c r="H233" s="2" t="s">
        <v>190</v>
      </c>
      <c r="I233" s="2" t="s">
        <v>330</v>
      </c>
    </row>
    <row r="234" spans="1:9" ht="15.75" thickBot="1" x14ac:dyDescent="0.3">
      <c r="A234" s="10" t="s">
        <v>2406</v>
      </c>
      <c r="B234" s="19" t="s">
        <v>2398</v>
      </c>
      <c r="C234" s="31">
        <v>15.4268</v>
      </c>
      <c r="D234" s="38">
        <v>1.0000069019381947</v>
      </c>
      <c r="E234" s="31">
        <v>15.426906474820143</v>
      </c>
      <c r="F234" s="25">
        <v>1</v>
      </c>
      <c r="G234" s="31">
        <v>15.426906474820143</v>
      </c>
      <c r="H234" s="2" t="s">
        <v>190</v>
      </c>
      <c r="I234" s="2" t="s">
        <v>330</v>
      </c>
    </row>
    <row r="235" spans="1:9" ht="15.75" thickBot="1" x14ac:dyDescent="0.3">
      <c r="A235" s="10" t="s">
        <v>2406</v>
      </c>
      <c r="B235" s="19" t="s">
        <v>2399</v>
      </c>
      <c r="C235" s="31">
        <v>9.2911999999999999</v>
      </c>
      <c r="D235" s="38">
        <v>1.0000005420151565</v>
      </c>
      <c r="E235" s="31">
        <v>9.2912050359712222</v>
      </c>
      <c r="F235" s="25">
        <v>1</v>
      </c>
      <c r="G235" s="31">
        <v>9.2912050359712222</v>
      </c>
      <c r="H235" s="2" t="s">
        <v>190</v>
      </c>
      <c r="I235" s="2" t="s">
        <v>330</v>
      </c>
    </row>
    <row r="236" spans="1:9" ht="15.75" thickBot="1" x14ac:dyDescent="0.3">
      <c r="A236" s="10" t="s">
        <v>2406</v>
      </c>
      <c r="B236" s="19" t="s">
        <v>2411</v>
      </c>
      <c r="C236" s="31">
        <v>15008.384999999998</v>
      </c>
      <c r="D236" s="38">
        <v>2.7664397698748067</v>
      </c>
      <c r="E236" s="31">
        <v>41519.793145592499</v>
      </c>
      <c r="F236" s="25">
        <v>1</v>
      </c>
      <c r="G236" s="31">
        <v>41519.793145592499</v>
      </c>
      <c r="H236" s="2" t="s">
        <v>190</v>
      </c>
      <c r="I236" s="2" t="s">
        <v>330</v>
      </c>
    </row>
    <row r="237" spans="1:9" ht="15.75" thickBot="1" x14ac:dyDescent="0.3">
      <c r="A237" s="10" t="s">
        <v>2412</v>
      </c>
      <c r="B237" s="19" t="s">
        <v>2413</v>
      </c>
      <c r="C237" s="31">
        <v>945.06</v>
      </c>
      <c r="D237" s="38">
        <v>1.0176090877827864</v>
      </c>
      <c r="E237" s="31">
        <v>961.70164450000004</v>
      </c>
      <c r="F237" s="25">
        <v>1</v>
      </c>
      <c r="G237" s="31">
        <v>961.70164450000004</v>
      </c>
      <c r="H237" s="2" t="s">
        <v>190</v>
      </c>
      <c r="I237" s="2" t="s">
        <v>330</v>
      </c>
    </row>
    <row r="238" spans="1:9" ht="15.75" thickBot="1" x14ac:dyDescent="0.3">
      <c r="A238" s="10" t="s">
        <v>2412</v>
      </c>
      <c r="B238" s="19" t="s">
        <v>149</v>
      </c>
      <c r="C238" s="31">
        <v>612.30250000000001</v>
      </c>
      <c r="D238" s="38">
        <v>0.74105778453388638</v>
      </c>
      <c r="E238" s="31">
        <v>453.75153411455995</v>
      </c>
      <c r="F238" s="25">
        <v>1</v>
      </c>
      <c r="G238" s="31">
        <v>453.75153411455995</v>
      </c>
      <c r="H238" s="2" t="s">
        <v>190</v>
      </c>
      <c r="I238" s="2" t="s">
        <v>330</v>
      </c>
    </row>
    <row r="239" spans="1:9" ht="15.75" thickBot="1" x14ac:dyDescent="0.3">
      <c r="A239" s="10" t="s">
        <v>2412</v>
      </c>
      <c r="B239" s="19" t="s">
        <v>2414</v>
      </c>
      <c r="C239" s="31">
        <v>404.28960000000001</v>
      </c>
      <c r="D239" s="38">
        <v>1</v>
      </c>
      <c r="E239" s="31">
        <v>404.28960000000001</v>
      </c>
      <c r="F239" s="25">
        <v>1</v>
      </c>
      <c r="G239" s="31">
        <v>404.28960000000001</v>
      </c>
      <c r="H239" s="2" t="s">
        <v>190</v>
      </c>
      <c r="I239" s="2" t="s">
        <v>330</v>
      </c>
    </row>
    <row r="240" spans="1:9" ht="15.75" thickBot="1" x14ac:dyDescent="0.3">
      <c r="A240" s="10" t="s">
        <v>2412</v>
      </c>
      <c r="B240" s="19" t="s">
        <v>2415</v>
      </c>
      <c r="C240" s="31">
        <v>133.51679999999999</v>
      </c>
      <c r="D240" s="38">
        <v>1</v>
      </c>
      <c r="E240" s="31">
        <v>133.51679999999999</v>
      </c>
      <c r="F240" s="25">
        <v>1</v>
      </c>
      <c r="G240" s="31">
        <v>133.51679999999999</v>
      </c>
      <c r="H240" s="2" t="s">
        <v>190</v>
      </c>
      <c r="I240" s="2" t="s">
        <v>330</v>
      </c>
    </row>
    <row r="241" spans="1:9" ht="15.75" thickBot="1" x14ac:dyDescent="0.3">
      <c r="A241" s="10" t="s">
        <v>2412</v>
      </c>
      <c r="B241" s="19" t="s">
        <v>386</v>
      </c>
      <c r="C241" s="31">
        <v>124.8984</v>
      </c>
      <c r="D241" s="38">
        <v>1.0000000000000002</v>
      </c>
      <c r="E241" s="31">
        <v>124.89840000000001</v>
      </c>
      <c r="F241" s="25">
        <v>1</v>
      </c>
      <c r="G241" s="31">
        <v>124.89840000000001</v>
      </c>
      <c r="H241" s="2" t="s">
        <v>190</v>
      </c>
      <c r="I241" s="2" t="s">
        <v>330</v>
      </c>
    </row>
    <row r="242" spans="1:9" ht="15.75" thickBot="1" x14ac:dyDescent="0.3">
      <c r="A242" s="10" t="s">
        <v>2412</v>
      </c>
      <c r="B242" s="19" t="s">
        <v>2416</v>
      </c>
      <c r="C242" s="31">
        <v>27.36</v>
      </c>
      <c r="D242" s="38">
        <v>1.03125</v>
      </c>
      <c r="E242" s="31">
        <v>28.215</v>
      </c>
      <c r="F242" s="25">
        <v>1</v>
      </c>
      <c r="G242" s="31">
        <v>28.215</v>
      </c>
      <c r="H242" s="2" t="s">
        <v>190</v>
      </c>
      <c r="I242" s="2" t="s">
        <v>330</v>
      </c>
    </row>
    <row r="243" spans="1:9" x14ac:dyDescent="0.25">
      <c r="A243" s="10" t="s">
        <v>2417</v>
      </c>
      <c r="B243" s="10" t="s">
        <v>2418</v>
      </c>
      <c r="C243" s="17">
        <v>439759</v>
      </c>
      <c r="D243" s="39">
        <v>0.97106526262726944</v>
      </c>
      <c r="E243" s="17">
        <v>427034.68882770539</v>
      </c>
      <c r="F243" s="26">
        <v>0.43</v>
      </c>
      <c r="G243" s="17">
        <v>183624.91619591331</v>
      </c>
      <c r="H243" s="2" t="s">
        <v>100</v>
      </c>
      <c r="I243" s="2" t="s">
        <v>306</v>
      </c>
    </row>
    <row r="244" spans="1:9" ht="15.75" thickBot="1" x14ac:dyDescent="0.3">
      <c r="A244" s="10" t="s">
        <v>308</v>
      </c>
      <c r="B244" s="20" t="s">
        <v>2419</v>
      </c>
      <c r="C244" s="32">
        <v>0</v>
      </c>
      <c r="D244" s="40" t="s">
        <v>2420</v>
      </c>
      <c r="E244" s="32">
        <v>0</v>
      </c>
      <c r="F244" s="27">
        <v>0.98</v>
      </c>
      <c r="G244" s="32">
        <v>0</v>
      </c>
      <c r="H244" s="2" t="s">
        <v>105</v>
      </c>
      <c r="I244" s="2" t="s">
        <v>306</v>
      </c>
    </row>
    <row r="245" spans="1:9" ht="15.75" thickBot="1" x14ac:dyDescent="0.3">
      <c r="A245" s="10" t="s">
        <v>308</v>
      </c>
      <c r="B245" s="20" t="s">
        <v>432</v>
      </c>
      <c r="C245" s="32">
        <v>208156</v>
      </c>
      <c r="D245" s="40">
        <v>0.76827910052251469</v>
      </c>
      <c r="E245" s="32">
        <v>159921.90444836457</v>
      </c>
      <c r="F245" s="27">
        <v>0.98</v>
      </c>
      <c r="G245" s="32">
        <v>156723.46635939728</v>
      </c>
      <c r="H245" s="2" t="s">
        <v>105</v>
      </c>
      <c r="I245" s="2" t="s">
        <v>306</v>
      </c>
    </row>
    <row r="246" spans="1:9" ht="17.25" thickBot="1" x14ac:dyDescent="0.3">
      <c r="A246" s="10"/>
      <c r="B246" s="21" t="s">
        <v>2421</v>
      </c>
      <c r="C246" s="33">
        <v>134874.59999999529</v>
      </c>
      <c r="D246" s="41">
        <v>1</v>
      </c>
      <c r="E246" s="33">
        <v>134874.59999999529</v>
      </c>
      <c r="F246" s="28">
        <v>0.9</v>
      </c>
      <c r="G246" s="33">
        <v>121387.13999999576</v>
      </c>
      <c r="H246" s="2" t="s">
        <v>207</v>
      </c>
      <c r="I246" s="2" t="s">
        <v>314</v>
      </c>
    </row>
    <row r="247" spans="1:9" ht="17.25" thickBot="1" x14ac:dyDescent="0.3">
      <c r="A247" s="10"/>
      <c r="B247" s="21" t="s">
        <v>147</v>
      </c>
      <c r="C247" s="33">
        <v>116024.60639999987</v>
      </c>
      <c r="D247" s="41">
        <v>0.6</v>
      </c>
      <c r="E247" s="33">
        <v>69561.068000000072</v>
      </c>
      <c r="F247" s="28">
        <v>0.8</v>
      </c>
      <c r="G247" s="33">
        <v>55648.854400000062</v>
      </c>
      <c r="H247" s="2" t="s">
        <v>207</v>
      </c>
      <c r="I247" s="2" t="s">
        <v>314</v>
      </c>
    </row>
    <row r="248" spans="1:9" ht="17.25" thickBot="1" x14ac:dyDescent="0.3">
      <c r="A248" s="10"/>
      <c r="B248" s="21" t="s">
        <v>402</v>
      </c>
      <c r="C248" s="33">
        <v>57917.321600000047</v>
      </c>
      <c r="D248" s="41">
        <v>1</v>
      </c>
      <c r="E248" s="33">
        <v>57917.370599999937</v>
      </c>
      <c r="F248" s="28">
        <v>0.8</v>
      </c>
      <c r="G248" s="33">
        <v>46333.896479999952</v>
      </c>
      <c r="H248" s="2" t="s">
        <v>207</v>
      </c>
      <c r="I248" s="2" t="s">
        <v>314</v>
      </c>
    </row>
    <row r="249" spans="1:9" ht="17.25" thickBot="1" x14ac:dyDescent="0.3">
      <c r="A249" s="10"/>
      <c r="B249" s="21" t="s">
        <v>403</v>
      </c>
      <c r="C249" s="33">
        <v>13659.134899999968</v>
      </c>
      <c r="D249" s="41">
        <v>1</v>
      </c>
      <c r="E249" s="33">
        <v>13659.136399999965</v>
      </c>
      <c r="F249" s="28">
        <v>0.8</v>
      </c>
      <c r="G249" s="33">
        <v>10927.309119999973</v>
      </c>
      <c r="H249" s="2" t="s">
        <v>207</v>
      </c>
      <c r="I249" s="2" t="s">
        <v>314</v>
      </c>
    </row>
    <row r="250" spans="1:9" ht="17.25" thickBot="1" x14ac:dyDescent="0.3">
      <c r="A250" s="10"/>
      <c r="B250" s="21" t="s">
        <v>404</v>
      </c>
      <c r="C250" s="33">
        <v>257909.74489999827</v>
      </c>
      <c r="D250" s="41">
        <v>1</v>
      </c>
      <c r="E250" s="33">
        <v>258221.6459999996</v>
      </c>
      <c r="F250" s="28">
        <v>0.8</v>
      </c>
      <c r="G250" s="33">
        <v>206577.31679999968</v>
      </c>
      <c r="H250" s="2" t="s">
        <v>207</v>
      </c>
      <c r="I250" s="2" t="s">
        <v>314</v>
      </c>
    </row>
    <row r="251" spans="1:9" ht="17.25" thickBot="1" x14ac:dyDescent="0.3">
      <c r="A251" s="10"/>
      <c r="B251" s="21" t="s">
        <v>405</v>
      </c>
      <c r="C251" s="33">
        <v>51800.011799999738</v>
      </c>
      <c r="D251" s="41">
        <v>1</v>
      </c>
      <c r="E251" s="33">
        <v>51691.580699999744</v>
      </c>
      <c r="F251" s="28">
        <v>0.8</v>
      </c>
      <c r="G251" s="33">
        <v>41353.2645599998</v>
      </c>
      <c r="H251" s="2" t="s">
        <v>207</v>
      </c>
      <c r="I251" s="2" t="s">
        <v>314</v>
      </c>
    </row>
    <row r="252" spans="1:9" ht="17.25" thickBot="1" x14ac:dyDescent="0.3">
      <c r="A252" s="10"/>
      <c r="B252" s="21" t="s">
        <v>406</v>
      </c>
      <c r="C252" s="33">
        <v>34513.687400000592</v>
      </c>
      <c r="D252" s="41">
        <v>1</v>
      </c>
      <c r="E252" s="33">
        <v>34556.008699999751</v>
      </c>
      <c r="F252" s="28">
        <v>0.8</v>
      </c>
      <c r="G252" s="33">
        <v>27644.806959999802</v>
      </c>
      <c r="H252" s="2" t="s">
        <v>207</v>
      </c>
      <c r="I252" s="2" t="s">
        <v>314</v>
      </c>
    </row>
    <row r="253" spans="1:9" x14ac:dyDescent="0.25">
      <c r="A253" s="10" t="s">
        <v>38</v>
      </c>
      <c r="B253" s="10" t="s">
        <v>57</v>
      </c>
      <c r="C253" s="17">
        <v>61.92</v>
      </c>
      <c r="D253" s="39">
        <v>1.2144702842377262</v>
      </c>
      <c r="E253" s="17">
        <v>75.2</v>
      </c>
      <c r="F253" s="26">
        <v>0.95999999999999985</v>
      </c>
      <c r="G253" s="17">
        <v>72.191999999999993</v>
      </c>
      <c r="H253" s="2" t="s">
        <v>224</v>
      </c>
      <c r="I253" s="2" t="s">
        <v>306</v>
      </c>
    </row>
    <row r="254" spans="1:9" x14ac:dyDescent="0.25">
      <c r="A254" s="4" t="s">
        <v>496</v>
      </c>
      <c r="B254" s="10" t="s">
        <v>225</v>
      </c>
      <c r="C254" s="17">
        <v>27.56</v>
      </c>
      <c r="D254" s="39">
        <v>1</v>
      </c>
      <c r="E254" s="17">
        <v>27.56</v>
      </c>
      <c r="F254" s="26">
        <v>0.96000000000000008</v>
      </c>
      <c r="G254" s="17">
        <v>26.457599999999999</v>
      </c>
      <c r="H254" s="2" t="s">
        <v>224</v>
      </c>
      <c r="I254" s="2" t="s">
        <v>306</v>
      </c>
    </row>
    <row r="255" spans="1:9" x14ac:dyDescent="0.25">
      <c r="A255" s="4" t="s">
        <v>496</v>
      </c>
      <c r="B255" s="10" t="s">
        <v>59</v>
      </c>
      <c r="C255" s="17">
        <v>6494.08</v>
      </c>
      <c r="D255" s="39">
        <v>0.99998105308130636</v>
      </c>
      <c r="E255" s="17">
        <v>6493.9569571942502</v>
      </c>
      <c r="F255" s="26">
        <v>0.95999999999999852</v>
      </c>
      <c r="G255" s="17">
        <v>6234.1986789064704</v>
      </c>
      <c r="H255" s="2" t="s">
        <v>224</v>
      </c>
      <c r="I255" s="2" t="s">
        <v>306</v>
      </c>
    </row>
    <row r="256" spans="1:9" x14ac:dyDescent="0.25">
      <c r="A256" s="4" t="s">
        <v>496</v>
      </c>
      <c r="B256" s="10" t="s">
        <v>60</v>
      </c>
      <c r="C256" s="17">
        <v>289.06</v>
      </c>
      <c r="D256" s="39">
        <v>0.89653952099511869</v>
      </c>
      <c r="E256" s="17">
        <v>259.15371393884902</v>
      </c>
      <c r="F256" s="26">
        <v>0.95999999999999974</v>
      </c>
      <c r="G256" s="17">
        <v>248.787565381295</v>
      </c>
      <c r="H256" s="2" t="s">
        <v>224</v>
      </c>
      <c r="I256" s="2" t="s">
        <v>306</v>
      </c>
    </row>
    <row r="257" spans="1:9" x14ac:dyDescent="0.25">
      <c r="A257" s="4" t="s">
        <v>496</v>
      </c>
      <c r="B257" s="10" t="s">
        <v>61</v>
      </c>
      <c r="C257" s="17">
        <v>1274.4000000000001</v>
      </c>
      <c r="D257" s="39">
        <v>1.5888948319209037</v>
      </c>
      <c r="E257" s="17">
        <v>2024.8875737999999</v>
      </c>
      <c r="F257" s="26">
        <v>0.96000000000000008</v>
      </c>
      <c r="G257" s="17">
        <v>1943.892070848</v>
      </c>
      <c r="H257" s="2" t="s">
        <v>224</v>
      </c>
      <c r="I257" s="2" t="s">
        <v>306</v>
      </c>
    </row>
    <row r="258" spans="1:9" x14ac:dyDescent="0.25">
      <c r="A258" s="4" t="s">
        <v>496</v>
      </c>
      <c r="B258" s="10" t="s">
        <v>226</v>
      </c>
      <c r="C258" s="17">
        <v>3954.16</v>
      </c>
      <c r="D258" s="39">
        <v>1.0000070032573289</v>
      </c>
      <c r="E258" s="17">
        <v>3954.187692</v>
      </c>
      <c r="F258" s="26">
        <v>0.96000000000000008</v>
      </c>
      <c r="G258" s="17">
        <v>3796.0201843200002</v>
      </c>
      <c r="H258" s="2" t="s">
        <v>224</v>
      </c>
      <c r="I258" s="2" t="s">
        <v>306</v>
      </c>
    </row>
    <row r="259" spans="1:9" x14ac:dyDescent="0.25">
      <c r="A259" s="4" t="s">
        <v>496</v>
      </c>
      <c r="B259" s="10" t="s">
        <v>63</v>
      </c>
      <c r="C259" s="17">
        <v>1125.6400000000001</v>
      </c>
      <c r="D259" s="39">
        <v>1.1200343768878149</v>
      </c>
      <c r="E259" s="17">
        <v>1260.755496</v>
      </c>
      <c r="F259" s="26">
        <v>0.96</v>
      </c>
      <c r="G259" s="17">
        <v>1210.3252761599999</v>
      </c>
      <c r="H259" s="2" t="s">
        <v>224</v>
      </c>
      <c r="I259" s="2" t="s">
        <v>306</v>
      </c>
    </row>
    <row r="260" spans="1:9" x14ac:dyDescent="0.25">
      <c r="A260" s="4" t="s">
        <v>496</v>
      </c>
      <c r="B260" s="10" t="s">
        <v>86</v>
      </c>
      <c r="C260" s="17">
        <v>11391.33</v>
      </c>
      <c r="D260" s="39">
        <v>0.98683094307945607</v>
      </c>
      <c r="E260" s="17">
        <v>11241.3169268293</v>
      </c>
      <c r="F260" s="26">
        <v>0.95999999999999752</v>
      </c>
      <c r="G260" s="17">
        <v>10791.664249756101</v>
      </c>
      <c r="H260" s="2" t="s">
        <v>224</v>
      </c>
      <c r="I260" s="2" t="s">
        <v>306</v>
      </c>
    </row>
    <row r="261" spans="1:9" x14ac:dyDescent="0.25">
      <c r="A261" s="4" t="s">
        <v>496</v>
      </c>
      <c r="B261" s="10" t="s">
        <v>227</v>
      </c>
      <c r="C261" s="17">
        <v>96.73</v>
      </c>
      <c r="D261" s="39">
        <v>1.4049648506151142</v>
      </c>
      <c r="E261" s="17">
        <v>135.90225000000001</v>
      </c>
      <c r="F261" s="26">
        <v>0.96</v>
      </c>
      <c r="G261" s="17">
        <v>130.46616</v>
      </c>
      <c r="H261" s="2" t="s">
        <v>224</v>
      </c>
      <c r="I261" s="2" t="s">
        <v>306</v>
      </c>
    </row>
    <row r="262" spans="1:9" x14ac:dyDescent="0.25">
      <c r="A262" s="4" t="s">
        <v>496</v>
      </c>
      <c r="B262" s="10" t="s">
        <v>88</v>
      </c>
      <c r="C262" s="17">
        <v>10626.28</v>
      </c>
      <c r="D262" s="39">
        <v>1.0041943182374264</v>
      </c>
      <c r="E262" s="17">
        <v>10670.85</v>
      </c>
      <c r="F262" s="26">
        <v>0.96</v>
      </c>
      <c r="G262" s="17">
        <v>10244.016</v>
      </c>
      <c r="H262" s="2" t="s">
        <v>224</v>
      </c>
      <c r="I262" s="2" t="s">
        <v>306</v>
      </c>
    </row>
    <row r="263" spans="1:9" x14ac:dyDescent="0.25">
      <c r="A263" s="4" t="s">
        <v>496</v>
      </c>
      <c r="B263" s="10" t="s">
        <v>89</v>
      </c>
      <c r="C263" s="17">
        <v>878.6</v>
      </c>
      <c r="D263" s="39">
        <v>1.0025709350437195</v>
      </c>
      <c r="E263" s="17">
        <v>880.85882352941201</v>
      </c>
      <c r="F263" s="26">
        <v>0.95999999999999941</v>
      </c>
      <c r="G263" s="17">
        <v>845.624470588235</v>
      </c>
      <c r="H263" s="2" t="s">
        <v>224</v>
      </c>
      <c r="I263" s="2" t="s">
        <v>306</v>
      </c>
    </row>
    <row r="264" spans="1:9" x14ac:dyDescent="0.25">
      <c r="A264" s="4" t="s">
        <v>496</v>
      </c>
      <c r="B264" s="10" t="s">
        <v>91</v>
      </c>
      <c r="C264" s="17">
        <v>135.62</v>
      </c>
      <c r="D264" s="39">
        <v>3.6623071413670183</v>
      </c>
      <c r="E264" s="17">
        <v>496.68209451219502</v>
      </c>
      <c r="F264" s="26">
        <v>0.95999999999999952</v>
      </c>
      <c r="G264" s="17">
        <v>476.81481073170698</v>
      </c>
      <c r="H264" s="2" t="s">
        <v>224</v>
      </c>
      <c r="I264" s="2" t="s">
        <v>306</v>
      </c>
    </row>
    <row r="265" spans="1:9" x14ac:dyDescent="0.25">
      <c r="A265" s="4" t="s">
        <v>496</v>
      </c>
      <c r="B265" s="10" t="s">
        <v>92</v>
      </c>
      <c r="C265" s="17">
        <v>1548.13</v>
      </c>
      <c r="D265" s="39">
        <v>0.69914578563941654</v>
      </c>
      <c r="E265" s="17">
        <v>1082.36856512195</v>
      </c>
      <c r="F265" s="26">
        <v>0.95999999999999819</v>
      </c>
      <c r="G265" s="17">
        <v>1039.0738225170701</v>
      </c>
      <c r="H265" s="2" t="s">
        <v>224</v>
      </c>
      <c r="I265" s="2" t="s">
        <v>306</v>
      </c>
    </row>
    <row r="266" spans="1:9" x14ac:dyDescent="0.25">
      <c r="A266" s="4" t="s">
        <v>496</v>
      </c>
      <c r="B266" s="10" t="s">
        <v>94</v>
      </c>
      <c r="C266" s="17">
        <v>126.21</v>
      </c>
      <c r="D266" s="39">
        <v>1.0010526673231679</v>
      </c>
      <c r="E266" s="17">
        <v>126.342857142857</v>
      </c>
      <c r="F266" s="26">
        <v>0.98000000000000109</v>
      </c>
      <c r="G266" s="17">
        <v>123.816</v>
      </c>
      <c r="H266" s="2" t="s">
        <v>224</v>
      </c>
      <c r="I266" s="2" t="s">
        <v>306</v>
      </c>
    </row>
    <row r="267" spans="1:9" x14ac:dyDescent="0.25">
      <c r="A267" s="4" t="s">
        <v>496</v>
      </c>
      <c r="B267" s="10" t="s">
        <v>67</v>
      </c>
      <c r="C267" s="17">
        <v>6634.04</v>
      </c>
      <c r="D267" s="39">
        <v>1.2001167669920862</v>
      </c>
      <c r="E267" s="17">
        <v>7961.6226368961798</v>
      </c>
      <c r="F267" s="26">
        <v>0.95999999999999963</v>
      </c>
      <c r="G267" s="17">
        <v>7643.1577314203296</v>
      </c>
      <c r="H267" s="2" t="s">
        <v>224</v>
      </c>
      <c r="I267" s="2" t="s">
        <v>306</v>
      </c>
    </row>
    <row r="268" spans="1:9" x14ac:dyDescent="0.25">
      <c r="A268" s="4" t="s">
        <v>496</v>
      </c>
      <c r="B268" s="10" t="s">
        <v>68</v>
      </c>
      <c r="C268" s="17">
        <v>692672.50999999896</v>
      </c>
      <c r="D268" s="39">
        <v>1.2959761359911632</v>
      </c>
      <c r="E268" s="17">
        <v>897687.04301709903</v>
      </c>
      <c r="F268" s="26">
        <v>0.96000000000000096</v>
      </c>
      <c r="G268" s="17">
        <v>861779.56129641598</v>
      </c>
      <c r="H268" s="2" t="s">
        <v>224</v>
      </c>
      <c r="I268" s="2" t="s">
        <v>306</v>
      </c>
    </row>
    <row r="269" spans="1:9" x14ac:dyDescent="0.25">
      <c r="A269" s="4" t="s">
        <v>496</v>
      </c>
      <c r="B269" s="10" t="s">
        <v>99</v>
      </c>
      <c r="C269" s="17">
        <v>124.27</v>
      </c>
      <c r="D269" s="39">
        <v>1.0449037467700251</v>
      </c>
      <c r="E269" s="17">
        <v>129.85018861111101</v>
      </c>
      <c r="F269" s="26">
        <v>0.9600000000000033</v>
      </c>
      <c r="G269" s="17">
        <v>124.656181066667</v>
      </c>
      <c r="H269" s="2" t="s">
        <v>224</v>
      </c>
      <c r="I269" s="2" t="s">
        <v>306</v>
      </c>
    </row>
    <row r="270" spans="1:9" x14ac:dyDescent="0.25">
      <c r="A270" s="4" t="s">
        <v>496</v>
      </c>
      <c r="B270" s="10" t="s">
        <v>49</v>
      </c>
      <c r="C270" s="17">
        <v>9699</v>
      </c>
      <c r="D270" s="39">
        <v>0.95618104959274153</v>
      </c>
      <c r="E270" s="17">
        <v>9274</v>
      </c>
      <c r="F270" s="26">
        <v>0.96000000000000008</v>
      </c>
      <c r="G270" s="17">
        <v>8903.0400000000009</v>
      </c>
      <c r="H270" s="2" t="s">
        <v>224</v>
      </c>
      <c r="I270" s="2" t="s">
        <v>306</v>
      </c>
    </row>
    <row r="271" spans="1:9" x14ac:dyDescent="0.25">
      <c r="A271" s="4" t="s">
        <v>496</v>
      </c>
      <c r="B271" s="10" t="s">
        <v>50</v>
      </c>
      <c r="C271" s="17">
        <v>18767</v>
      </c>
      <c r="D271" s="39">
        <v>0.999269995204348</v>
      </c>
      <c r="E271" s="17">
        <v>18753.3</v>
      </c>
      <c r="F271" s="26">
        <v>0.96000000000000008</v>
      </c>
      <c r="G271" s="17">
        <v>18003.168000000001</v>
      </c>
      <c r="H271" s="2" t="s">
        <v>224</v>
      </c>
      <c r="I271" s="2" t="s">
        <v>306</v>
      </c>
    </row>
    <row r="272" spans="1:9" x14ac:dyDescent="0.25">
      <c r="A272" s="10" t="s">
        <v>44</v>
      </c>
      <c r="B272" s="10" t="s">
        <v>57</v>
      </c>
      <c r="C272" s="17">
        <v>54.54</v>
      </c>
      <c r="D272" s="39">
        <v>0.99009900990099009</v>
      </c>
      <c r="E272" s="17">
        <v>54</v>
      </c>
      <c r="F272" s="26">
        <v>0.96000000000000008</v>
      </c>
      <c r="G272" s="17">
        <v>51.84</v>
      </c>
      <c r="H272" s="2" t="s">
        <v>224</v>
      </c>
      <c r="I272" s="2" t="s">
        <v>306</v>
      </c>
    </row>
    <row r="273" spans="1:9" x14ac:dyDescent="0.25">
      <c r="A273" s="4" t="s">
        <v>496</v>
      </c>
      <c r="B273" s="10" t="s">
        <v>59</v>
      </c>
      <c r="C273" s="17">
        <v>40.6</v>
      </c>
      <c r="D273" s="39">
        <v>0.99992912074281515</v>
      </c>
      <c r="E273" s="17">
        <v>40.597122302158297</v>
      </c>
      <c r="F273" s="26">
        <v>0.95999999999999841</v>
      </c>
      <c r="G273" s="17">
        <v>38.973237410071903</v>
      </c>
      <c r="H273" s="2" t="s">
        <v>224</v>
      </c>
      <c r="I273" s="2" t="s">
        <v>306</v>
      </c>
    </row>
    <row r="274" spans="1:9" x14ac:dyDescent="0.25">
      <c r="A274" s="4" t="s">
        <v>496</v>
      </c>
      <c r="B274" s="10" t="s">
        <v>61</v>
      </c>
      <c r="C274" s="17">
        <v>86.4</v>
      </c>
      <c r="D274" s="39">
        <v>1.5887841666666664</v>
      </c>
      <c r="E274" s="17">
        <v>137.27095199999999</v>
      </c>
      <c r="F274" s="26">
        <v>0.96</v>
      </c>
      <c r="G274" s="17">
        <v>131.78011391999999</v>
      </c>
      <c r="H274" s="2" t="s">
        <v>224</v>
      </c>
      <c r="I274" s="2" t="s">
        <v>306</v>
      </c>
    </row>
    <row r="275" spans="1:9" x14ac:dyDescent="0.25">
      <c r="A275" s="4" t="s">
        <v>496</v>
      </c>
      <c r="B275" s="10" t="s">
        <v>63</v>
      </c>
      <c r="C275" s="17">
        <v>102.33</v>
      </c>
      <c r="D275" s="39">
        <v>1.120044327176781</v>
      </c>
      <c r="E275" s="17">
        <v>114.614136</v>
      </c>
      <c r="F275" s="26">
        <v>0.96</v>
      </c>
      <c r="G275" s="17">
        <v>110.02957056</v>
      </c>
      <c r="H275" s="2" t="s">
        <v>224</v>
      </c>
      <c r="I275" s="2" t="s">
        <v>306</v>
      </c>
    </row>
    <row r="276" spans="1:9" x14ac:dyDescent="0.25">
      <c r="A276" s="4" t="s">
        <v>496</v>
      </c>
      <c r="B276" s="10" t="s">
        <v>49</v>
      </c>
      <c r="C276" s="17">
        <v>11480</v>
      </c>
      <c r="D276" s="39">
        <v>0.9590592334494773</v>
      </c>
      <c r="E276" s="17">
        <v>11010</v>
      </c>
      <c r="F276" s="26">
        <v>0.96000000000000008</v>
      </c>
      <c r="G276" s="17">
        <v>10569.6</v>
      </c>
      <c r="H276" s="2" t="s">
        <v>224</v>
      </c>
      <c r="I276" s="2" t="s">
        <v>306</v>
      </c>
    </row>
    <row r="277" spans="1:9" x14ac:dyDescent="0.25">
      <c r="A277" s="4" t="s">
        <v>496</v>
      </c>
      <c r="B277" s="10" t="s">
        <v>50</v>
      </c>
      <c r="C277" s="17">
        <v>5854</v>
      </c>
      <c r="D277" s="39">
        <v>0.73286641612572601</v>
      </c>
      <c r="E277" s="17">
        <v>4290.2</v>
      </c>
      <c r="F277" s="26">
        <v>0.96</v>
      </c>
      <c r="G277" s="17">
        <v>4118.5919999999996</v>
      </c>
      <c r="H277" s="2" t="s">
        <v>224</v>
      </c>
      <c r="I277" s="2" t="s">
        <v>306</v>
      </c>
    </row>
    <row r="278" spans="1:9" ht="17.25" thickBot="1" x14ac:dyDescent="0.3">
      <c r="A278" s="10" t="s">
        <v>2422</v>
      </c>
      <c r="B278" s="22" t="s">
        <v>2423</v>
      </c>
      <c r="C278" s="34">
        <v>22430</v>
      </c>
      <c r="D278" s="42">
        <v>0.99</v>
      </c>
      <c r="E278" s="34">
        <v>22251</v>
      </c>
      <c r="F278" s="29">
        <v>0.97</v>
      </c>
      <c r="G278" s="34">
        <v>21583.47</v>
      </c>
      <c r="H278" s="2" t="s">
        <v>228</v>
      </c>
      <c r="I278" s="2" t="s">
        <v>306</v>
      </c>
    </row>
    <row r="279" spans="1:9" ht="17.25" thickBot="1" x14ac:dyDescent="0.3">
      <c r="A279" s="4" t="s">
        <v>496</v>
      </c>
      <c r="B279" s="23" t="s">
        <v>2424</v>
      </c>
      <c r="C279" s="35">
        <v>16425</v>
      </c>
      <c r="D279" s="43">
        <v>1</v>
      </c>
      <c r="E279" s="35">
        <v>16425</v>
      </c>
      <c r="F279" s="30">
        <v>0.97</v>
      </c>
      <c r="G279" s="35">
        <v>15932.35</v>
      </c>
      <c r="H279" s="2" t="s">
        <v>228</v>
      </c>
      <c r="I279" s="2" t="s">
        <v>306</v>
      </c>
    </row>
    <row r="280" spans="1:9" ht="17.25" thickBot="1" x14ac:dyDescent="0.3">
      <c r="A280" s="4" t="s">
        <v>496</v>
      </c>
      <c r="B280" s="22" t="s">
        <v>2425</v>
      </c>
      <c r="C280" s="34">
        <v>55062</v>
      </c>
      <c r="D280" s="42">
        <v>1</v>
      </c>
      <c r="E280" s="34">
        <v>55002</v>
      </c>
      <c r="F280" s="29">
        <v>0.97</v>
      </c>
      <c r="G280" s="34">
        <v>53351.939999999995</v>
      </c>
      <c r="H280" s="2" t="s">
        <v>228</v>
      </c>
      <c r="I280" s="2" t="s">
        <v>306</v>
      </c>
    </row>
    <row r="281" spans="1:9" ht="17.25" thickBot="1" x14ac:dyDescent="0.3">
      <c r="A281" s="4" t="s">
        <v>496</v>
      </c>
      <c r="B281" s="23" t="s">
        <v>2426</v>
      </c>
      <c r="C281" s="35">
        <v>157395</v>
      </c>
      <c r="D281" s="43">
        <v>1</v>
      </c>
      <c r="E281" s="35">
        <v>157827</v>
      </c>
      <c r="F281" s="30">
        <v>0.97</v>
      </c>
      <c r="G281" s="35">
        <v>153092.19</v>
      </c>
      <c r="H281" s="2" t="s">
        <v>228</v>
      </c>
      <c r="I281" s="2" t="s">
        <v>306</v>
      </c>
    </row>
    <row r="282" spans="1:9" ht="17.25" thickBot="1" x14ac:dyDescent="0.3">
      <c r="A282" s="4" t="s">
        <v>496</v>
      </c>
      <c r="B282" s="22" t="s">
        <v>2427</v>
      </c>
      <c r="C282" s="34">
        <v>28094</v>
      </c>
      <c r="D282" s="42">
        <v>1.03</v>
      </c>
      <c r="E282" s="34">
        <v>28836</v>
      </c>
      <c r="F282" s="29">
        <v>0.97</v>
      </c>
      <c r="G282" s="34">
        <v>27970.92</v>
      </c>
      <c r="H282" s="2" t="s">
        <v>228</v>
      </c>
      <c r="I282" s="2" t="s">
        <v>306</v>
      </c>
    </row>
    <row r="283" spans="1:9" ht="17.25" thickBot="1" x14ac:dyDescent="0.3">
      <c r="A283" s="4" t="s">
        <v>496</v>
      </c>
      <c r="B283" s="23" t="s">
        <v>2428</v>
      </c>
      <c r="C283" s="35">
        <v>25896</v>
      </c>
      <c r="D283" s="43">
        <v>1</v>
      </c>
      <c r="E283" s="35">
        <v>25958</v>
      </c>
      <c r="F283" s="30">
        <v>0.97</v>
      </c>
      <c r="G283" s="35">
        <v>25179.360000000001</v>
      </c>
      <c r="H283" s="2" t="s">
        <v>228</v>
      </c>
      <c r="I283" s="2" t="s">
        <v>306</v>
      </c>
    </row>
    <row r="284" spans="1:9" ht="17.25" thickBot="1" x14ac:dyDescent="0.3">
      <c r="A284" s="4" t="s">
        <v>496</v>
      </c>
      <c r="B284" s="22" t="s">
        <v>2429</v>
      </c>
      <c r="C284" s="34">
        <v>5464</v>
      </c>
      <c r="D284" s="42">
        <v>1</v>
      </c>
      <c r="E284" s="34">
        <v>5449</v>
      </c>
      <c r="F284" s="29">
        <v>0.97</v>
      </c>
      <c r="G284" s="34">
        <v>5285.53</v>
      </c>
      <c r="H284" s="2" t="s">
        <v>228</v>
      </c>
      <c r="I284" s="2" t="s">
        <v>306</v>
      </c>
    </row>
    <row r="285" spans="1:9" ht="17.25" thickBot="1" x14ac:dyDescent="0.3">
      <c r="A285" s="4" t="s">
        <v>496</v>
      </c>
      <c r="B285" s="23" t="s">
        <v>2430</v>
      </c>
      <c r="C285" s="35">
        <v>19855</v>
      </c>
      <c r="D285" s="43">
        <v>1</v>
      </c>
      <c r="E285" s="35">
        <v>19882</v>
      </c>
      <c r="F285" s="30">
        <v>0.97</v>
      </c>
      <c r="G285" s="35">
        <v>19285.54</v>
      </c>
      <c r="H285" s="2" t="s">
        <v>228</v>
      </c>
      <c r="I285" s="2" t="s">
        <v>306</v>
      </c>
    </row>
    <row r="286" spans="1:9" ht="17.25" thickBot="1" x14ac:dyDescent="0.3">
      <c r="A286" s="4" t="s">
        <v>496</v>
      </c>
      <c r="B286" s="22" t="s">
        <v>2431</v>
      </c>
      <c r="C286" s="34">
        <v>102291</v>
      </c>
      <c r="D286" s="42">
        <v>1</v>
      </c>
      <c r="E286" s="34">
        <v>102291</v>
      </c>
      <c r="F286" s="29">
        <v>0.97</v>
      </c>
      <c r="G286" s="34">
        <v>99222.27</v>
      </c>
      <c r="H286" s="2" t="s">
        <v>228</v>
      </c>
      <c r="I286" s="2" t="s">
        <v>306</v>
      </c>
    </row>
    <row r="287" spans="1:9" ht="17.25" thickBot="1" x14ac:dyDescent="0.3">
      <c r="A287" s="4" t="s">
        <v>496</v>
      </c>
      <c r="B287" s="23" t="s">
        <v>2432</v>
      </c>
      <c r="C287" s="35">
        <v>30112</v>
      </c>
      <c r="D287" s="43">
        <v>1</v>
      </c>
      <c r="E287" s="35">
        <v>30112.3</v>
      </c>
      <c r="F287" s="30">
        <v>0.97</v>
      </c>
      <c r="G287" s="35">
        <v>29208.94</v>
      </c>
      <c r="H287" s="2" t="s">
        <v>228</v>
      </c>
      <c r="I287" s="2" t="s">
        <v>306</v>
      </c>
    </row>
    <row r="288" spans="1:9" ht="17.25" thickBot="1" x14ac:dyDescent="0.3">
      <c r="A288" s="4" t="s">
        <v>496</v>
      </c>
      <c r="B288" s="22" t="s">
        <v>2433</v>
      </c>
      <c r="C288" s="34">
        <v>18505</v>
      </c>
      <c r="D288" s="42">
        <v>1</v>
      </c>
      <c r="E288" s="34">
        <v>18505.3</v>
      </c>
      <c r="F288" s="29">
        <v>0.97</v>
      </c>
      <c r="G288" s="34">
        <v>17949.849999999999</v>
      </c>
      <c r="H288" s="2" t="s">
        <v>228</v>
      </c>
      <c r="I288" s="2" t="s">
        <v>306</v>
      </c>
    </row>
    <row r="289" spans="1:9" ht="17.25" thickBot="1" x14ac:dyDescent="0.3">
      <c r="A289" s="4" t="s">
        <v>496</v>
      </c>
      <c r="B289" s="23" t="s">
        <v>2434</v>
      </c>
      <c r="C289" s="35">
        <v>2074</v>
      </c>
      <c r="D289" s="43">
        <v>1</v>
      </c>
      <c r="E289" s="35">
        <v>2074</v>
      </c>
      <c r="F289" s="30">
        <v>0.97</v>
      </c>
      <c r="G289" s="35">
        <v>2011.78</v>
      </c>
      <c r="H289" s="2" t="s">
        <v>228</v>
      </c>
      <c r="I289" s="2" t="s">
        <v>306</v>
      </c>
    </row>
    <row r="290" spans="1:9" ht="17.25" thickBot="1" x14ac:dyDescent="0.3">
      <c r="A290" s="4" t="s">
        <v>496</v>
      </c>
      <c r="B290" s="23" t="s">
        <v>2435</v>
      </c>
      <c r="C290" s="35">
        <v>5364</v>
      </c>
      <c r="D290" s="43">
        <v>0.94</v>
      </c>
      <c r="E290" s="35">
        <v>5045</v>
      </c>
      <c r="F290" s="30">
        <v>0.97</v>
      </c>
      <c r="G290" s="35">
        <v>4893.6499999999996</v>
      </c>
      <c r="H290" s="2" t="s">
        <v>228</v>
      </c>
      <c r="I290" s="2" t="s">
        <v>306</v>
      </c>
    </row>
    <row r="291" spans="1:9" x14ac:dyDescent="0.25">
      <c r="A291" s="10" t="s">
        <v>2436</v>
      </c>
      <c r="B291" s="10" t="s">
        <v>2437</v>
      </c>
      <c r="C291" s="17">
        <v>629627</v>
      </c>
      <c r="D291" s="39">
        <v>0.8</v>
      </c>
      <c r="E291" s="17">
        <v>501562.5</v>
      </c>
      <c r="F291" s="26">
        <v>1</v>
      </c>
      <c r="G291" s="17">
        <v>501562.5</v>
      </c>
      <c r="H291" s="1" t="s">
        <v>129</v>
      </c>
      <c r="I291" s="1" t="s">
        <v>314</v>
      </c>
    </row>
    <row r="292" spans="1:9" x14ac:dyDescent="0.25">
      <c r="A292" s="10" t="s">
        <v>2436</v>
      </c>
      <c r="B292" s="10" t="s">
        <v>2438</v>
      </c>
      <c r="C292" s="17">
        <v>107773</v>
      </c>
      <c r="D292" s="39">
        <v>2.41</v>
      </c>
      <c r="E292" s="17">
        <v>259469.5</v>
      </c>
      <c r="F292" s="26">
        <v>1</v>
      </c>
      <c r="G292" s="17">
        <v>259469.5</v>
      </c>
      <c r="H292" s="1" t="s">
        <v>129</v>
      </c>
      <c r="I292" s="1" t="s">
        <v>314</v>
      </c>
    </row>
    <row r="293" spans="1:9" x14ac:dyDescent="0.25">
      <c r="B293" s="1" t="s">
        <v>2439</v>
      </c>
      <c r="C293" s="16">
        <v>29107</v>
      </c>
      <c r="D293" s="44">
        <v>1.2117004890556635</v>
      </c>
      <c r="E293" s="16">
        <v>35268.966134943199</v>
      </c>
      <c r="F293" s="13">
        <v>0.84</v>
      </c>
      <c r="G293" s="16">
        <v>29625.931553352286</v>
      </c>
      <c r="H293" s="1" t="s">
        <v>39</v>
      </c>
      <c r="I293" s="1" t="s">
        <v>306</v>
      </c>
    </row>
    <row r="294" spans="1:9" x14ac:dyDescent="0.25">
      <c r="B294" s="1" t="s">
        <v>2440</v>
      </c>
      <c r="C294" s="16">
        <v>9129</v>
      </c>
      <c r="D294" s="44">
        <v>1.2117004890556635</v>
      </c>
      <c r="E294" s="16">
        <v>11061.613764589152</v>
      </c>
      <c r="F294" s="13">
        <v>0.84</v>
      </c>
      <c r="G294" s="16">
        <v>9291.755562254888</v>
      </c>
      <c r="H294" s="1" t="s">
        <v>39</v>
      </c>
      <c r="I294" s="1" t="s">
        <v>306</v>
      </c>
    </row>
    <row r="295" spans="1:9" x14ac:dyDescent="0.25">
      <c r="B295" s="1" t="s">
        <v>2441</v>
      </c>
      <c r="C295" s="16">
        <v>36636</v>
      </c>
      <c r="D295" s="44">
        <v>1.1531450130661347</v>
      </c>
      <c r="E295" s="16">
        <v>42246.620698690909</v>
      </c>
      <c r="F295" s="13">
        <v>0.84</v>
      </c>
      <c r="G295" s="16">
        <v>35487.161386900363</v>
      </c>
      <c r="H295" s="1" t="s">
        <v>39</v>
      </c>
      <c r="I295" s="1" t="s">
        <v>306</v>
      </c>
    </row>
    <row r="296" spans="1:9" x14ac:dyDescent="0.25">
      <c r="B296" s="1" t="s">
        <v>424</v>
      </c>
      <c r="C296" s="16">
        <v>238440</v>
      </c>
      <c r="D296" s="44">
        <v>1.0428803139452316</v>
      </c>
      <c r="E296" s="16">
        <v>248664.38205710103</v>
      </c>
      <c r="F296" s="13">
        <v>0.84</v>
      </c>
      <c r="G296" s="16">
        <v>208878.08092796485</v>
      </c>
      <c r="H296" s="1" t="s">
        <v>39</v>
      </c>
      <c r="I296" s="1" t="s">
        <v>306</v>
      </c>
    </row>
    <row r="297" spans="1:9" x14ac:dyDescent="0.25">
      <c r="B297" s="1" t="s">
        <v>340</v>
      </c>
      <c r="C297" s="16">
        <v>122160</v>
      </c>
      <c r="D297" s="44">
        <v>1.0500890696687621</v>
      </c>
      <c r="E297" s="16">
        <v>128278.88075073599</v>
      </c>
      <c r="F297" s="13">
        <v>0.84</v>
      </c>
      <c r="G297" s="16">
        <v>107754.25983061823</v>
      </c>
      <c r="H297" s="1" t="s">
        <v>39</v>
      </c>
      <c r="I297" s="1" t="s">
        <v>306</v>
      </c>
    </row>
    <row r="298" spans="1:9" x14ac:dyDescent="0.25">
      <c r="B298" s="1" t="s">
        <v>2442</v>
      </c>
      <c r="C298" s="16">
        <v>6078</v>
      </c>
      <c r="D298" s="44">
        <v>1.2117004890556635</v>
      </c>
      <c r="E298" s="16">
        <v>7364.7155724803233</v>
      </c>
      <c r="F298" s="13">
        <v>0.84</v>
      </c>
      <c r="G298" s="16">
        <v>6186.361080883471</v>
      </c>
      <c r="H298" s="1" t="s">
        <v>39</v>
      </c>
      <c r="I298" s="1" t="s">
        <v>306</v>
      </c>
    </row>
    <row r="299" spans="1:9" x14ac:dyDescent="0.25">
      <c r="B299" s="1" t="s">
        <v>425</v>
      </c>
      <c r="C299" s="16">
        <v>152042</v>
      </c>
      <c r="D299" s="44">
        <v>1.0202301850754216</v>
      </c>
      <c r="E299" s="16">
        <v>155117.83779923726</v>
      </c>
      <c r="F299" s="13">
        <v>0.84</v>
      </c>
      <c r="G299" s="16">
        <v>130298.98375135929</v>
      </c>
      <c r="H299" s="1" t="s">
        <v>39</v>
      </c>
      <c r="I299" s="1" t="s">
        <v>306</v>
      </c>
    </row>
    <row r="300" spans="1:9" x14ac:dyDescent="0.25">
      <c r="B300" s="1" t="s">
        <v>2443</v>
      </c>
      <c r="C300" s="16">
        <v>5800</v>
      </c>
      <c r="D300" s="44">
        <v>1.2117004890556635</v>
      </c>
      <c r="E300" s="16">
        <v>7027.8628365228487</v>
      </c>
      <c r="F300" s="13">
        <v>0.84</v>
      </c>
      <c r="G300" s="16">
        <v>5903.404782679193</v>
      </c>
      <c r="H300" s="1" t="s">
        <v>39</v>
      </c>
      <c r="I300" s="1" t="s">
        <v>306</v>
      </c>
    </row>
    <row r="301" spans="1:9" x14ac:dyDescent="0.25">
      <c r="B301" s="1" t="s">
        <v>2444</v>
      </c>
      <c r="C301" s="16">
        <v>56024</v>
      </c>
      <c r="D301" s="44">
        <v>0.91548436787122833</v>
      </c>
      <c r="E301" s="16">
        <v>51289.096225617694</v>
      </c>
      <c r="F301" s="13">
        <v>0.84</v>
      </c>
      <c r="G301" s="16">
        <v>43082.840829518864</v>
      </c>
      <c r="H301" s="1" t="s">
        <v>39</v>
      </c>
      <c r="I301" s="1" t="s">
        <v>306</v>
      </c>
    </row>
    <row r="302" spans="1:9" x14ac:dyDescent="0.25">
      <c r="B302" s="1" t="s">
        <v>2445</v>
      </c>
      <c r="C302" s="16">
        <v>177749</v>
      </c>
      <c r="D302" s="44">
        <v>0.68309099464062351</v>
      </c>
      <c r="E302" s="16">
        <v>121418.74120637619</v>
      </c>
      <c r="F302" s="13">
        <v>0.84</v>
      </c>
      <c r="G302" s="16">
        <v>101991.74261335599</v>
      </c>
      <c r="H302" s="1" t="s">
        <v>39</v>
      </c>
      <c r="I302" s="1" t="s">
        <v>306</v>
      </c>
    </row>
    <row r="303" spans="1:9" x14ac:dyDescent="0.25">
      <c r="B303" s="1" t="s">
        <v>798</v>
      </c>
      <c r="C303" s="16">
        <v>4551</v>
      </c>
      <c r="D303" s="44">
        <v>0.93942755868983352</v>
      </c>
      <c r="E303" s="16">
        <v>4275.3348195974322</v>
      </c>
      <c r="F303" s="13">
        <v>0.84</v>
      </c>
      <c r="G303" s="16">
        <v>3591.281248461843</v>
      </c>
      <c r="H303" s="1" t="s">
        <v>39</v>
      </c>
      <c r="I303" s="1" t="s">
        <v>306</v>
      </c>
    </row>
    <row r="304" spans="1:9" x14ac:dyDescent="0.25">
      <c r="B304" s="1" t="s">
        <v>2446</v>
      </c>
      <c r="C304" s="16">
        <v>7736</v>
      </c>
      <c r="D304" s="44">
        <v>0.93942755868983352</v>
      </c>
      <c r="E304" s="16">
        <v>7267.411594024552</v>
      </c>
      <c r="F304" s="13">
        <v>0.84</v>
      </c>
      <c r="G304" s="16">
        <v>6104.6257389806233</v>
      </c>
      <c r="H304" s="1" t="s">
        <v>39</v>
      </c>
      <c r="I304" s="1" t="s">
        <v>306</v>
      </c>
    </row>
    <row r="305" spans="2:9" x14ac:dyDescent="0.25">
      <c r="B305" s="1" t="s">
        <v>2447</v>
      </c>
      <c r="C305" s="16">
        <v>11211</v>
      </c>
      <c r="D305" s="44">
        <v>1.2117004890556635</v>
      </c>
      <c r="E305" s="16">
        <v>13584.374182803043</v>
      </c>
      <c r="F305" s="13">
        <v>0.84</v>
      </c>
      <c r="G305" s="16">
        <v>11410.874313554556</v>
      </c>
      <c r="H305" s="1" t="s">
        <v>39</v>
      </c>
      <c r="I305" s="1" t="s">
        <v>306</v>
      </c>
    </row>
    <row r="306" spans="2:9" x14ac:dyDescent="0.25">
      <c r="B306" s="1" t="s">
        <v>2448</v>
      </c>
      <c r="C306" s="16">
        <v>13558</v>
      </c>
      <c r="D306" s="44">
        <v>1.2117004890556635</v>
      </c>
      <c r="E306" s="16">
        <v>16428.235230616687</v>
      </c>
      <c r="F306" s="13">
        <v>0.84</v>
      </c>
      <c r="G306" s="16">
        <v>13799.717593718016</v>
      </c>
      <c r="H306" s="1" t="s">
        <v>39</v>
      </c>
      <c r="I306" s="1" t="s">
        <v>306</v>
      </c>
    </row>
    <row r="307" spans="2:9" x14ac:dyDescent="0.25">
      <c r="B307" s="1" t="s">
        <v>341</v>
      </c>
      <c r="C307" s="16">
        <v>11419</v>
      </c>
      <c r="D307" s="44">
        <v>1.2117004890556635</v>
      </c>
      <c r="E307" s="16">
        <v>13836.407884526621</v>
      </c>
      <c r="F307" s="13">
        <v>0.84</v>
      </c>
      <c r="G307" s="16">
        <v>11622.582623002361</v>
      </c>
      <c r="H307" s="1" t="s">
        <v>39</v>
      </c>
      <c r="I307" s="1" t="s">
        <v>306</v>
      </c>
    </row>
    <row r="308" spans="2:9" x14ac:dyDescent="0.25">
      <c r="B308" s="1" t="s">
        <v>342</v>
      </c>
      <c r="C308" s="16">
        <v>179235</v>
      </c>
      <c r="D308" s="44">
        <v>0.68309099464062351</v>
      </c>
      <c r="E308" s="16">
        <v>122433.81442441215</v>
      </c>
      <c r="F308" s="13">
        <v>0.84</v>
      </c>
      <c r="G308" s="16">
        <v>102844.40411650621</v>
      </c>
      <c r="H308" s="1" t="s">
        <v>39</v>
      </c>
      <c r="I308" s="1" t="s">
        <v>306</v>
      </c>
    </row>
    <row r="309" spans="2:9" x14ac:dyDescent="0.25">
      <c r="B309" s="1" t="s">
        <v>2449</v>
      </c>
      <c r="C309" s="16">
        <v>215463</v>
      </c>
      <c r="D309" s="44">
        <v>0.99888147849050646</v>
      </c>
      <c r="E309" s="16">
        <v>215222</v>
      </c>
      <c r="F309" s="13">
        <v>0.84</v>
      </c>
      <c r="G309" s="16">
        <v>180786.47999999998</v>
      </c>
      <c r="H309" s="1" t="s">
        <v>39</v>
      </c>
      <c r="I309" s="1" t="s">
        <v>306</v>
      </c>
    </row>
    <row r="310" spans="2:9" x14ac:dyDescent="0.25">
      <c r="B310" s="1" t="s">
        <v>2450</v>
      </c>
      <c r="C310" s="16">
        <v>45539</v>
      </c>
      <c r="D310" s="44">
        <v>0.91548436787122833</v>
      </c>
      <c r="E310" s="16">
        <v>41690.242628487867</v>
      </c>
      <c r="F310" s="13">
        <v>0.84</v>
      </c>
      <c r="G310" s="16">
        <v>35019.803807929806</v>
      </c>
      <c r="H310" s="1" t="s">
        <v>39</v>
      </c>
      <c r="I310" s="1" t="s">
        <v>306</v>
      </c>
    </row>
    <row r="311" spans="2:9" x14ac:dyDescent="0.25">
      <c r="B311" s="1" t="s">
        <v>343</v>
      </c>
      <c r="C311" s="16">
        <v>29165</v>
      </c>
      <c r="D311" s="44">
        <v>1.1723042344304688</v>
      </c>
      <c r="E311" s="16">
        <v>34190.252997164622</v>
      </c>
      <c r="F311" s="13">
        <v>0.84</v>
      </c>
      <c r="G311" s="16">
        <v>28719.81251761828</v>
      </c>
      <c r="H311" s="1" t="s">
        <v>39</v>
      </c>
      <c r="I311" s="1" t="s">
        <v>306</v>
      </c>
    </row>
    <row r="312" spans="2:9" x14ac:dyDescent="0.25">
      <c r="B312" s="1" t="s">
        <v>2451</v>
      </c>
      <c r="C312" s="16">
        <v>44851</v>
      </c>
      <c r="D312" s="44">
        <v>0.91548436787122822</v>
      </c>
      <c r="E312" s="16">
        <v>41060.389383392459</v>
      </c>
      <c r="F312" s="13">
        <v>0.84</v>
      </c>
      <c r="G312" s="16">
        <v>34490.727082049663</v>
      </c>
      <c r="H312" s="1" t="s">
        <v>39</v>
      </c>
      <c r="I312" s="1" t="s">
        <v>306</v>
      </c>
    </row>
    <row r="313" spans="2:9" x14ac:dyDescent="0.25">
      <c r="B313" s="1" t="s">
        <v>2452</v>
      </c>
      <c r="C313" s="16">
        <v>19273</v>
      </c>
      <c r="D313" s="44">
        <v>1.2117004890556635</v>
      </c>
      <c r="E313" s="16">
        <v>23353.103525569804</v>
      </c>
      <c r="F313" s="13">
        <v>0.84</v>
      </c>
      <c r="G313" s="16">
        <v>19616.606961478636</v>
      </c>
      <c r="H313" s="1" t="s">
        <v>39</v>
      </c>
      <c r="I313" s="1" t="s">
        <v>306</v>
      </c>
    </row>
    <row r="314" spans="2:9" x14ac:dyDescent="0.25">
      <c r="B314" s="1" t="s">
        <v>2453</v>
      </c>
      <c r="C314" s="16">
        <v>19050</v>
      </c>
      <c r="D314" s="44">
        <v>1.2117004890556635</v>
      </c>
      <c r="E314" s="16">
        <v>23082.894316510388</v>
      </c>
      <c r="F314" s="13">
        <v>0.84</v>
      </c>
      <c r="G314" s="16">
        <v>19389.631225868725</v>
      </c>
      <c r="H314" s="1" t="s">
        <v>39</v>
      </c>
      <c r="I314" s="1" t="s">
        <v>306</v>
      </c>
    </row>
    <row r="315" spans="2:9" x14ac:dyDescent="0.25">
      <c r="B315" s="1" t="s">
        <v>2454</v>
      </c>
      <c r="C315" s="16">
        <v>16216</v>
      </c>
      <c r="D315" s="44">
        <v>1.2117004890556635</v>
      </c>
      <c r="E315" s="16">
        <v>19648.935130526639</v>
      </c>
      <c r="F315" s="13">
        <v>0.84</v>
      </c>
      <c r="G315" s="16">
        <v>16505.105509642377</v>
      </c>
      <c r="H315" s="1" t="s">
        <v>39</v>
      </c>
      <c r="I315" s="1" t="s">
        <v>306</v>
      </c>
    </row>
    <row r="316" spans="2:9" x14ac:dyDescent="0.25">
      <c r="B316" s="1" t="s">
        <v>2455</v>
      </c>
      <c r="C316" s="16">
        <v>23466</v>
      </c>
      <c r="D316" s="44">
        <v>1.2043906814135228</v>
      </c>
      <c r="E316" s="16">
        <v>28262.231730049727</v>
      </c>
      <c r="F316" s="13">
        <v>0.84</v>
      </c>
      <c r="G316" s="16">
        <v>23740.27465324177</v>
      </c>
      <c r="H316" s="1" t="s">
        <v>39</v>
      </c>
      <c r="I316" s="1" t="s">
        <v>306</v>
      </c>
    </row>
    <row r="317" spans="2:9" x14ac:dyDescent="0.25">
      <c r="B317" s="1" t="s">
        <v>2456</v>
      </c>
      <c r="C317" s="16">
        <v>61274</v>
      </c>
      <c r="D317" s="44">
        <v>0.68309099464062351</v>
      </c>
      <c r="E317" s="16">
        <v>41855.717605609563</v>
      </c>
      <c r="F317" s="13">
        <v>0.84</v>
      </c>
      <c r="G317" s="16">
        <v>35158.802788712033</v>
      </c>
      <c r="H317" s="1" t="s">
        <v>39</v>
      </c>
      <c r="I317" s="1" t="s">
        <v>306</v>
      </c>
    </row>
    <row r="318" spans="2:9" x14ac:dyDescent="0.25">
      <c r="B318" s="1" t="s">
        <v>2457</v>
      </c>
      <c r="C318" s="16">
        <v>3535</v>
      </c>
      <c r="D318" s="44">
        <v>0.93942755868983352</v>
      </c>
      <c r="E318" s="16">
        <v>3320.8764199685615</v>
      </c>
      <c r="F318" s="13">
        <v>0.84</v>
      </c>
      <c r="G318" s="16">
        <v>2789.5361927735917</v>
      </c>
      <c r="H318" s="1" t="s">
        <v>39</v>
      </c>
      <c r="I318" s="1" t="s">
        <v>306</v>
      </c>
    </row>
    <row r="319" spans="2:9" x14ac:dyDescent="0.25">
      <c r="B319" s="1" t="s">
        <v>2458</v>
      </c>
      <c r="C319" s="16">
        <v>67980</v>
      </c>
      <c r="D319" s="44">
        <v>0.68309099464062351</v>
      </c>
      <c r="E319" s="16">
        <v>46436.525815669585</v>
      </c>
      <c r="F319" s="13">
        <v>0.84</v>
      </c>
      <c r="G319" s="16">
        <v>39006.681685162454</v>
      </c>
      <c r="H319" s="1" t="s">
        <v>39</v>
      </c>
      <c r="I319" s="1" t="s">
        <v>306</v>
      </c>
    </row>
    <row r="320" spans="2:9" x14ac:dyDescent="0.25">
      <c r="B320" s="1" t="s">
        <v>2459</v>
      </c>
      <c r="C320" s="16">
        <v>34067</v>
      </c>
      <c r="D320" s="44">
        <v>0.91548436787122833</v>
      </c>
      <c r="E320" s="16">
        <v>31187.805960269136</v>
      </c>
      <c r="F320" s="13">
        <v>0.84</v>
      </c>
      <c r="G320" s="16">
        <v>26197.757006626074</v>
      </c>
      <c r="H320" s="1" t="s">
        <v>39</v>
      </c>
      <c r="I320" s="1" t="s">
        <v>306</v>
      </c>
    </row>
    <row r="321" spans="2:9" x14ac:dyDescent="0.25">
      <c r="B321" s="1" t="s">
        <v>400</v>
      </c>
      <c r="C321" s="16">
        <v>1942</v>
      </c>
      <c r="D321" s="44">
        <v>0.93942755868983352</v>
      </c>
      <c r="E321" s="16">
        <v>1824.3683189756566</v>
      </c>
      <c r="F321" s="13">
        <v>0.84</v>
      </c>
      <c r="G321" s="16">
        <v>1532.4693879395516</v>
      </c>
      <c r="H321" s="1" t="s">
        <v>39</v>
      </c>
      <c r="I321" s="1" t="s">
        <v>306</v>
      </c>
    </row>
    <row r="322" spans="2:9" x14ac:dyDescent="0.25">
      <c r="B322" s="1" t="s">
        <v>2460</v>
      </c>
      <c r="C322" s="16">
        <v>9821</v>
      </c>
      <c r="D322" s="44">
        <v>1.2117004890556635</v>
      </c>
      <c r="E322" s="16">
        <v>11900.110503015672</v>
      </c>
      <c r="F322" s="13">
        <v>0.84</v>
      </c>
      <c r="G322" s="16">
        <v>9996.0928225331645</v>
      </c>
      <c r="H322" s="1" t="s">
        <v>39</v>
      </c>
      <c r="I322" s="1" t="s">
        <v>306</v>
      </c>
    </row>
    <row r="323" spans="2:9" x14ac:dyDescent="0.25">
      <c r="B323" s="1" t="s">
        <v>2461</v>
      </c>
      <c r="C323" s="16">
        <v>14031</v>
      </c>
      <c r="D323" s="44">
        <v>1.2117004890556633</v>
      </c>
      <c r="E323" s="16">
        <v>17001.369561940013</v>
      </c>
      <c r="F323" s="13">
        <v>0.84</v>
      </c>
      <c r="G323" s="16">
        <v>14281.15043202961</v>
      </c>
      <c r="H323" s="1" t="s">
        <v>39</v>
      </c>
      <c r="I323" s="1" t="s">
        <v>306</v>
      </c>
    </row>
    <row r="324" spans="2:9" x14ac:dyDescent="0.25">
      <c r="B324" s="1" t="s">
        <v>2462</v>
      </c>
      <c r="C324" s="16">
        <v>2591</v>
      </c>
      <c r="D324" s="44">
        <v>0.93942755868983352</v>
      </c>
      <c r="E324" s="16">
        <v>2434.0568045653586</v>
      </c>
      <c r="F324" s="13">
        <v>0.84</v>
      </c>
      <c r="G324" s="16">
        <v>2044.6077158349012</v>
      </c>
      <c r="H324" s="1" t="s">
        <v>39</v>
      </c>
      <c r="I324" s="1" t="s">
        <v>306</v>
      </c>
    </row>
    <row r="327" spans="2:9" x14ac:dyDescent="0.25">
      <c r="C327" s="16">
        <f>SUM(C2:C324)</f>
        <v>14127453.722325634</v>
      </c>
      <c r="D327" s="45">
        <f>SUM(D2:D324)</f>
        <v>334.18093159038523</v>
      </c>
      <c r="E327" s="16">
        <f>SUM(E2:E324)</f>
        <v>14433192.765970122</v>
      </c>
      <c r="F327" s="13">
        <f>SUM(F2:F324)</f>
        <v>304.24999999999966</v>
      </c>
      <c r="G327" s="16">
        <f>SUM(G2:G324)</f>
        <v>12751894.640010832</v>
      </c>
    </row>
  </sheetData>
  <autoFilter ref="A1:I325" xr:uid="{41A4DF24-82D4-41F7-8B2A-AD90AEFDE571}"/>
  <dataValidations count="1">
    <dataValidation type="list" allowBlank="1" showInputMessage="1" showErrorMessage="1" sqref="H53 H64:H72 H291:H292" xr:uid="{28289CB8-B761-424B-909C-BA9F838E6466}">
      <formula1>$G$15:$G$37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605D-6DBD-4116-9C4C-390BC3BC6E23}">
  <dimension ref="A1:O382"/>
  <sheetViews>
    <sheetView topLeftCell="B1" workbookViewId="0"/>
  </sheetViews>
  <sheetFormatPr defaultColWidth="9.140625" defaultRowHeight="15" x14ac:dyDescent="0.25"/>
  <cols>
    <col min="1" max="1" width="15.5703125" style="139" hidden="1" customWidth="1"/>
    <col min="2" max="2" width="54" style="121" bestFit="1" customWidth="1"/>
    <col min="3" max="4" width="29.140625" style="121" bestFit="1" customWidth="1"/>
    <col min="5" max="5" width="44" style="121" bestFit="1" customWidth="1"/>
    <col min="6" max="6" width="16.5703125" style="121" customWidth="1"/>
    <col min="7" max="7" width="37.5703125" style="138" customWidth="1"/>
    <col min="8" max="9" width="17.5703125" style="121" bestFit="1" customWidth="1"/>
    <col min="10" max="10" width="35.5703125" style="151" customWidth="1"/>
    <col min="11" max="11" width="36.140625" style="151" customWidth="1"/>
    <col min="12" max="12" width="22.42578125" style="149" bestFit="1" customWidth="1"/>
    <col min="13" max="13" width="32.5703125" style="149" bestFit="1" customWidth="1"/>
    <col min="14" max="14" width="24.85546875" style="148" bestFit="1" customWidth="1"/>
    <col min="15" max="15" width="30.140625" style="148" bestFit="1" customWidth="1"/>
    <col min="16" max="16384" width="9.140625" style="121"/>
  </cols>
  <sheetData>
    <row r="1" spans="1:15" x14ac:dyDescent="0.25">
      <c r="A1" s="141" t="s">
        <v>19</v>
      </c>
      <c r="B1" s="142" t="s">
        <v>20</v>
      </c>
      <c r="C1" s="142" t="s">
        <v>21</v>
      </c>
      <c r="D1" s="142" t="s">
        <v>22</v>
      </c>
      <c r="E1" s="142" t="s">
        <v>23</v>
      </c>
      <c r="F1" s="142" t="s">
        <v>24</v>
      </c>
      <c r="G1" s="143" t="s">
        <v>25</v>
      </c>
      <c r="H1" s="142" t="s">
        <v>26</v>
      </c>
      <c r="I1" s="142" t="s">
        <v>27</v>
      </c>
      <c r="J1" s="144" t="s">
        <v>28</v>
      </c>
      <c r="K1" s="144" t="s">
        <v>29</v>
      </c>
      <c r="L1" s="145" t="s">
        <v>30</v>
      </c>
      <c r="M1" s="145" t="s">
        <v>31</v>
      </c>
      <c r="N1" s="146" t="s">
        <v>32</v>
      </c>
      <c r="O1" s="146" t="s">
        <v>33</v>
      </c>
    </row>
    <row r="2" spans="1:15" x14ac:dyDescent="0.25">
      <c r="A2" s="141"/>
      <c r="B2" s="142"/>
      <c r="C2" s="142"/>
      <c r="D2" s="142"/>
      <c r="E2" s="142"/>
      <c r="F2" s="142"/>
      <c r="G2" s="143"/>
      <c r="H2" s="142"/>
      <c r="I2" s="142"/>
      <c r="J2" s="144"/>
      <c r="K2" s="144"/>
      <c r="L2" s="145">
        <f>SUM(L3:L377)</f>
        <v>0</v>
      </c>
      <c r="M2" s="145">
        <f>SUM(M3:M377)</f>
        <v>0</v>
      </c>
      <c r="N2" s="145">
        <f>SUM(N3:N377)</f>
        <v>0</v>
      </c>
      <c r="O2" s="145"/>
    </row>
    <row r="3" spans="1:15" x14ac:dyDescent="0.25">
      <c r="A3" s="147">
        <v>2022</v>
      </c>
      <c r="B3" s="121" t="s">
        <v>34</v>
      </c>
      <c r="C3" s="121" t="s">
        <v>35</v>
      </c>
      <c r="E3" s="121" t="s">
        <v>36</v>
      </c>
    </row>
    <row r="4" spans="1:15" x14ac:dyDescent="0.25">
      <c r="A4" s="147">
        <v>2022</v>
      </c>
      <c r="B4" s="121" t="s">
        <v>34</v>
      </c>
      <c r="C4" s="121" t="s">
        <v>35</v>
      </c>
      <c r="D4" s="121" t="s">
        <v>35</v>
      </c>
      <c r="E4" s="121" t="s">
        <v>37</v>
      </c>
      <c r="F4" s="121" t="s">
        <v>38</v>
      </c>
    </row>
    <row r="5" spans="1:15" x14ac:dyDescent="0.25">
      <c r="A5" s="147">
        <v>2022</v>
      </c>
      <c r="B5" s="121" t="s">
        <v>39</v>
      </c>
      <c r="C5" s="121" t="s">
        <v>40</v>
      </c>
      <c r="E5" s="121" t="s">
        <v>36</v>
      </c>
    </row>
    <row r="6" spans="1:15" x14ac:dyDescent="0.25">
      <c r="A6" s="139" t="s">
        <v>41</v>
      </c>
      <c r="B6" s="121" t="s">
        <v>39</v>
      </c>
      <c r="C6" s="121" t="s">
        <v>42</v>
      </c>
      <c r="D6" s="121" t="s">
        <v>42</v>
      </c>
      <c r="E6" s="121" t="s">
        <v>43</v>
      </c>
      <c r="F6" s="121" t="s">
        <v>38</v>
      </c>
    </row>
    <row r="7" spans="1:15" x14ac:dyDescent="0.25">
      <c r="A7" s="139" t="s">
        <v>41</v>
      </c>
      <c r="B7" s="121" t="s">
        <v>39</v>
      </c>
      <c r="C7" s="121" t="s">
        <v>42</v>
      </c>
      <c r="D7" s="121" t="s">
        <v>42</v>
      </c>
      <c r="E7" s="121" t="s">
        <v>43</v>
      </c>
      <c r="F7" s="121" t="s">
        <v>44</v>
      </c>
    </row>
    <row r="8" spans="1:15" x14ac:dyDescent="0.25">
      <c r="A8" s="139" t="s">
        <v>41</v>
      </c>
      <c r="B8" s="121" t="s">
        <v>39</v>
      </c>
      <c r="C8" s="121" t="s">
        <v>42</v>
      </c>
      <c r="D8" s="121" t="s">
        <v>42</v>
      </c>
      <c r="E8" s="121" t="s">
        <v>45</v>
      </c>
      <c r="F8" s="121" t="s">
        <v>38</v>
      </c>
    </row>
    <row r="9" spans="1:15" x14ac:dyDescent="0.25">
      <c r="A9" s="139" t="s">
        <v>41</v>
      </c>
      <c r="B9" s="121" t="s">
        <v>39</v>
      </c>
      <c r="C9" s="121" t="s">
        <v>42</v>
      </c>
      <c r="D9" s="121" t="s">
        <v>42</v>
      </c>
      <c r="E9" s="121" t="s">
        <v>45</v>
      </c>
      <c r="F9" s="121" t="s">
        <v>44</v>
      </c>
    </row>
    <row r="10" spans="1:15" x14ac:dyDescent="0.25">
      <c r="A10" s="139" t="s">
        <v>41</v>
      </c>
      <c r="B10" s="121" t="s">
        <v>39</v>
      </c>
      <c r="C10" s="121" t="s">
        <v>42</v>
      </c>
      <c r="D10" s="121" t="s">
        <v>42</v>
      </c>
      <c r="E10" s="121" t="s">
        <v>46</v>
      </c>
      <c r="F10" s="121" t="s">
        <v>44</v>
      </c>
    </row>
    <row r="11" spans="1:15" x14ac:dyDescent="0.25">
      <c r="A11" s="139" t="s">
        <v>41</v>
      </c>
      <c r="B11" s="121" t="s">
        <v>39</v>
      </c>
      <c r="C11" s="121" t="s">
        <v>42</v>
      </c>
      <c r="D11" s="121" t="s">
        <v>42</v>
      </c>
      <c r="E11" s="121" t="s">
        <v>47</v>
      </c>
      <c r="F11" s="121" t="s">
        <v>44</v>
      </c>
    </row>
    <row r="12" spans="1:15" x14ac:dyDescent="0.25">
      <c r="A12" s="139" t="s">
        <v>41</v>
      </c>
      <c r="B12" s="121" t="s">
        <v>39</v>
      </c>
      <c r="C12" s="121" t="s">
        <v>42</v>
      </c>
      <c r="D12" s="121" t="s">
        <v>42</v>
      </c>
      <c r="E12" s="121" t="s">
        <v>48</v>
      </c>
      <c r="F12" s="121" t="s">
        <v>38</v>
      </c>
    </row>
    <row r="13" spans="1:15" x14ac:dyDescent="0.25">
      <c r="A13" s="139" t="s">
        <v>41</v>
      </c>
      <c r="B13" s="121" t="s">
        <v>39</v>
      </c>
      <c r="C13" s="121" t="s">
        <v>42</v>
      </c>
      <c r="D13" s="121" t="s">
        <v>42</v>
      </c>
      <c r="E13" s="121" t="s">
        <v>48</v>
      </c>
      <c r="F13" s="121" t="s">
        <v>44</v>
      </c>
    </row>
    <row r="14" spans="1:15" x14ac:dyDescent="0.25">
      <c r="A14" s="139" t="s">
        <v>41</v>
      </c>
      <c r="B14" s="121" t="s">
        <v>39</v>
      </c>
      <c r="C14" s="121" t="s">
        <v>40</v>
      </c>
      <c r="D14" s="121" t="s">
        <v>40</v>
      </c>
      <c r="E14" s="121" t="s">
        <v>49</v>
      </c>
      <c r="F14" s="121" t="s">
        <v>38</v>
      </c>
    </row>
    <row r="15" spans="1:15" x14ac:dyDescent="0.25">
      <c r="A15" s="139" t="s">
        <v>41</v>
      </c>
      <c r="B15" s="121" t="s">
        <v>39</v>
      </c>
      <c r="C15" s="121" t="s">
        <v>40</v>
      </c>
      <c r="D15" s="121" t="s">
        <v>40</v>
      </c>
      <c r="E15" s="121" t="s">
        <v>49</v>
      </c>
      <c r="F15" s="121" t="s">
        <v>44</v>
      </c>
    </row>
    <row r="16" spans="1:15" x14ac:dyDescent="0.25">
      <c r="A16" s="139" t="s">
        <v>41</v>
      </c>
      <c r="B16" s="121" t="s">
        <v>39</v>
      </c>
      <c r="C16" s="121" t="s">
        <v>40</v>
      </c>
      <c r="D16" s="121" t="s">
        <v>40</v>
      </c>
      <c r="E16" s="121" t="s">
        <v>50</v>
      </c>
      <c r="F16" s="121" t="s">
        <v>38</v>
      </c>
    </row>
    <row r="17" spans="1:14" x14ac:dyDescent="0.25">
      <c r="A17" s="139" t="s">
        <v>41</v>
      </c>
      <c r="B17" s="121" t="s">
        <v>39</v>
      </c>
      <c r="C17" s="121" t="s">
        <v>40</v>
      </c>
      <c r="D17" s="121" t="s">
        <v>40</v>
      </c>
      <c r="E17" s="121" t="s">
        <v>50</v>
      </c>
      <c r="F17" s="121" t="s">
        <v>44</v>
      </c>
    </row>
    <row r="18" spans="1:14" x14ac:dyDescent="0.25">
      <c r="A18" s="139" t="s">
        <v>41</v>
      </c>
      <c r="B18" s="121" t="s">
        <v>51</v>
      </c>
      <c r="C18" s="121" t="s">
        <v>52</v>
      </c>
      <c r="E18" s="121" t="s">
        <v>36</v>
      </c>
    </row>
    <row r="19" spans="1:14" x14ac:dyDescent="0.25">
      <c r="A19" s="139" t="s">
        <v>41</v>
      </c>
      <c r="B19" s="121" t="s">
        <v>51</v>
      </c>
      <c r="C19" s="121" t="s">
        <v>53</v>
      </c>
      <c r="E19" s="121" t="s">
        <v>36</v>
      </c>
    </row>
    <row r="20" spans="1:14" x14ac:dyDescent="0.25">
      <c r="A20" s="139" t="s">
        <v>41</v>
      </c>
      <c r="B20" s="121" t="s">
        <v>51</v>
      </c>
      <c r="C20" s="121" t="s">
        <v>54</v>
      </c>
      <c r="E20" s="121" t="s">
        <v>36</v>
      </c>
    </row>
    <row r="21" spans="1:14" x14ac:dyDescent="0.25">
      <c r="A21" s="139" t="s">
        <v>41</v>
      </c>
      <c r="B21" s="121" t="s">
        <v>51</v>
      </c>
      <c r="C21" s="121" t="s">
        <v>42</v>
      </c>
      <c r="D21" s="121" t="s">
        <v>42</v>
      </c>
      <c r="E21" s="121" t="s">
        <v>55</v>
      </c>
      <c r="F21" s="121" t="s">
        <v>38</v>
      </c>
    </row>
    <row r="22" spans="1:14" x14ac:dyDescent="0.25">
      <c r="A22" s="139" t="s">
        <v>41</v>
      </c>
      <c r="B22" s="121" t="s">
        <v>51</v>
      </c>
      <c r="C22" s="121" t="s">
        <v>42</v>
      </c>
      <c r="D22" s="121" t="s">
        <v>42</v>
      </c>
      <c r="E22" s="121" t="s">
        <v>55</v>
      </c>
      <c r="F22" s="121" t="s">
        <v>44</v>
      </c>
    </row>
    <row r="23" spans="1:14" x14ac:dyDescent="0.25">
      <c r="A23" s="139" t="s">
        <v>41</v>
      </c>
      <c r="B23" s="121" t="s">
        <v>51</v>
      </c>
      <c r="C23" s="121" t="s">
        <v>56</v>
      </c>
      <c r="D23" s="121" t="s">
        <v>56</v>
      </c>
      <c r="E23" s="121" t="s">
        <v>57</v>
      </c>
      <c r="F23" s="121" t="s">
        <v>38</v>
      </c>
    </row>
    <row r="24" spans="1:14" x14ac:dyDescent="0.25">
      <c r="A24" s="139" t="s">
        <v>41</v>
      </c>
      <c r="B24" s="121" t="s">
        <v>51</v>
      </c>
      <c r="C24" s="121" t="s">
        <v>56</v>
      </c>
      <c r="D24" s="121" t="s">
        <v>56</v>
      </c>
      <c r="E24" s="121" t="s">
        <v>57</v>
      </c>
      <c r="F24" s="121" t="s">
        <v>44</v>
      </c>
      <c r="I24" s="152"/>
      <c r="N24" s="149"/>
    </row>
    <row r="25" spans="1:14" x14ac:dyDescent="0.25">
      <c r="A25" s="139" t="s">
        <v>41</v>
      </c>
      <c r="B25" s="121" t="s">
        <v>51</v>
      </c>
      <c r="C25" s="121" t="s">
        <v>56</v>
      </c>
      <c r="D25" s="121" t="s">
        <v>56</v>
      </c>
      <c r="E25" s="121" t="s">
        <v>58</v>
      </c>
      <c r="F25" s="121" t="s">
        <v>38</v>
      </c>
    </row>
    <row r="26" spans="1:14" x14ac:dyDescent="0.25">
      <c r="A26" s="139" t="s">
        <v>41</v>
      </c>
      <c r="B26" s="121" t="s">
        <v>51</v>
      </c>
      <c r="C26" s="121" t="s">
        <v>56</v>
      </c>
      <c r="D26" s="121" t="s">
        <v>56</v>
      </c>
      <c r="E26" s="121" t="s">
        <v>58</v>
      </c>
      <c r="F26" s="121" t="s">
        <v>44</v>
      </c>
    </row>
    <row r="27" spans="1:14" x14ac:dyDescent="0.25">
      <c r="A27" s="139" t="s">
        <v>41</v>
      </c>
      <c r="B27" s="121" t="s">
        <v>51</v>
      </c>
      <c r="C27" s="121" t="s">
        <v>56</v>
      </c>
      <c r="D27" s="121" t="s">
        <v>56</v>
      </c>
      <c r="E27" s="121" t="s">
        <v>59</v>
      </c>
      <c r="F27" s="121" t="s">
        <v>38</v>
      </c>
    </row>
    <row r="28" spans="1:14" x14ac:dyDescent="0.25">
      <c r="A28" s="139" t="s">
        <v>41</v>
      </c>
      <c r="B28" s="121" t="s">
        <v>51</v>
      </c>
      <c r="C28" s="121" t="s">
        <v>56</v>
      </c>
      <c r="D28" s="121" t="s">
        <v>56</v>
      </c>
      <c r="E28" s="121" t="s">
        <v>59</v>
      </c>
      <c r="F28" s="121" t="s">
        <v>44</v>
      </c>
    </row>
    <row r="29" spans="1:14" x14ac:dyDescent="0.25">
      <c r="A29" s="139" t="s">
        <v>41</v>
      </c>
      <c r="B29" s="121" t="s">
        <v>51</v>
      </c>
      <c r="C29" s="121" t="s">
        <v>56</v>
      </c>
      <c r="D29" s="121" t="s">
        <v>56</v>
      </c>
      <c r="E29" s="121" t="s">
        <v>60</v>
      </c>
      <c r="F29" s="121" t="s">
        <v>38</v>
      </c>
    </row>
    <row r="30" spans="1:14" x14ac:dyDescent="0.25">
      <c r="A30" s="139" t="s">
        <v>41</v>
      </c>
      <c r="B30" s="121" t="s">
        <v>51</v>
      </c>
      <c r="C30" s="121" t="s">
        <v>56</v>
      </c>
      <c r="D30" s="121" t="s">
        <v>56</v>
      </c>
      <c r="E30" s="121" t="s">
        <v>60</v>
      </c>
      <c r="F30" s="121" t="s">
        <v>44</v>
      </c>
    </row>
    <row r="31" spans="1:14" x14ac:dyDescent="0.25">
      <c r="A31" s="139" t="s">
        <v>41</v>
      </c>
      <c r="B31" s="121" t="s">
        <v>51</v>
      </c>
      <c r="C31" s="121" t="s">
        <v>56</v>
      </c>
      <c r="D31" s="121" t="s">
        <v>56</v>
      </c>
      <c r="E31" s="121" t="s">
        <v>61</v>
      </c>
      <c r="F31" s="121" t="s">
        <v>38</v>
      </c>
    </row>
    <row r="32" spans="1:14" x14ac:dyDescent="0.25">
      <c r="A32" s="139" t="s">
        <v>41</v>
      </c>
      <c r="B32" s="121" t="s">
        <v>51</v>
      </c>
      <c r="C32" s="121" t="s">
        <v>56</v>
      </c>
      <c r="D32" s="121" t="s">
        <v>56</v>
      </c>
      <c r="E32" s="121" t="s">
        <v>61</v>
      </c>
      <c r="F32" s="121" t="s">
        <v>44</v>
      </c>
    </row>
    <row r="33" spans="1:6" x14ac:dyDescent="0.25">
      <c r="A33" s="139" t="s">
        <v>41</v>
      </c>
      <c r="B33" s="121" t="s">
        <v>51</v>
      </c>
      <c r="C33" s="121" t="s">
        <v>56</v>
      </c>
      <c r="D33" s="121" t="s">
        <v>56</v>
      </c>
      <c r="E33" s="121" t="s">
        <v>62</v>
      </c>
      <c r="F33" s="121" t="s">
        <v>38</v>
      </c>
    </row>
    <row r="34" spans="1:6" x14ac:dyDescent="0.25">
      <c r="A34" s="139" t="s">
        <v>41</v>
      </c>
      <c r="B34" s="121" t="s">
        <v>51</v>
      </c>
      <c r="C34" s="121" t="s">
        <v>56</v>
      </c>
      <c r="D34" s="121" t="s">
        <v>56</v>
      </c>
      <c r="E34" s="121" t="s">
        <v>62</v>
      </c>
      <c r="F34" s="121" t="s">
        <v>44</v>
      </c>
    </row>
    <row r="35" spans="1:6" x14ac:dyDescent="0.25">
      <c r="A35" s="139" t="s">
        <v>41</v>
      </c>
      <c r="B35" s="121" t="s">
        <v>51</v>
      </c>
      <c r="C35" s="121" t="s">
        <v>56</v>
      </c>
      <c r="D35" s="121" t="s">
        <v>56</v>
      </c>
      <c r="E35" s="121" t="s">
        <v>55</v>
      </c>
      <c r="F35" s="121" t="s">
        <v>38</v>
      </c>
    </row>
    <row r="36" spans="1:6" x14ac:dyDescent="0.25">
      <c r="A36" s="139" t="s">
        <v>41</v>
      </c>
      <c r="B36" s="121" t="s">
        <v>51</v>
      </c>
      <c r="C36" s="121" t="s">
        <v>56</v>
      </c>
      <c r="D36" s="121" t="s">
        <v>56</v>
      </c>
      <c r="E36" s="121" t="s">
        <v>55</v>
      </c>
      <c r="F36" s="121" t="s">
        <v>44</v>
      </c>
    </row>
    <row r="37" spans="1:6" x14ac:dyDescent="0.25">
      <c r="A37" s="139" t="s">
        <v>41</v>
      </c>
      <c r="B37" s="121" t="s">
        <v>51</v>
      </c>
      <c r="C37" s="121" t="s">
        <v>56</v>
      </c>
      <c r="D37" s="121" t="s">
        <v>56</v>
      </c>
      <c r="E37" s="121" t="s">
        <v>63</v>
      </c>
      <c r="F37" s="121" t="s">
        <v>38</v>
      </c>
    </row>
    <row r="38" spans="1:6" x14ac:dyDescent="0.25">
      <c r="A38" s="139" t="s">
        <v>41</v>
      </c>
      <c r="B38" s="121" t="s">
        <v>51</v>
      </c>
      <c r="C38" s="121" t="s">
        <v>56</v>
      </c>
      <c r="D38" s="121" t="s">
        <v>56</v>
      </c>
      <c r="E38" s="121" t="s">
        <v>63</v>
      </c>
      <c r="F38" s="121" t="s">
        <v>44</v>
      </c>
    </row>
    <row r="39" spans="1:6" x14ac:dyDescent="0.25">
      <c r="A39" s="139" t="s">
        <v>41</v>
      </c>
      <c r="B39" s="121" t="s">
        <v>51</v>
      </c>
      <c r="C39" s="121" t="s">
        <v>64</v>
      </c>
      <c r="D39" s="121" t="s">
        <v>64</v>
      </c>
      <c r="E39" s="121" t="s">
        <v>65</v>
      </c>
      <c r="F39" s="121" t="s">
        <v>38</v>
      </c>
    </row>
    <row r="40" spans="1:6" x14ac:dyDescent="0.25">
      <c r="A40" s="139" t="s">
        <v>41</v>
      </c>
      <c r="B40" s="121" t="s">
        <v>51</v>
      </c>
      <c r="C40" s="121" t="s">
        <v>53</v>
      </c>
      <c r="D40" s="121" t="s">
        <v>53</v>
      </c>
      <c r="E40" s="121" t="s">
        <v>66</v>
      </c>
      <c r="F40" s="121" t="s">
        <v>44</v>
      </c>
    </row>
    <row r="41" spans="1:6" x14ac:dyDescent="0.25">
      <c r="A41" s="139" t="s">
        <v>41</v>
      </c>
      <c r="B41" s="121" t="s">
        <v>51</v>
      </c>
      <c r="C41" s="121" t="s">
        <v>53</v>
      </c>
      <c r="D41" s="121" t="s">
        <v>53</v>
      </c>
      <c r="E41" s="121" t="s">
        <v>67</v>
      </c>
      <c r="F41" s="121" t="s">
        <v>44</v>
      </c>
    </row>
    <row r="42" spans="1:6" x14ac:dyDescent="0.25">
      <c r="A42" s="139" t="s">
        <v>41</v>
      </c>
      <c r="B42" s="121" t="s">
        <v>51</v>
      </c>
      <c r="C42" s="121" t="s">
        <v>53</v>
      </c>
      <c r="D42" s="121" t="s">
        <v>53</v>
      </c>
      <c r="E42" s="121" t="s">
        <v>68</v>
      </c>
      <c r="F42" s="121" t="s">
        <v>38</v>
      </c>
    </row>
    <row r="43" spans="1:6" x14ac:dyDescent="0.25">
      <c r="A43" s="139" t="s">
        <v>41</v>
      </c>
      <c r="B43" s="121" t="s">
        <v>51</v>
      </c>
      <c r="C43" s="121" t="s">
        <v>53</v>
      </c>
      <c r="D43" s="121" t="s">
        <v>53</v>
      </c>
      <c r="E43" s="121" t="s">
        <v>69</v>
      </c>
      <c r="F43" s="121" t="s">
        <v>38</v>
      </c>
    </row>
    <row r="44" spans="1:6" x14ac:dyDescent="0.25">
      <c r="A44" s="139" t="s">
        <v>41</v>
      </c>
      <c r="B44" s="121" t="s">
        <v>51</v>
      </c>
      <c r="C44" s="121" t="s">
        <v>53</v>
      </c>
      <c r="D44" s="121" t="s">
        <v>53</v>
      </c>
      <c r="E44" s="121" t="s">
        <v>70</v>
      </c>
      <c r="F44" s="121" t="s">
        <v>38</v>
      </c>
    </row>
    <row r="45" spans="1:6" x14ac:dyDescent="0.25">
      <c r="A45" s="139" t="s">
        <v>41</v>
      </c>
      <c r="B45" s="121" t="s">
        <v>51</v>
      </c>
      <c r="C45" s="121" t="s">
        <v>71</v>
      </c>
      <c r="D45" s="121" t="s">
        <v>71</v>
      </c>
      <c r="E45" s="121" t="s">
        <v>59</v>
      </c>
      <c r="F45" s="121" t="s">
        <v>44</v>
      </c>
    </row>
    <row r="46" spans="1:6" x14ac:dyDescent="0.25">
      <c r="A46" s="139" t="s">
        <v>41</v>
      </c>
      <c r="B46" s="121" t="s">
        <v>51</v>
      </c>
      <c r="C46" s="121" t="s">
        <v>71</v>
      </c>
      <c r="D46" s="121" t="s">
        <v>71</v>
      </c>
      <c r="E46" s="121" t="s">
        <v>60</v>
      </c>
      <c r="F46" s="121" t="s">
        <v>44</v>
      </c>
    </row>
    <row r="47" spans="1:6" x14ac:dyDescent="0.25">
      <c r="A47" s="139" t="s">
        <v>41</v>
      </c>
      <c r="B47" s="121" t="s">
        <v>51</v>
      </c>
      <c r="C47" s="121" t="s">
        <v>71</v>
      </c>
      <c r="D47" s="121" t="s">
        <v>71</v>
      </c>
      <c r="E47" s="121" t="s">
        <v>61</v>
      </c>
      <c r="F47" s="121" t="s">
        <v>44</v>
      </c>
    </row>
    <row r="48" spans="1:6" x14ac:dyDescent="0.25">
      <c r="A48" s="139" t="s">
        <v>41</v>
      </c>
      <c r="B48" s="121" t="s">
        <v>51</v>
      </c>
      <c r="C48" s="121" t="s">
        <v>71</v>
      </c>
      <c r="D48" s="121" t="s">
        <v>71</v>
      </c>
      <c r="E48" s="121" t="s">
        <v>62</v>
      </c>
      <c r="F48" s="121" t="s">
        <v>44</v>
      </c>
    </row>
    <row r="49" spans="1:6" x14ac:dyDescent="0.25">
      <c r="A49" s="139" t="s">
        <v>41</v>
      </c>
      <c r="B49" s="121" t="s">
        <v>51</v>
      </c>
      <c r="C49" s="121" t="s">
        <v>71</v>
      </c>
      <c r="D49" s="121" t="s">
        <v>71</v>
      </c>
      <c r="E49" s="121" t="s">
        <v>63</v>
      </c>
      <c r="F49" s="121" t="s">
        <v>44</v>
      </c>
    </row>
    <row r="50" spans="1:6" x14ac:dyDescent="0.25">
      <c r="A50" s="139" t="s">
        <v>41</v>
      </c>
      <c r="B50" s="121" t="s">
        <v>51</v>
      </c>
      <c r="C50" s="121" t="s">
        <v>54</v>
      </c>
      <c r="D50" s="121" t="s">
        <v>54</v>
      </c>
      <c r="E50" s="121" t="s">
        <v>66</v>
      </c>
      <c r="F50" s="121" t="s">
        <v>38</v>
      </c>
    </row>
    <row r="51" spans="1:6" x14ac:dyDescent="0.25">
      <c r="A51" s="139" t="s">
        <v>41</v>
      </c>
      <c r="B51" s="121" t="s">
        <v>51</v>
      </c>
      <c r="C51" s="121" t="s">
        <v>54</v>
      </c>
      <c r="D51" s="121" t="s">
        <v>54</v>
      </c>
      <c r="E51" s="121" t="s">
        <v>72</v>
      </c>
      <c r="F51" s="121" t="s">
        <v>38</v>
      </c>
    </row>
    <row r="52" spans="1:6" x14ac:dyDescent="0.25">
      <c r="A52" s="139" t="s">
        <v>41</v>
      </c>
      <c r="B52" s="121" t="s">
        <v>51</v>
      </c>
      <c r="C52" s="121" t="s">
        <v>54</v>
      </c>
      <c r="D52" s="121" t="s">
        <v>54</v>
      </c>
      <c r="E52" s="121" t="s">
        <v>73</v>
      </c>
      <c r="F52" s="121" t="s">
        <v>38</v>
      </c>
    </row>
    <row r="53" spans="1:6" x14ac:dyDescent="0.25">
      <c r="A53" s="139" t="s">
        <v>41</v>
      </c>
      <c r="B53" s="121" t="s">
        <v>51</v>
      </c>
      <c r="C53" s="121" t="s">
        <v>54</v>
      </c>
      <c r="D53" s="121" t="s">
        <v>54</v>
      </c>
      <c r="E53" s="121" t="s">
        <v>74</v>
      </c>
      <c r="F53" s="121" t="s">
        <v>38</v>
      </c>
    </row>
    <row r="54" spans="1:6" x14ac:dyDescent="0.25">
      <c r="A54" s="139" t="s">
        <v>41</v>
      </c>
      <c r="B54" s="121" t="s">
        <v>51</v>
      </c>
      <c r="C54" s="121" t="s">
        <v>54</v>
      </c>
      <c r="D54" s="121" t="s">
        <v>54</v>
      </c>
      <c r="E54" s="121" t="s">
        <v>75</v>
      </c>
      <c r="F54" s="121" t="s">
        <v>38</v>
      </c>
    </row>
    <row r="55" spans="1:6" x14ac:dyDescent="0.25">
      <c r="A55" s="139" t="s">
        <v>41</v>
      </c>
      <c r="B55" s="121" t="s">
        <v>51</v>
      </c>
      <c r="C55" s="121" t="s">
        <v>54</v>
      </c>
      <c r="D55" s="121" t="s">
        <v>54</v>
      </c>
      <c r="E55" s="121" t="s">
        <v>75</v>
      </c>
      <c r="F55" s="121" t="s">
        <v>44</v>
      </c>
    </row>
    <row r="56" spans="1:6" x14ac:dyDescent="0.25">
      <c r="A56" s="139" t="s">
        <v>41</v>
      </c>
      <c r="B56" s="121" t="s">
        <v>51</v>
      </c>
      <c r="C56" s="121" t="s">
        <v>54</v>
      </c>
      <c r="D56" s="121" t="s">
        <v>54</v>
      </c>
      <c r="E56" s="121" t="s">
        <v>76</v>
      </c>
      <c r="F56" s="121" t="s">
        <v>38</v>
      </c>
    </row>
    <row r="57" spans="1:6" x14ac:dyDescent="0.25">
      <c r="A57" s="139" t="s">
        <v>41</v>
      </c>
      <c r="B57" s="121" t="s">
        <v>51</v>
      </c>
      <c r="C57" s="121" t="s">
        <v>54</v>
      </c>
      <c r="D57" s="121" t="s">
        <v>54</v>
      </c>
      <c r="E57" s="121" t="s">
        <v>77</v>
      </c>
      <c r="F57" s="121" t="s">
        <v>38</v>
      </c>
    </row>
    <row r="58" spans="1:6" x14ac:dyDescent="0.25">
      <c r="A58" s="139" t="s">
        <v>41</v>
      </c>
      <c r="B58" s="121" t="s">
        <v>51</v>
      </c>
      <c r="C58" s="121" t="s">
        <v>54</v>
      </c>
      <c r="D58" s="121" t="s">
        <v>54</v>
      </c>
      <c r="E58" s="121" t="s">
        <v>78</v>
      </c>
      <c r="F58" s="121" t="s">
        <v>38</v>
      </c>
    </row>
    <row r="59" spans="1:6" x14ac:dyDescent="0.25">
      <c r="A59" s="139" t="s">
        <v>41</v>
      </c>
      <c r="B59" s="121" t="s">
        <v>51</v>
      </c>
      <c r="C59" s="121" t="s">
        <v>54</v>
      </c>
      <c r="D59" s="121" t="s">
        <v>54</v>
      </c>
      <c r="E59" s="121" t="s">
        <v>79</v>
      </c>
      <c r="F59" s="121" t="s">
        <v>38</v>
      </c>
    </row>
    <row r="60" spans="1:6" x14ac:dyDescent="0.25">
      <c r="A60" s="139" t="s">
        <v>41</v>
      </c>
      <c r="B60" s="121" t="s">
        <v>51</v>
      </c>
      <c r="C60" s="121" t="s">
        <v>54</v>
      </c>
      <c r="D60" s="121" t="s">
        <v>54</v>
      </c>
      <c r="E60" s="121" t="s">
        <v>80</v>
      </c>
      <c r="F60" s="121" t="s">
        <v>38</v>
      </c>
    </row>
    <row r="61" spans="1:6" x14ac:dyDescent="0.25">
      <c r="A61" s="139" t="s">
        <v>41</v>
      </c>
      <c r="B61" s="121" t="s">
        <v>51</v>
      </c>
      <c r="C61" s="121" t="s">
        <v>54</v>
      </c>
      <c r="D61" s="121" t="s">
        <v>54</v>
      </c>
      <c r="E61" s="121" t="s">
        <v>81</v>
      </c>
      <c r="F61" s="121" t="s">
        <v>38</v>
      </c>
    </row>
    <row r="62" spans="1:6" x14ac:dyDescent="0.25">
      <c r="A62" s="139" t="s">
        <v>41</v>
      </c>
      <c r="B62" s="121" t="s">
        <v>51</v>
      </c>
      <c r="C62" s="121" t="s">
        <v>54</v>
      </c>
      <c r="D62" s="121" t="s">
        <v>54</v>
      </c>
      <c r="E62" s="121" t="s">
        <v>82</v>
      </c>
      <c r="F62" s="121" t="s">
        <v>38</v>
      </c>
    </row>
    <row r="63" spans="1:6" x14ac:dyDescent="0.25">
      <c r="A63" s="139" t="s">
        <v>41</v>
      </c>
      <c r="B63" s="121" t="s">
        <v>51</v>
      </c>
      <c r="C63" s="121" t="s">
        <v>53</v>
      </c>
      <c r="D63" s="121" t="s">
        <v>53</v>
      </c>
      <c r="E63" s="121" t="s">
        <v>83</v>
      </c>
      <c r="F63" s="121" t="s">
        <v>38</v>
      </c>
    </row>
    <row r="64" spans="1:6" x14ac:dyDescent="0.25">
      <c r="A64" s="139" t="s">
        <v>41</v>
      </c>
      <c r="B64" s="121" t="s">
        <v>51</v>
      </c>
      <c r="C64" s="121" t="s">
        <v>52</v>
      </c>
      <c r="D64" s="121" t="s">
        <v>52</v>
      </c>
      <c r="E64" s="121" t="s">
        <v>83</v>
      </c>
      <c r="F64" s="121" t="s">
        <v>38</v>
      </c>
    </row>
    <row r="65" spans="1:6" x14ac:dyDescent="0.25">
      <c r="A65" s="139" t="s">
        <v>41</v>
      </c>
      <c r="B65" s="121" t="s">
        <v>51</v>
      </c>
      <c r="C65" s="121" t="s">
        <v>52</v>
      </c>
      <c r="D65" s="121" t="s">
        <v>52</v>
      </c>
      <c r="E65" s="121" t="s">
        <v>83</v>
      </c>
      <c r="F65" s="121" t="s">
        <v>44</v>
      </c>
    </row>
    <row r="66" spans="1:6" x14ac:dyDescent="0.25">
      <c r="A66" s="139" t="s">
        <v>41</v>
      </c>
      <c r="B66" s="121" t="s">
        <v>51</v>
      </c>
      <c r="C66" s="121" t="s">
        <v>53</v>
      </c>
      <c r="D66" s="121" t="s">
        <v>53</v>
      </c>
      <c r="E66" s="121" t="s">
        <v>84</v>
      </c>
      <c r="F66" s="121" t="s">
        <v>44</v>
      </c>
    </row>
    <row r="67" spans="1:6" x14ac:dyDescent="0.25">
      <c r="A67" s="139" t="s">
        <v>41</v>
      </c>
      <c r="B67" s="121" t="s">
        <v>51</v>
      </c>
      <c r="C67" s="121" t="s">
        <v>52</v>
      </c>
      <c r="D67" s="121" t="s">
        <v>52</v>
      </c>
      <c r="E67" s="121" t="s">
        <v>66</v>
      </c>
      <c r="F67" s="121" t="s">
        <v>38</v>
      </c>
    </row>
    <row r="68" spans="1:6" x14ac:dyDescent="0.25">
      <c r="A68" s="139" t="s">
        <v>41</v>
      </c>
      <c r="B68" s="121" t="s">
        <v>51</v>
      </c>
      <c r="C68" s="121" t="s">
        <v>52</v>
      </c>
      <c r="D68" s="121" t="s">
        <v>52</v>
      </c>
      <c r="E68" s="121" t="s">
        <v>66</v>
      </c>
      <c r="F68" s="121" t="s">
        <v>44</v>
      </c>
    </row>
    <row r="69" spans="1:6" x14ac:dyDescent="0.25">
      <c r="A69" s="139" t="s">
        <v>41</v>
      </c>
      <c r="B69" s="121" t="s">
        <v>51</v>
      </c>
      <c r="C69" s="121" t="s">
        <v>52</v>
      </c>
      <c r="D69" s="121" t="s">
        <v>52</v>
      </c>
      <c r="E69" s="121" t="s">
        <v>72</v>
      </c>
      <c r="F69" s="121" t="s">
        <v>38</v>
      </c>
    </row>
    <row r="70" spans="1:6" x14ac:dyDescent="0.25">
      <c r="A70" s="139" t="s">
        <v>41</v>
      </c>
      <c r="B70" s="121" t="s">
        <v>51</v>
      </c>
      <c r="C70" s="121" t="s">
        <v>52</v>
      </c>
      <c r="D70" s="121" t="s">
        <v>52</v>
      </c>
      <c r="E70" s="121" t="s">
        <v>85</v>
      </c>
      <c r="F70" s="121" t="s">
        <v>38</v>
      </c>
    </row>
    <row r="71" spans="1:6" x14ac:dyDescent="0.25">
      <c r="A71" s="139" t="s">
        <v>41</v>
      </c>
      <c r="B71" s="121" t="s">
        <v>51</v>
      </c>
      <c r="C71" s="121" t="s">
        <v>52</v>
      </c>
      <c r="D71" s="121" t="s">
        <v>52</v>
      </c>
      <c r="E71" s="121" t="s">
        <v>86</v>
      </c>
      <c r="F71" s="121" t="s">
        <v>38</v>
      </c>
    </row>
    <row r="72" spans="1:6" x14ac:dyDescent="0.25">
      <c r="A72" s="139" t="s">
        <v>41</v>
      </c>
      <c r="B72" s="121" t="s">
        <v>51</v>
      </c>
      <c r="C72" s="121" t="s">
        <v>52</v>
      </c>
      <c r="D72" s="121" t="s">
        <v>52</v>
      </c>
      <c r="E72" s="121" t="s">
        <v>86</v>
      </c>
      <c r="F72" s="121" t="s">
        <v>44</v>
      </c>
    </row>
    <row r="73" spans="1:6" x14ac:dyDescent="0.25">
      <c r="A73" s="139" t="s">
        <v>41</v>
      </c>
      <c r="B73" s="121" t="s">
        <v>51</v>
      </c>
      <c r="C73" s="121" t="s">
        <v>52</v>
      </c>
      <c r="D73" s="121" t="s">
        <v>52</v>
      </c>
      <c r="E73" s="121" t="s">
        <v>74</v>
      </c>
      <c r="F73" s="121" t="s">
        <v>44</v>
      </c>
    </row>
    <row r="74" spans="1:6" x14ac:dyDescent="0.25">
      <c r="A74" s="139" t="s">
        <v>41</v>
      </c>
      <c r="B74" s="121" t="s">
        <v>51</v>
      </c>
      <c r="C74" s="121" t="s">
        <v>52</v>
      </c>
      <c r="D74" s="121" t="s">
        <v>52</v>
      </c>
      <c r="E74" s="121" t="s">
        <v>87</v>
      </c>
      <c r="F74" s="121" t="s">
        <v>38</v>
      </c>
    </row>
    <row r="75" spans="1:6" x14ac:dyDescent="0.25">
      <c r="A75" s="139" t="s">
        <v>41</v>
      </c>
      <c r="B75" s="121" t="s">
        <v>51</v>
      </c>
      <c r="C75" s="121" t="s">
        <v>52</v>
      </c>
      <c r="D75" s="121" t="s">
        <v>52</v>
      </c>
      <c r="E75" s="121" t="s">
        <v>77</v>
      </c>
      <c r="F75" s="121" t="s">
        <v>38</v>
      </c>
    </row>
    <row r="76" spans="1:6" x14ac:dyDescent="0.25">
      <c r="A76" s="139" t="s">
        <v>41</v>
      </c>
      <c r="B76" s="121" t="s">
        <v>51</v>
      </c>
      <c r="C76" s="121" t="s">
        <v>52</v>
      </c>
      <c r="D76" s="121" t="s">
        <v>52</v>
      </c>
      <c r="E76" s="121" t="s">
        <v>78</v>
      </c>
      <c r="F76" s="121" t="s">
        <v>38</v>
      </c>
    </row>
    <row r="77" spans="1:6" x14ac:dyDescent="0.25">
      <c r="A77" s="139" t="s">
        <v>41</v>
      </c>
      <c r="B77" s="121" t="s">
        <v>51</v>
      </c>
      <c r="C77" s="121" t="s">
        <v>52</v>
      </c>
      <c r="D77" s="121" t="s">
        <v>52</v>
      </c>
      <c r="E77" s="121" t="s">
        <v>88</v>
      </c>
      <c r="F77" s="121" t="s">
        <v>38</v>
      </c>
    </row>
    <row r="78" spans="1:6" x14ac:dyDescent="0.25">
      <c r="A78" s="139" t="s">
        <v>41</v>
      </c>
      <c r="B78" s="121" t="s">
        <v>51</v>
      </c>
      <c r="C78" s="121" t="s">
        <v>52</v>
      </c>
      <c r="D78" s="121" t="s">
        <v>52</v>
      </c>
      <c r="E78" s="121" t="s">
        <v>88</v>
      </c>
      <c r="F78" s="121" t="s">
        <v>44</v>
      </c>
    </row>
    <row r="79" spans="1:6" x14ac:dyDescent="0.25">
      <c r="A79" s="139" t="s">
        <v>41</v>
      </c>
      <c r="B79" s="121" t="s">
        <v>51</v>
      </c>
      <c r="C79" s="121" t="s">
        <v>52</v>
      </c>
      <c r="D79" s="121" t="s">
        <v>52</v>
      </c>
      <c r="E79" s="121" t="s">
        <v>89</v>
      </c>
      <c r="F79" s="121" t="s">
        <v>38</v>
      </c>
    </row>
    <row r="80" spans="1:6" x14ac:dyDescent="0.25">
      <c r="A80" s="139" t="s">
        <v>41</v>
      </c>
      <c r="B80" s="121" t="s">
        <v>51</v>
      </c>
      <c r="C80" s="121" t="s">
        <v>52</v>
      </c>
      <c r="D80" s="121" t="s">
        <v>52</v>
      </c>
      <c r="E80" s="121" t="s">
        <v>90</v>
      </c>
      <c r="F80" s="121" t="s">
        <v>38</v>
      </c>
    </row>
    <row r="81" spans="1:14" x14ac:dyDescent="0.25">
      <c r="A81" s="147">
        <v>2022</v>
      </c>
      <c r="B81" s="121" t="s">
        <v>51</v>
      </c>
      <c r="C81" s="121" t="s">
        <v>52</v>
      </c>
      <c r="D81" s="121" t="s">
        <v>52</v>
      </c>
      <c r="E81" s="121" t="s">
        <v>91</v>
      </c>
      <c r="F81" s="121" t="s">
        <v>38</v>
      </c>
      <c r="N81" s="149"/>
    </row>
    <row r="82" spans="1:14" x14ac:dyDescent="0.25">
      <c r="A82" s="139" t="s">
        <v>41</v>
      </c>
      <c r="B82" s="121" t="s">
        <v>51</v>
      </c>
      <c r="C82" s="121" t="s">
        <v>52</v>
      </c>
      <c r="D82" s="121" t="s">
        <v>52</v>
      </c>
      <c r="E82" s="121" t="s">
        <v>92</v>
      </c>
      <c r="F82" s="121" t="s">
        <v>38</v>
      </c>
      <c r="N82" s="149"/>
    </row>
    <row r="83" spans="1:14" x14ac:dyDescent="0.25">
      <c r="A83" s="139" t="s">
        <v>41</v>
      </c>
      <c r="B83" s="121" t="s">
        <v>51</v>
      </c>
      <c r="C83" s="121" t="s">
        <v>52</v>
      </c>
      <c r="D83" s="121" t="s">
        <v>52</v>
      </c>
      <c r="E83" s="121" t="s">
        <v>93</v>
      </c>
      <c r="F83" s="121" t="s">
        <v>38</v>
      </c>
      <c r="N83" s="149"/>
    </row>
    <row r="84" spans="1:14" x14ac:dyDescent="0.25">
      <c r="A84" s="139" t="s">
        <v>41</v>
      </c>
      <c r="B84" s="121" t="s">
        <v>51</v>
      </c>
      <c r="C84" s="121" t="s">
        <v>52</v>
      </c>
      <c r="D84" s="121" t="s">
        <v>52</v>
      </c>
      <c r="E84" s="121" t="s">
        <v>94</v>
      </c>
      <c r="F84" s="121" t="s">
        <v>38</v>
      </c>
      <c r="N84" s="149"/>
    </row>
    <row r="85" spans="1:14" x14ac:dyDescent="0.25">
      <c r="A85" s="139" t="s">
        <v>41</v>
      </c>
      <c r="B85" s="121" t="s">
        <v>51</v>
      </c>
      <c r="C85" s="121" t="s">
        <v>52</v>
      </c>
      <c r="D85" s="121" t="s">
        <v>52</v>
      </c>
      <c r="E85" s="121" t="s">
        <v>67</v>
      </c>
      <c r="F85" s="121" t="s">
        <v>38</v>
      </c>
      <c r="N85" s="149"/>
    </row>
    <row r="86" spans="1:14" x14ac:dyDescent="0.25">
      <c r="A86" s="147">
        <v>2022</v>
      </c>
      <c r="B86" s="121" t="s">
        <v>51</v>
      </c>
      <c r="C86" s="121" t="s">
        <v>52</v>
      </c>
      <c r="D86" s="121" t="s">
        <v>52</v>
      </c>
      <c r="E86" s="121" t="s">
        <v>67</v>
      </c>
      <c r="F86" s="121" t="s">
        <v>44</v>
      </c>
    </row>
    <row r="87" spans="1:14" x14ac:dyDescent="0.25">
      <c r="A87" s="139" t="s">
        <v>41</v>
      </c>
      <c r="B87" s="121" t="s">
        <v>51</v>
      </c>
      <c r="C87" s="121" t="s">
        <v>52</v>
      </c>
      <c r="D87" s="121" t="s">
        <v>52</v>
      </c>
      <c r="E87" s="121" t="s">
        <v>68</v>
      </c>
      <c r="F87" s="121" t="s">
        <v>38</v>
      </c>
    </row>
    <row r="88" spans="1:14" x14ac:dyDescent="0.25">
      <c r="A88" s="139" t="s">
        <v>41</v>
      </c>
      <c r="B88" s="121" t="s">
        <v>51</v>
      </c>
      <c r="C88" s="121" t="s">
        <v>52</v>
      </c>
      <c r="D88" s="121" t="s">
        <v>52</v>
      </c>
      <c r="E88" s="121" t="s">
        <v>95</v>
      </c>
      <c r="F88" s="121" t="s">
        <v>38</v>
      </c>
    </row>
    <row r="89" spans="1:14" x14ac:dyDescent="0.25">
      <c r="A89" s="139" t="s">
        <v>41</v>
      </c>
      <c r="B89" s="121" t="s">
        <v>51</v>
      </c>
      <c r="C89" s="121" t="s">
        <v>52</v>
      </c>
      <c r="D89" s="121" t="s">
        <v>52</v>
      </c>
      <c r="E89" s="121" t="s">
        <v>96</v>
      </c>
      <c r="F89" s="121" t="s">
        <v>38</v>
      </c>
    </row>
    <row r="90" spans="1:14" x14ac:dyDescent="0.25">
      <c r="A90" s="139" t="s">
        <v>41</v>
      </c>
      <c r="B90" s="121" t="s">
        <v>51</v>
      </c>
      <c r="C90" s="121" t="s">
        <v>52</v>
      </c>
      <c r="D90" s="121" t="s">
        <v>52</v>
      </c>
      <c r="E90" s="121" t="s">
        <v>97</v>
      </c>
      <c r="F90" s="121" t="s">
        <v>38</v>
      </c>
    </row>
    <row r="91" spans="1:14" x14ac:dyDescent="0.25">
      <c r="A91" s="139" t="s">
        <v>41</v>
      </c>
      <c r="B91" s="121" t="s">
        <v>51</v>
      </c>
      <c r="C91" s="121" t="s">
        <v>52</v>
      </c>
      <c r="D91" s="121" t="s">
        <v>52</v>
      </c>
      <c r="E91" s="121" t="s">
        <v>69</v>
      </c>
      <c r="F91" s="121" t="s">
        <v>38</v>
      </c>
    </row>
    <row r="92" spans="1:14" x14ac:dyDescent="0.25">
      <c r="A92" s="139" t="s">
        <v>41</v>
      </c>
      <c r="B92" s="121" t="s">
        <v>51</v>
      </c>
      <c r="C92" s="121" t="s">
        <v>52</v>
      </c>
      <c r="D92" s="121" t="s">
        <v>52</v>
      </c>
      <c r="E92" s="121" t="s">
        <v>70</v>
      </c>
      <c r="F92" s="121" t="s">
        <v>38</v>
      </c>
    </row>
    <row r="93" spans="1:14" x14ac:dyDescent="0.25">
      <c r="A93" s="139" t="s">
        <v>41</v>
      </c>
      <c r="B93" s="121" t="s">
        <v>51</v>
      </c>
      <c r="C93" s="121" t="s">
        <v>52</v>
      </c>
      <c r="D93" s="121" t="s">
        <v>52</v>
      </c>
      <c r="E93" s="121" t="s">
        <v>98</v>
      </c>
      <c r="F93" s="121" t="s">
        <v>38</v>
      </c>
    </row>
    <row r="94" spans="1:14" x14ac:dyDescent="0.25">
      <c r="A94" s="139" t="s">
        <v>41</v>
      </c>
      <c r="B94" s="121" t="s">
        <v>51</v>
      </c>
      <c r="C94" s="121" t="s">
        <v>52</v>
      </c>
      <c r="D94" s="121" t="s">
        <v>52</v>
      </c>
      <c r="E94" s="121" t="s">
        <v>99</v>
      </c>
      <c r="F94" s="121" t="s">
        <v>44</v>
      </c>
    </row>
    <row r="95" spans="1:14" x14ac:dyDescent="0.25">
      <c r="A95" s="139" t="s">
        <v>41</v>
      </c>
      <c r="B95" s="121" t="s">
        <v>51</v>
      </c>
      <c r="C95" s="121" t="s">
        <v>52</v>
      </c>
      <c r="D95" s="121" t="s">
        <v>52</v>
      </c>
      <c r="E95" s="121" t="s">
        <v>84</v>
      </c>
      <c r="F95" s="121" t="s">
        <v>38</v>
      </c>
    </row>
    <row r="96" spans="1:14" x14ac:dyDescent="0.25">
      <c r="A96" s="139" t="s">
        <v>41</v>
      </c>
      <c r="B96" s="121" t="s">
        <v>51</v>
      </c>
      <c r="C96" s="121" t="s">
        <v>52</v>
      </c>
      <c r="D96" s="121" t="s">
        <v>52</v>
      </c>
      <c r="E96" s="121" t="s">
        <v>84</v>
      </c>
      <c r="F96" s="121" t="s">
        <v>44</v>
      </c>
    </row>
    <row r="97" spans="1:14" x14ac:dyDescent="0.25">
      <c r="A97" s="139" t="s">
        <v>41</v>
      </c>
      <c r="B97" s="140" t="s">
        <v>100</v>
      </c>
      <c r="E97" s="121" t="s">
        <v>36</v>
      </c>
    </row>
    <row r="98" spans="1:14" x14ac:dyDescent="0.25">
      <c r="A98" s="139" t="s">
        <v>41</v>
      </c>
      <c r="B98" s="140" t="s">
        <v>100</v>
      </c>
      <c r="C98" s="121" t="s">
        <v>101</v>
      </c>
      <c r="D98" s="121" t="s">
        <v>101</v>
      </c>
      <c r="E98" s="121" t="s">
        <v>102</v>
      </c>
      <c r="F98" s="121" t="s">
        <v>38</v>
      </c>
    </row>
    <row r="99" spans="1:14" x14ac:dyDescent="0.25">
      <c r="A99" s="147">
        <v>2022</v>
      </c>
      <c r="B99" s="140" t="s">
        <v>100</v>
      </c>
      <c r="C99" s="121" t="s">
        <v>101</v>
      </c>
      <c r="D99" s="121" t="s">
        <v>101</v>
      </c>
      <c r="E99" s="121" t="s">
        <v>103</v>
      </c>
      <c r="F99" s="121" t="s">
        <v>38</v>
      </c>
      <c r="N99" s="149"/>
    </row>
    <row r="100" spans="1:14" x14ac:dyDescent="0.25">
      <c r="A100" s="139" t="s">
        <v>41</v>
      </c>
      <c r="B100" s="140" t="s">
        <v>100</v>
      </c>
      <c r="C100" s="121" t="s">
        <v>104</v>
      </c>
      <c r="D100" s="121" t="s">
        <v>104</v>
      </c>
      <c r="E100" s="121" t="s">
        <v>102</v>
      </c>
      <c r="F100" s="121" t="s">
        <v>44</v>
      </c>
      <c r="N100" s="149"/>
    </row>
    <row r="101" spans="1:14" x14ac:dyDescent="0.25">
      <c r="B101" s="140" t="s">
        <v>100</v>
      </c>
      <c r="C101" s="121" t="s">
        <v>104</v>
      </c>
      <c r="D101" s="121" t="s">
        <v>104</v>
      </c>
      <c r="E101" s="121" t="s">
        <v>103</v>
      </c>
      <c r="F101" s="121" t="s">
        <v>44</v>
      </c>
      <c r="N101" s="149"/>
    </row>
    <row r="102" spans="1:14" x14ac:dyDescent="0.25">
      <c r="A102" s="139" t="s">
        <v>41</v>
      </c>
      <c r="B102" s="121" t="s">
        <v>105</v>
      </c>
      <c r="C102" s="121" t="s">
        <v>106</v>
      </c>
      <c r="E102" s="121" t="s">
        <v>36</v>
      </c>
      <c r="N102" s="149"/>
    </row>
    <row r="103" spans="1:14" x14ac:dyDescent="0.25">
      <c r="A103" s="147">
        <v>2022</v>
      </c>
      <c r="B103" s="121" t="s">
        <v>105</v>
      </c>
      <c r="C103" s="121" t="s">
        <v>106</v>
      </c>
      <c r="D103" s="121" t="s">
        <v>106</v>
      </c>
      <c r="E103" s="121" t="s">
        <v>107</v>
      </c>
      <c r="F103" s="121" t="s">
        <v>38</v>
      </c>
    </row>
    <row r="104" spans="1:14" x14ac:dyDescent="0.25">
      <c r="A104" s="139" t="s">
        <v>41</v>
      </c>
      <c r="B104" s="121" t="s">
        <v>105</v>
      </c>
      <c r="C104" s="121" t="s">
        <v>106</v>
      </c>
      <c r="D104" s="121" t="s">
        <v>106</v>
      </c>
      <c r="E104" s="121" t="s">
        <v>108</v>
      </c>
      <c r="F104" s="121" t="s">
        <v>38</v>
      </c>
    </row>
    <row r="105" spans="1:14" x14ac:dyDescent="0.25">
      <c r="A105" s="139" t="s">
        <v>41</v>
      </c>
      <c r="B105" s="121" t="s">
        <v>109</v>
      </c>
      <c r="C105" s="121" t="s">
        <v>109</v>
      </c>
      <c r="E105" s="121" t="s">
        <v>36</v>
      </c>
    </row>
    <row r="106" spans="1:14" x14ac:dyDescent="0.25">
      <c r="A106" s="139" t="s">
        <v>41</v>
      </c>
      <c r="B106" s="121" t="s">
        <v>110</v>
      </c>
      <c r="C106" s="121" t="s">
        <v>111</v>
      </c>
      <c r="E106" s="121" t="s">
        <v>36</v>
      </c>
    </row>
    <row r="107" spans="1:14" x14ac:dyDescent="0.25">
      <c r="A107" s="139" t="s">
        <v>41</v>
      </c>
      <c r="B107" s="121" t="s">
        <v>110</v>
      </c>
      <c r="C107" s="121" t="s">
        <v>111</v>
      </c>
      <c r="D107" s="121" t="s">
        <v>111</v>
      </c>
      <c r="E107" s="121" t="s">
        <v>112</v>
      </c>
      <c r="F107" s="121" t="s">
        <v>38</v>
      </c>
    </row>
    <row r="108" spans="1:14" x14ac:dyDescent="0.25">
      <c r="A108" s="139" t="s">
        <v>41</v>
      </c>
      <c r="B108" s="121" t="s">
        <v>110</v>
      </c>
      <c r="C108" s="121" t="s">
        <v>111</v>
      </c>
      <c r="D108" s="121" t="s">
        <v>111</v>
      </c>
      <c r="E108" s="121" t="s">
        <v>113</v>
      </c>
      <c r="F108" s="121" t="s">
        <v>38</v>
      </c>
    </row>
    <row r="109" spans="1:14" x14ac:dyDescent="0.25">
      <c r="A109" s="139" t="s">
        <v>41</v>
      </c>
      <c r="B109" s="121" t="s">
        <v>110</v>
      </c>
      <c r="C109" s="121" t="s">
        <v>111</v>
      </c>
      <c r="D109" s="121" t="s">
        <v>111</v>
      </c>
      <c r="E109" s="121" t="s">
        <v>114</v>
      </c>
      <c r="F109" s="121" t="s">
        <v>38</v>
      </c>
    </row>
    <row r="110" spans="1:14" x14ac:dyDescent="0.25">
      <c r="A110" s="139" t="s">
        <v>41</v>
      </c>
      <c r="B110" s="121" t="s">
        <v>110</v>
      </c>
      <c r="C110" s="121" t="s">
        <v>111</v>
      </c>
      <c r="D110" s="121" t="s">
        <v>111</v>
      </c>
      <c r="E110" s="121" t="s">
        <v>115</v>
      </c>
      <c r="F110" s="121" t="s">
        <v>38</v>
      </c>
    </row>
    <row r="111" spans="1:14" x14ac:dyDescent="0.25">
      <c r="A111" s="139" t="s">
        <v>41</v>
      </c>
      <c r="B111" s="121" t="s">
        <v>110</v>
      </c>
      <c r="C111" s="121" t="s">
        <v>111</v>
      </c>
      <c r="D111" s="121" t="s">
        <v>111</v>
      </c>
      <c r="E111" s="121" t="s">
        <v>116</v>
      </c>
      <c r="F111" s="121" t="s">
        <v>38</v>
      </c>
    </row>
    <row r="112" spans="1:14" x14ac:dyDescent="0.25">
      <c r="A112" s="139" t="s">
        <v>41</v>
      </c>
      <c r="B112" s="121" t="s">
        <v>110</v>
      </c>
      <c r="C112" s="121" t="s">
        <v>111</v>
      </c>
      <c r="D112" s="121" t="s">
        <v>111</v>
      </c>
      <c r="E112" s="121" t="s">
        <v>117</v>
      </c>
      <c r="F112" s="121" t="s">
        <v>38</v>
      </c>
    </row>
    <row r="113" spans="1:6" x14ac:dyDescent="0.25">
      <c r="A113" s="147">
        <v>2022</v>
      </c>
      <c r="B113" s="121" t="s">
        <v>110</v>
      </c>
      <c r="C113" s="121" t="s">
        <v>111</v>
      </c>
      <c r="D113" s="121" t="s">
        <v>111</v>
      </c>
      <c r="E113" s="121" t="s">
        <v>118</v>
      </c>
      <c r="F113" s="121" t="s">
        <v>38</v>
      </c>
    </row>
    <row r="114" spans="1:6" x14ac:dyDescent="0.25">
      <c r="A114" s="147">
        <v>2022</v>
      </c>
      <c r="B114" s="121" t="s">
        <v>110</v>
      </c>
      <c r="C114" s="121" t="s">
        <v>111</v>
      </c>
      <c r="D114" s="121" t="s">
        <v>111</v>
      </c>
      <c r="E114" s="121" t="s">
        <v>119</v>
      </c>
      <c r="F114" s="121" t="s">
        <v>38</v>
      </c>
    </row>
    <row r="115" spans="1:6" x14ac:dyDescent="0.25">
      <c r="A115" s="139" t="s">
        <v>41</v>
      </c>
      <c r="B115" s="153" t="s">
        <v>120</v>
      </c>
      <c r="E115" s="121" t="s">
        <v>36</v>
      </c>
    </row>
    <row r="116" spans="1:6" x14ac:dyDescent="0.25">
      <c r="A116" s="139" t="s">
        <v>41</v>
      </c>
      <c r="B116" s="153" t="s">
        <v>120</v>
      </c>
      <c r="C116" s="121" t="s">
        <v>52</v>
      </c>
      <c r="D116" s="121" t="s">
        <v>52</v>
      </c>
      <c r="E116" s="121" t="s">
        <v>121</v>
      </c>
      <c r="F116" s="121" t="s">
        <v>38</v>
      </c>
    </row>
    <row r="117" spans="1:6" x14ac:dyDescent="0.25">
      <c r="A117" s="139" t="s">
        <v>41</v>
      </c>
      <c r="B117" s="153" t="s">
        <v>120</v>
      </c>
      <c r="C117" s="121" t="s">
        <v>52</v>
      </c>
      <c r="D117" s="121" t="s">
        <v>52</v>
      </c>
      <c r="E117" s="121" t="s">
        <v>122</v>
      </c>
      <c r="F117" s="121" t="s">
        <v>38</v>
      </c>
    </row>
    <row r="118" spans="1:6" x14ac:dyDescent="0.25">
      <c r="A118" s="139" t="s">
        <v>41</v>
      </c>
      <c r="B118" s="153" t="s">
        <v>120</v>
      </c>
      <c r="C118" s="121" t="s">
        <v>52</v>
      </c>
      <c r="D118" s="121" t="s">
        <v>52</v>
      </c>
      <c r="E118" s="121" t="s">
        <v>123</v>
      </c>
      <c r="F118" s="121" t="s">
        <v>38</v>
      </c>
    </row>
    <row r="119" spans="1:6" x14ac:dyDescent="0.25">
      <c r="A119" s="139" t="s">
        <v>41</v>
      </c>
      <c r="B119" s="153" t="s">
        <v>120</v>
      </c>
      <c r="C119" s="121" t="s">
        <v>52</v>
      </c>
      <c r="D119" s="121" t="s">
        <v>52</v>
      </c>
      <c r="E119" s="121" t="s">
        <v>124</v>
      </c>
      <c r="F119" s="121" t="s">
        <v>38</v>
      </c>
    </row>
    <row r="120" spans="1:6" x14ac:dyDescent="0.25">
      <c r="A120" s="139" t="s">
        <v>41</v>
      </c>
      <c r="B120" s="153" t="s">
        <v>120</v>
      </c>
      <c r="C120" s="121" t="s">
        <v>52</v>
      </c>
      <c r="D120" s="121" t="s">
        <v>52</v>
      </c>
      <c r="E120" s="121" t="s">
        <v>125</v>
      </c>
      <c r="F120" s="121" t="s">
        <v>38</v>
      </c>
    </row>
    <row r="121" spans="1:6" x14ac:dyDescent="0.25">
      <c r="A121" s="139" t="s">
        <v>41</v>
      </c>
      <c r="B121" s="153" t="s">
        <v>120</v>
      </c>
      <c r="C121" s="121" t="s">
        <v>52</v>
      </c>
      <c r="D121" s="121" t="s">
        <v>52</v>
      </c>
      <c r="E121" s="121" t="s">
        <v>126</v>
      </c>
      <c r="F121" s="121" t="s">
        <v>38</v>
      </c>
    </row>
    <row r="122" spans="1:6" x14ac:dyDescent="0.25">
      <c r="A122" s="139" t="s">
        <v>41</v>
      </c>
      <c r="B122" s="153" t="s">
        <v>120</v>
      </c>
      <c r="C122" s="121" t="s">
        <v>52</v>
      </c>
      <c r="D122" s="121" t="s">
        <v>52</v>
      </c>
      <c r="E122" s="121" t="s">
        <v>88</v>
      </c>
      <c r="F122" s="121" t="s">
        <v>38</v>
      </c>
    </row>
    <row r="123" spans="1:6" x14ac:dyDescent="0.25">
      <c r="A123" s="139" t="s">
        <v>41</v>
      </c>
      <c r="B123" s="153" t="s">
        <v>120</v>
      </c>
      <c r="C123" s="121" t="s">
        <v>52</v>
      </c>
      <c r="D123" s="121" t="s">
        <v>52</v>
      </c>
      <c r="E123" s="121" t="s">
        <v>127</v>
      </c>
      <c r="F123" s="121" t="s">
        <v>38</v>
      </c>
    </row>
    <row r="124" spans="1:6" x14ac:dyDescent="0.25">
      <c r="A124" s="139" t="s">
        <v>41</v>
      </c>
      <c r="B124" s="153" t="s">
        <v>120</v>
      </c>
      <c r="C124" s="121" t="s">
        <v>52</v>
      </c>
      <c r="D124" s="121" t="s">
        <v>52</v>
      </c>
      <c r="E124" s="121" t="s">
        <v>128</v>
      </c>
      <c r="F124" s="121" t="s">
        <v>38</v>
      </c>
    </row>
    <row r="125" spans="1:6" x14ac:dyDescent="0.25">
      <c r="A125" s="139" t="s">
        <v>41</v>
      </c>
      <c r="B125" s="140" t="s">
        <v>129</v>
      </c>
      <c r="C125" s="121" t="s">
        <v>130</v>
      </c>
      <c r="E125" s="121" t="s">
        <v>36</v>
      </c>
    </row>
    <row r="126" spans="1:6" x14ac:dyDescent="0.25">
      <c r="A126" s="139" t="s">
        <v>41</v>
      </c>
      <c r="B126" s="140" t="s">
        <v>129</v>
      </c>
      <c r="C126" s="121" t="s">
        <v>130</v>
      </c>
      <c r="D126" s="121" t="s">
        <v>130</v>
      </c>
      <c r="E126" s="121" t="s">
        <v>131</v>
      </c>
      <c r="F126" s="121" t="s">
        <v>38</v>
      </c>
    </row>
    <row r="127" spans="1:6" x14ac:dyDescent="0.25">
      <c r="A127" s="139" t="s">
        <v>41</v>
      </c>
      <c r="B127" s="121" t="s">
        <v>132</v>
      </c>
      <c r="C127" s="121" t="s">
        <v>42</v>
      </c>
      <c r="E127" s="121" t="s">
        <v>36</v>
      </c>
    </row>
    <row r="128" spans="1:6" x14ac:dyDescent="0.25">
      <c r="A128" s="139" t="s">
        <v>41</v>
      </c>
      <c r="B128" s="121" t="s">
        <v>132</v>
      </c>
      <c r="C128" s="121" t="s">
        <v>52</v>
      </c>
      <c r="E128" s="121" t="s">
        <v>36</v>
      </c>
    </row>
    <row r="129" spans="1:9" x14ac:dyDescent="0.25">
      <c r="A129" s="139" t="s">
        <v>41</v>
      </c>
      <c r="B129" s="121" t="s">
        <v>132</v>
      </c>
      <c r="C129" s="121" t="s">
        <v>42</v>
      </c>
      <c r="D129" s="121" t="s">
        <v>42</v>
      </c>
      <c r="E129" s="121" t="s">
        <v>133</v>
      </c>
      <c r="F129" s="121" t="s">
        <v>38</v>
      </c>
    </row>
    <row r="130" spans="1:9" x14ac:dyDescent="0.25">
      <c r="A130" s="139" t="s">
        <v>41</v>
      </c>
      <c r="B130" s="121" t="s">
        <v>132</v>
      </c>
      <c r="C130" s="121" t="s">
        <v>42</v>
      </c>
      <c r="D130" s="121" t="s">
        <v>42</v>
      </c>
      <c r="E130" s="121" t="s">
        <v>134</v>
      </c>
      <c r="F130" s="121" t="s">
        <v>38</v>
      </c>
      <c r="I130" s="152"/>
    </row>
    <row r="131" spans="1:9" x14ac:dyDescent="0.25">
      <c r="A131" s="139" t="s">
        <v>41</v>
      </c>
      <c r="B131" s="121" t="s">
        <v>132</v>
      </c>
      <c r="C131" s="121" t="s">
        <v>42</v>
      </c>
      <c r="D131" s="121" t="s">
        <v>42</v>
      </c>
      <c r="E131" s="121" t="s">
        <v>135</v>
      </c>
      <c r="F131" s="121" t="s">
        <v>38</v>
      </c>
      <c r="I131" s="152"/>
    </row>
    <row r="132" spans="1:9" x14ac:dyDescent="0.25">
      <c r="A132" s="139" t="s">
        <v>41</v>
      </c>
      <c r="B132" s="121" t="s">
        <v>132</v>
      </c>
      <c r="C132" s="121" t="s">
        <v>42</v>
      </c>
      <c r="D132" s="121" t="s">
        <v>42</v>
      </c>
      <c r="E132" s="121" t="s">
        <v>136</v>
      </c>
      <c r="F132" s="121" t="s">
        <v>38</v>
      </c>
    </row>
    <row r="133" spans="1:9" x14ac:dyDescent="0.25">
      <c r="A133" s="139" t="s">
        <v>41</v>
      </c>
      <c r="B133" s="121" t="s">
        <v>132</v>
      </c>
      <c r="C133" s="121" t="s">
        <v>42</v>
      </c>
      <c r="D133" s="121" t="s">
        <v>42</v>
      </c>
      <c r="E133" s="121" t="s">
        <v>137</v>
      </c>
      <c r="F133" s="121" t="s">
        <v>38</v>
      </c>
    </row>
    <row r="134" spans="1:9" x14ac:dyDescent="0.25">
      <c r="A134" s="139" t="s">
        <v>41</v>
      </c>
      <c r="B134" s="121" t="s">
        <v>132</v>
      </c>
      <c r="C134" s="121" t="s">
        <v>42</v>
      </c>
      <c r="D134" s="121" t="s">
        <v>42</v>
      </c>
      <c r="E134" s="121" t="s">
        <v>138</v>
      </c>
      <c r="F134" s="121" t="s">
        <v>38</v>
      </c>
    </row>
    <row r="135" spans="1:9" x14ac:dyDescent="0.25">
      <c r="A135" s="139" t="s">
        <v>41</v>
      </c>
      <c r="B135" s="121" t="s">
        <v>132</v>
      </c>
      <c r="C135" s="121" t="s">
        <v>42</v>
      </c>
      <c r="D135" s="121" t="s">
        <v>42</v>
      </c>
      <c r="E135" s="121" t="s">
        <v>139</v>
      </c>
      <c r="F135" s="121" t="s">
        <v>38</v>
      </c>
    </row>
    <row r="136" spans="1:9" x14ac:dyDescent="0.25">
      <c r="A136" s="139" t="s">
        <v>41</v>
      </c>
      <c r="B136" s="121" t="s">
        <v>132</v>
      </c>
      <c r="C136" s="121" t="s">
        <v>42</v>
      </c>
      <c r="D136" s="121" t="s">
        <v>42</v>
      </c>
      <c r="E136" s="121" t="s">
        <v>140</v>
      </c>
      <c r="F136" s="121" t="s">
        <v>38</v>
      </c>
    </row>
    <row r="137" spans="1:9" x14ac:dyDescent="0.25">
      <c r="A137" s="139" t="s">
        <v>41</v>
      </c>
      <c r="B137" s="121" t="s">
        <v>132</v>
      </c>
      <c r="C137" s="121" t="s">
        <v>42</v>
      </c>
      <c r="D137" s="121" t="s">
        <v>42</v>
      </c>
      <c r="E137" s="121" t="s">
        <v>141</v>
      </c>
      <c r="F137" s="121" t="s">
        <v>38</v>
      </c>
    </row>
    <row r="138" spans="1:9" x14ac:dyDescent="0.25">
      <c r="A138" s="139" t="s">
        <v>41</v>
      </c>
      <c r="B138" s="121" t="s">
        <v>132</v>
      </c>
      <c r="C138" s="121" t="s">
        <v>42</v>
      </c>
      <c r="D138" s="121" t="s">
        <v>42</v>
      </c>
      <c r="E138" s="121" t="s">
        <v>142</v>
      </c>
      <c r="F138" s="121" t="s">
        <v>38</v>
      </c>
    </row>
    <row r="139" spans="1:9" x14ac:dyDescent="0.25">
      <c r="A139" s="139" t="s">
        <v>41</v>
      </c>
      <c r="B139" s="121" t="s">
        <v>132</v>
      </c>
      <c r="C139" s="121" t="s">
        <v>42</v>
      </c>
      <c r="D139" s="121" t="s">
        <v>42</v>
      </c>
      <c r="E139" s="121" t="s">
        <v>143</v>
      </c>
      <c r="F139" s="121" t="s">
        <v>38</v>
      </c>
    </row>
    <row r="140" spans="1:9" x14ac:dyDescent="0.25">
      <c r="A140" s="139" t="s">
        <v>41</v>
      </c>
      <c r="B140" s="121" t="s">
        <v>132</v>
      </c>
      <c r="C140" s="121" t="s">
        <v>42</v>
      </c>
      <c r="D140" s="121" t="s">
        <v>42</v>
      </c>
      <c r="E140" s="121" t="s">
        <v>144</v>
      </c>
      <c r="F140" s="121" t="s">
        <v>38</v>
      </c>
    </row>
    <row r="141" spans="1:9" x14ac:dyDescent="0.25">
      <c r="A141" s="139" t="s">
        <v>41</v>
      </c>
      <c r="B141" s="121" t="s">
        <v>132</v>
      </c>
      <c r="C141" s="121" t="s">
        <v>42</v>
      </c>
      <c r="D141" s="121" t="s">
        <v>42</v>
      </c>
      <c r="E141" s="121" t="s">
        <v>145</v>
      </c>
      <c r="F141" s="121" t="s">
        <v>38</v>
      </c>
    </row>
    <row r="142" spans="1:9" x14ac:dyDescent="0.25">
      <c r="A142" s="139" t="s">
        <v>41</v>
      </c>
      <c r="B142" s="121" t="s">
        <v>132</v>
      </c>
      <c r="C142" s="121" t="s">
        <v>42</v>
      </c>
      <c r="D142" s="121" t="s">
        <v>42</v>
      </c>
      <c r="E142" s="121" t="s">
        <v>146</v>
      </c>
      <c r="F142" s="121" t="s">
        <v>38</v>
      </c>
    </row>
    <row r="143" spans="1:9" x14ac:dyDescent="0.25">
      <c r="A143" s="139" t="s">
        <v>41</v>
      </c>
      <c r="B143" s="121" t="s">
        <v>132</v>
      </c>
      <c r="C143" s="121" t="s">
        <v>52</v>
      </c>
      <c r="D143" s="121" t="s">
        <v>52</v>
      </c>
      <c r="E143" s="121" t="s">
        <v>147</v>
      </c>
      <c r="F143" s="121" t="s">
        <v>38</v>
      </c>
    </row>
    <row r="144" spans="1:9" x14ac:dyDescent="0.25">
      <c r="A144" s="139" t="s">
        <v>41</v>
      </c>
      <c r="B144" s="121" t="s">
        <v>132</v>
      </c>
      <c r="C144" s="121" t="s">
        <v>52</v>
      </c>
      <c r="D144" s="121" t="s">
        <v>52</v>
      </c>
      <c r="E144" s="121" t="s">
        <v>148</v>
      </c>
      <c r="F144" s="121" t="s">
        <v>38</v>
      </c>
    </row>
    <row r="145" spans="1:9" x14ac:dyDescent="0.25">
      <c r="A145" s="139" t="s">
        <v>41</v>
      </c>
      <c r="B145" s="121" t="s">
        <v>132</v>
      </c>
      <c r="C145" s="121" t="s">
        <v>52</v>
      </c>
      <c r="D145" s="121" t="s">
        <v>52</v>
      </c>
      <c r="E145" s="121" t="s">
        <v>149</v>
      </c>
      <c r="F145" s="121" t="s">
        <v>38</v>
      </c>
    </row>
    <row r="146" spans="1:9" x14ac:dyDescent="0.25">
      <c r="A146" s="139" t="s">
        <v>41</v>
      </c>
      <c r="B146" s="121" t="s">
        <v>132</v>
      </c>
      <c r="C146" s="121" t="s">
        <v>52</v>
      </c>
      <c r="D146" s="121" t="s">
        <v>52</v>
      </c>
      <c r="E146" s="121" t="s">
        <v>150</v>
      </c>
      <c r="F146" s="121" t="s">
        <v>38</v>
      </c>
    </row>
    <row r="147" spans="1:9" x14ac:dyDescent="0.25">
      <c r="A147" s="139" t="s">
        <v>41</v>
      </c>
      <c r="B147" s="121" t="s">
        <v>132</v>
      </c>
      <c r="C147" s="121" t="s">
        <v>52</v>
      </c>
      <c r="D147" s="121" t="s">
        <v>52</v>
      </c>
      <c r="E147" s="121" t="s">
        <v>151</v>
      </c>
      <c r="F147" s="121" t="s">
        <v>38</v>
      </c>
    </row>
    <row r="148" spans="1:9" x14ac:dyDescent="0.25">
      <c r="A148" s="139" t="s">
        <v>41</v>
      </c>
      <c r="B148" s="121" t="s">
        <v>132</v>
      </c>
      <c r="C148" s="121" t="s">
        <v>52</v>
      </c>
      <c r="D148" s="121" t="s">
        <v>52</v>
      </c>
      <c r="E148" s="121" t="s">
        <v>152</v>
      </c>
      <c r="F148" s="121" t="s">
        <v>38</v>
      </c>
    </row>
    <row r="149" spans="1:9" x14ac:dyDescent="0.25">
      <c r="A149" s="139" t="s">
        <v>41</v>
      </c>
      <c r="B149" s="121" t="s">
        <v>132</v>
      </c>
      <c r="C149" s="121" t="s">
        <v>153</v>
      </c>
      <c r="D149" s="121" t="s">
        <v>153</v>
      </c>
      <c r="E149" s="121" t="s">
        <v>133</v>
      </c>
      <c r="F149" s="121" t="s">
        <v>38</v>
      </c>
    </row>
    <row r="150" spans="1:9" x14ac:dyDescent="0.25">
      <c r="A150" s="139" t="s">
        <v>41</v>
      </c>
      <c r="B150" s="121" t="s">
        <v>132</v>
      </c>
      <c r="C150" s="121" t="s">
        <v>153</v>
      </c>
      <c r="D150" s="121" t="s">
        <v>153</v>
      </c>
      <c r="E150" s="121" t="s">
        <v>134</v>
      </c>
      <c r="F150" s="121" t="s">
        <v>38</v>
      </c>
    </row>
    <row r="151" spans="1:9" x14ac:dyDescent="0.25">
      <c r="A151" s="139" t="s">
        <v>41</v>
      </c>
      <c r="B151" s="121" t="s">
        <v>132</v>
      </c>
      <c r="C151" s="121" t="s">
        <v>153</v>
      </c>
      <c r="D151" s="121" t="s">
        <v>153</v>
      </c>
      <c r="E151" s="121" t="s">
        <v>135</v>
      </c>
      <c r="F151" s="121" t="s">
        <v>38</v>
      </c>
    </row>
    <row r="152" spans="1:9" x14ac:dyDescent="0.25">
      <c r="A152" s="139" t="s">
        <v>41</v>
      </c>
      <c r="B152" s="121" t="s">
        <v>132</v>
      </c>
      <c r="C152" s="121" t="s">
        <v>154</v>
      </c>
      <c r="D152" s="121" t="s">
        <v>154</v>
      </c>
      <c r="E152" s="121" t="s">
        <v>133</v>
      </c>
      <c r="F152" s="121" t="s">
        <v>38</v>
      </c>
    </row>
    <row r="153" spans="1:9" x14ac:dyDescent="0.25">
      <c r="A153" s="139" t="s">
        <v>41</v>
      </c>
      <c r="B153" s="121" t="s">
        <v>132</v>
      </c>
      <c r="C153" s="121" t="s">
        <v>154</v>
      </c>
      <c r="D153" s="121" t="s">
        <v>154</v>
      </c>
      <c r="E153" s="121" t="s">
        <v>134</v>
      </c>
      <c r="F153" s="121" t="s">
        <v>38</v>
      </c>
    </row>
    <row r="154" spans="1:9" x14ac:dyDescent="0.25">
      <c r="A154" s="139" t="s">
        <v>41</v>
      </c>
      <c r="B154" s="121" t="s">
        <v>132</v>
      </c>
      <c r="C154" s="121" t="s">
        <v>154</v>
      </c>
      <c r="D154" s="121" t="s">
        <v>154</v>
      </c>
      <c r="E154" s="121" t="s">
        <v>135</v>
      </c>
      <c r="F154" s="121" t="s">
        <v>38</v>
      </c>
    </row>
    <row r="155" spans="1:9" x14ac:dyDescent="0.25">
      <c r="A155" s="139" t="s">
        <v>41</v>
      </c>
      <c r="B155" s="121" t="s">
        <v>132</v>
      </c>
      <c r="C155" s="121" t="s">
        <v>154</v>
      </c>
      <c r="D155" s="121" t="s">
        <v>154</v>
      </c>
      <c r="E155" s="121" t="s">
        <v>136</v>
      </c>
      <c r="F155" s="121" t="s">
        <v>38</v>
      </c>
    </row>
    <row r="156" spans="1:9" x14ac:dyDescent="0.25">
      <c r="A156" s="139" t="s">
        <v>41</v>
      </c>
      <c r="B156" s="121" t="s">
        <v>132</v>
      </c>
      <c r="C156" s="121" t="s">
        <v>154</v>
      </c>
      <c r="D156" s="121" t="s">
        <v>154</v>
      </c>
      <c r="E156" s="121" t="s">
        <v>137</v>
      </c>
      <c r="F156" s="121" t="s">
        <v>38</v>
      </c>
      <c r="I156" s="152"/>
    </row>
    <row r="157" spans="1:9" x14ac:dyDescent="0.25">
      <c r="A157" s="139" t="s">
        <v>41</v>
      </c>
      <c r="B157" s="121" t="s">
        <v>132</v>
      </c>
      <c r="C157" s="121" t="s">
        <v>154</v>
      </c>
      <c r="D157" s="121" t="s">
        <v>154</v>
      </c>
      <c r="E157" s="121" t="s">
        <v>138</v>
      </c>
      <c r="F157" s="121" t="s">
        <v>38</v>
      </c>
    </row>
    <row r="158" spans="1:9" x14ac:dyDescent="0.25">
      <c r="A158" s="139" t="s">
        <v>41</v>
      </c>
      <c r="B158" s="121" t="s">
        <v>132</v>
      </c>
      <c r="C158" s="121" t="s">
        <v>154</v>
      </c>
      <c r="D158" s="121" t="s">
        <v>154</v>
      </c>
      <c r="E158" s="121" t="s">
        <v>139</v>
      </c>
      <c r="F158" s="121" t="s">
        <v>38</v>
      </c>
    </row>
    <row r="159" spans="1:9" x14ac:dyDescent="0.25">
      <c r="A159" s="139" t="s">
        <v>41</v>
      </c>
      <c r="B159" s="121" t="s">
        <v>132</v>
      </c>
      <c r="C159" s="121" t="s">
        <v>154</v>
      </c>
      <c r="D159" s="121" t="s">
        <v>154</v>
      </c>
      <c r="E159" s="121" t="s">
        <v>140</v>
      </c>
      <c r="F159" s="121" t="s">
        <v>38</v>
      </c>
    </row>
    <row r="160" spans="1:9" x14ac:dyDescent="0.25">
      <c r="A160" s="139" t="s">
        <v>41</v>
      </c>
      <c r="B160" s="121" t="s">
        <v>132</v>
      </c>
      <c r="C160" s="121" t="s">
        <v>154</v>
      </c>
      <c r="D160" s="121" t="s">
        <v>154</v>
      </c>
      <c r="E160" s="121" t="s">
        <v>141</v>
      </c>
      <c r="F160" s="121" t="s">
        <v>38</v>
      </c>
    </row>
    <row r="161" spans="1:6" x14ac:dyDescent="0.25">
      <c r="A161" s="139" t="s">
        <v>41</v>
      </c>
      <c r="B161" s="121" t="s">
        <v>132</v>
      </c>
      <c r="C161" s="121" t="s">
        <v>154</v>
      </c>
      <c r="D161" s="121" t="s">
        <v>154</v>
      </c>
      <c r="E161" s="121" t="s">
        <v>142</v>
      </c>
      <c r="F161" s="121" t="s">
        <v>38</v>
      </c>
    </row>
    <row r="162" spans="1:6" x14ac:dyDescent="0.25">
      <c r="B162" s="121" t="s">
        <v>132</v>
      </c>
      <c r="C162" s="121" t="s">
        <v>154</v>
      </c>
      <c r="D162" s="121" t="s">
        <v>154</v>
      </c>
      <c r="E162" s="121" t="s">
        <v>143</v>
      </c>
      <c r="F162" s="121" t="s">
        <v>38</v>
      </c>
    </row>
    <row r="163" spans="1:6" x14ac:dyDescent="0.25">
      <c r="A163" s="139" t="s">
        <v>41</v>
      </c>
      <c r="B163" s="121" t="s">
        <v>132</v>
      </c>
      <c r="C163" s="121" t="s">
        <v>154</v>
      </c>
      <c r="D163" s="121" t="s">
        <v>154</v>
      </c>
      <c r="E163" s="121" t="s">
        <v>155</v>
      </c>
      <c r="F163" s="121" t="s">
        <v>38</v>
      </c>
    </row>
    <row r="164" spans="1:6" x14ac:dyDescent="0.25">
      <c r="A164" s="139" t="s">
        <v>41</v>
      </c>
      <c r="B164" s="121" t="s">
        <v>132</v>
      </c>
      <c r="C164" s="121" t="s">
        <v>154</v>
      </c>
      <c r="D164" s="121" t="s">
        <v>154</v>
      </c>
      <c r="E164" s="121" t="s">
        <v>144</v>
      </c>
      <c r="F164" s="121" t="s">
        <v>38</v>
      </c>
    </row>
    <row r="165" spans="1:6" x14ac:dyDescent="0.25">
      <c r="A165" s="139" t="s">
        <v>41</v>
      </c>
      <c r="B165" s="121" t="s">
        <v>132</v>
      </c>
      <c r="C165" s="121" t="s">
        <v>154</v>
      </c>
      <c r="D165" s="121" t="s">
        <v>154</v>
      </c>
      <c r="E165" s="121" t="s">
        <v>145</v>
      </c>
      <c r="F165" s="121" t="s">
        <v>38</v>
      </c>
    </row>
    <row r="166" spans="1:6" x14ac:dyDescent="0.25">
      <c r="A166" s="139" t="s">
        <v>41</v>
      </c>
      <c r="B166" s="121" t="s">
        <v>156</v>
      </c>
      <c r="C166" s="121" t="s">
        <v>157</v>
      </c>
      <c r="D166" s="121" t="s">
        <v>157</v>
      </c>
      <c r="E166" s="121" t="s">
        <v>158</v>
      </c>
      <c r="F166" s="121" t="s">
        <v>38</v>
      </c>
    </row>
    <row r="167" spans="1:6" x14ac:dyDescent="0.25">
      <c r="A167" s="139" t="s">
        <v>41</v>
      </c>
      <c r="B167" s="121" t="s">
        <v>156</v>
      </c>
      <c r="C167" s="121" t="s">
        <v>52</v>
      </c>
      <c r="D167" s="121" t="s">
        <v>52</v>
      </c>
      <c r="E167" s="121" t="s">
        <v>84</v>
      </c>
      <c r="F167" s="121" t="s">
        <v>38</v>
      </c>
    </row>
    <row r="168" spans="1:6" x14ac:dyDescent="0.25">
      <c r="A168" s="139" t="s">
        <v>41</v>
      </c>
      <c r="B168" s="121" t="s">
        <v>156</v>
      </c>
      <c r="C168" s="121" t="s">
        <v>159</v>
      </c>
      <c r="D168" s="121" t="s">
        <v>159</v>
      </c>
      <c r="E168" s="121" t="s">
        <v>160</v>
      </c>
      <c r="F168" s="121" t="s">
        <v>38</v>
      </c>
    </row>
    <row r="169" spans="1:6" x14ac:dyDescent="0.25">
      <c r="A169" s="139" t="s">
        <v>41</v>
      </c>
      <c r="B169" s="121" t="s">
        <v>156</v>
      </c>
      <c r="C169" s="121" t="s">
        <v>159</v>
      </c>
      <c r="D169" s="121" t="s">
        <v>159</v>
      </c>
      <c r="E169" s="121" t="s">
        <v>149</v>
      </c>
      <c r="F169" s="121" t="s">
        <v>38</v>
      </c>
    </row>
    <row r="170" spans="1:6" x14ac:dyDescent="0.25">
      <c r="A170" s="139" t="s">
        <v>41</v>
      </c>
      <c r="B170" s="121" t="s">
        <v>156</v>
      </c>
      <c r="C170" s="121" t="s">
        <v>157</v>
      </c>
      <c r="E170" s="121" t="s">
        <v>36</v>
      </c>
    </row>
    <row r="171" spans="1:6" x14ac:dyDescent="0.25">
      <c r="A171" s="139" t="s">
        <v>41</v>
      </c>
      <c r="B171" s="121" t="s">
        <v>156</v>
      </c>
      <c r="C171" s="121" t="s">
        <v>157</v>
      </c>
      <c r="D171" s="121" t="s">
        <v>157</v>
      </c>
      <c r="E171" s="121" t="s">
        <v>161</v>
      </c>
      <c r="F171" s="121" t="s">
        <v>38</v>
      </c>
    </row>
    <row r="172" spans="1:6" x14ac:dyDescent="0.25">
      <c r="A172" s="139" t="s">
        <v>41</v>
      </c>
      <c r="B172" s="121" t="s">
        <v>156</v>
      </c>
      <c r="C172" s="121" t="s">
        <v>157</v>
      </c>
      <c r="D172" s="121" t="s">
        <v>157</v>
      </c>
      <c r="E172" s="121" t="s">
        <v>162</v>
      </c>
      <c r="F172" s="121" t="s">
        <v>38</v>
      </c>
    </row>
    <row r="173" spans="1:6" x14ac:dyDescent="0.25">
      <c r="A173" s="147">
        <v>2022</v>
      </c>
      <c r="B173" s="121" t="s">
        <v>156</v>
      </c>
      <c r="C173" s="121" t="s">
        <v>157</v>
      </c>
      <c r="D173" s="121" t="s">
        <v>157</v>
      </c>
      <c r="E173" s="121" t="s">
        <v>163</v>
      </c>
      <c r="F173" s="121" t="s">
        <v>38</v>
      </c>
    </row>
    <row r="174" spans="1:6" x14ac:dyDescent="0.25">
      <c r="A174" s="139" t="s">
        <v>41</v>
      </c>
      <c r="B174" s="121" t="s">
        <v>156</v>
      </c>
      <c r="C174" s="121" t="s">
        <v>157</v>
      </c>
      <c r="D174" s="121" t="s">
        <v>157</v>
      </c>
      <c r="E174" s="121" t="s">
        <v>164</v>
      </c>
      <c r="F174" s="121" t="s">
        <v>38</v>
      </c>
    </row>
    <row r="175" spans="1:6" x14ac:dyDescent="0.25">
      <c r="A175" s="139" t="s">
        <v>41</v>
      </c>
      <c r="B175" s="121" t="s">
        <v>156</v>
      </c>
      <c r="C175" s="121" t="s">
        <v>157</v>
      </c>
      <c r="D175" s="121" t="s">
        <v>157</v>
      </c>
      <c r="E175" s="121" t="s">
        <v>165</v>
      </c>
      <c r="F175" s="121" t="s">
        <v>38</v>
      </c>
    </row>
    <row r="176" spans="1:6" x14ac:dyDescent="0.25">
      <c r="A176" s="139" t="s">
        <v>41</v>
      </c>
      <c r="B176" s="121" t="s">
        <v>156</v>
      </c>
      <c r="C176" s="121" t="s">
        <v>157</v>
      </c>
      <c r="D176" s="121" t="s">
        <v>157</v>
      </c>
      <c r="E176" s="121" t="s">
        <v>166</v>
      </c>
      <c r="F176" s="121" t="s">
        <v>38</v>
      </c>
    </row>
    <row r="177" spans="1:9" x14ac:dyDescent="0.25">
      <c r="A177" s="139" t="s">
        <v>41</v>
      </c>
      <c r="B177" s="121" t="s">
        <v>156</v>
      </c>
      <c r="C177" s="121" t="s">
        <v>157</v>
      </c>
      <c r="D177" s="121" t="s">
        <v>157</v>
      </c>
      <c r="E177" s="121" t="s">
        <v>167</v>
      </c>
      <c r="F177" s="121" t="s">
        <v>38</v>
      </c>
    </row>
    <row r="178" spans="1:9" x14ac:dyDescent="0.25">
      <c r="A178" s="147">
        <v>2022</v>
      </c>
      <c r="B178" s="121" t="s">
        <v>156</v>
      </c>
      <c r="C178" s="121" t="s">
        <v>157</v>
      </c>
      <c r="D178" s="121" t="s">
        <v>157</v>
      </c>
      <c r="E178" s="121" t="s">
        <v>168</v>
      </c>
      <c r="F178" s="121" t="s">
        <v>38</v>
      </c>
    </row>
    <row r="179" spans="1:9" x14ac:dyDescent="0.25">
      <c r="A179" s="139" t="s">
        <v>41</v>
      </c>
      <c r="B179" s="121" t="s">
        <v>156</v>
      </c>
      <c r="C179" s="121" t="s">
        <v>157</v>
      </c>
      <c r="D179" s="121" t="s">
        <v>157</v>
      </c>
      <c r="E179" s="121" t="s">
        <v>169</v>
      </c>
      <c r="F179" s="121" t="s">
        <v>38</v>
      </c>
    </row>
    <row r="180" spans="1:9" x14ac:dyDescent="0.25">
      <c r="A180" s="139" t="s">
        <v>41</v>
      </c>
      <c r="B180" s="121" t="s">
        <v>156</v>
      </c>
      <c r="C180" s="121" t="s">
        <v>157</v>
      </c>
      <c r="D180" s="121" t="s">
        <v>157</v>
      </c>
      <c r="E180" s="121" t="s">
        <v>170</v>
      </c>
      <c r="F180" s="121" t="s">
        <v>38</v>
      </c>
      <c r="I180" s="152"/>
    </row>
    <row r="181" spans="1:9" x14ac:dyDescent="0.25">
      <c r="A181" s="139" t="s">
        <v>41</v>
      </c>
      <c r="B181" s="121" t="s">
        <v>156</v>
      </c>
      <c r="C181" s="121" t="s">
        <v>157</v>
      </c>
      <c r="D181" s="121" t="s">
        <v>157</v>
      </c>
      <c r="E181" s="121" t="s">
        <v>171</v>
      </c>
      <c r="F181" s="121" t="s">
        <v>38</v>
      </c>
    </row>
    <row r="182" spans="1:9" x14ac:dyDescent="0.25">
      <c r="A182" s="139" t="s">
        <v>41</v>
      </c>
      <c r="B182" s="121" t="s">
        <v>156</v>
      </c>
      <c r="C182" s="121" t="s">
        <v>157</v>
      </c>
      <c r="D182" s="121" t="s">
        <v>157</v>
      </c>
      <c r="E182" s="121" t="s">
        <v>172</v>
      </c>
      <c r="F182" s="121" t="s">
        <v>38</v>
      </c>
    </row>
    <row r="183" spans="1:9" x14ac:dyDescent="0.25">
      <c r="A183" s="147">
        <v>2022</v>
      </c>
      <c r="B183" s="121" t="s">
        <v>156</v>
      </c>
      <c r="C183" s="121" t="s">
        <v>157</v>
      </c>
      <c r="D183" s="121" t="s">
        <v>157</v>
      </c>
      <c r="E183" s="121" t="s">
        <v>173</v>
      </c>
      <c r="F183" s="121" t="s">
        <v>38</v>
      </c>
    </row>
    <row r="184" spans="1:9" x14ac:dyDescent="0.25">
      <c r="A184" s="139" t="s">
        <v>41</v>
      </c>
      <c r="B184" s="121" t="s">
        <v>156</v>
      </c>
      <c r="C184" s="121" t="s">
        <v>157</v>
      </c>
      <c r="D184" s="121" t="s">
        <v>157</v>
      </c>
      <c r="E184" s="121" t="s">
        <v>174</v>
      </c>
      <c r="F184" s="121" t="s">
        <v>38</v>
      </c>
    </row>
    <row r="185" spans="1:9" x14ac:dyDescent="0.25">
      <c r="A185" s="139" t="s">
        <v>41</v>
      </c>
      <c r="B185" s="121" t="s">
        <v>156</v>
      </c>
      <c r="C185" s="121" t="s">
        <v>157</v>
      </c>
      <c r="D185" s="121" t="s">
        <v>157</v>
      </c>
      <c r="E185" s="121" t="s">
        <v>175</v>
      </c>
      <c r="F185" s="121" t="s">
        <v>38</v>
      </c>
    </row>
    <row r="186" spans="1:9" x14ac:dyDescent="0.25">
      <c r="A186" s="139" t="s">
        <v>41</v>
      </c>
      <c r="B186" s="121" t="s">
        <v>156</v>
      </c>
      <c r="C186" s="121" t="s">
        <v>157</v>
      </c>
      <c r="D186" s="121" t="s">
        <v>157</v>
      </c>
      <c r="E186" s="121" t="s">
        <v>176</v>
      </c>
      <c r="F186" s="121" t="s">
        <v>38</v>
      </c>
    </row>
    <row r="187" spans="1:9" x14ac:dyDescent="0.25">
      <c r="A187" s="139" t="s">
        <v>41</v>
      </c>
      <c r="B187" s="121" t="s">
        <v>156</v>
      </c>
      <c r="C187" s="121" t="s">
        <v>71</v>
      </c>
      <c r="E187" s="121" t="s">
        <v>36</v>
      </c>
      <c r="I187" s="152"/>
    </row>
    <row r="188" spans="1:9" x14ac:dyDescent="0.25">
      <c r="A188" s="139" t="s">
        <v>41</v>
      </c>
      <c r="B188" s="121" t="s">
        <v>156</v>
      </c>
      <c r="C188" s="121" t="s">
        <v>71</v>
      </c>
      <c r="D188" s="121" t="s">
        <v>71</v>
      </c>
      <c r="E188" s="121" t="s">
        <v>177</v>
      </c>
      <c r="F188" s="121" t="s">
        <v>38</v>
      </c>
    </row>
    <row r="189" spans="1:9" x14ac:dyDescent="0.25">
      <c r="A189" s="139" t="s">
        <v>41</v>
      </c>
      <c r="B189" s="121" t="s">
        <v>156</v>
      </c>
      <c r="C189" s="121" t="s">
        <v>71</v>
      </c>
      <c r="D189" s="121" t="s">
        <v>71</v>
      </c>
      <c r="E189" s="121" t="s">
        <v>178</v>
      </c>
      <c r="F189" s="121" t="s">
        <v>38</v>
      </c>
    </row>
    <row r="190" spans="1:9" x14ac:dyDescent="0.25">
      <c r="A190" s="139" t="s">
        <v>41</v>
      </c>
      <c r="B190" s="121" t="s">
        <v>156</v>
      </c>
      <c r="C190" s="121" t="s">
        <v>71</v>
      </c>
      <c r="D190" s="121" t="s">
        <v>71</v>
      </c>
      <c r="E190" s="121" t="s">
        <v>179</v>
      </c>
      <c r="F190" s="121" t="s">
        <v>38</v>
      </c>
    </row>
    <row r="191" spans="1:9" x14ac:dyDescent="0.25">
      <c r="A191" s="139" t="s">
        <v>41</v>
      </c>
      <c r="B191" s="121" t="s">
        <v>156</v>
      </c>
      <c r="C191" s="121" t="s">
        <v>71</v>
      </c>
      <c r="D191" s="121" t="s">
        <v>71</v>
      </c>
      <c r="E191" s="121" t="s">
        <v>180</v>
      </c>
      <c r="F191" s="121" t="s">
        <v>38</v>
      </c>
    </row>
    <row r="192" spans="1:9" x14ac:dyDescent="0.25">
      <c r="A192" s="139" t="s">
        <v>41</v>
      </c>
      <c r="B192" s="121" t="s">
        <v>156</v>
      </c>
      <c r="C192" s="121" t="s">
        <v>71</v>
      </c>
      <c r="D192" s="121" t="s">
        <v>71</v>
      </c>
      <c r="E192" s="121" t="s">
        <v>181</v>
      </c>
      <c r="F192" s="121" t="s">
        <v>38</v>
      </c>
    </row>
    <row r="193" spans="1:14" x14ac:dyDescent="0.25">
      <c r="A193" s="139" t="s">
        <v>41</v>
      </c>
      <c r="B193" s="121" t="s">
        <v>156</v>
      </c>
      <c r="C193" s="121" t="s">
        <v>71</v>
      </c>
      <c r="D193" s="121" t="s">
        <v>71</v>
      </c>
      <c r="E193" s="121" t="s">
        <v>164</v>
      </c>
      <c r="F193" s="121" t="s">
        <v>38</v>
      </c>
    </row>
    <row r="194" spans="1:14" x14ac:dyDescent="0.25">
      <c r="A194" s="139" t="s">
        <v>41</v>
      </c>
      <c r="B194" s="121" t="s">
        <v>156</v>
      </c>
      <c r="C194" s="121" t="s">
        <v>71</v>
      </c>
      <c r="D194" s="121" t="s">
        <v>71</v>
      </c>
      <c r="E194" s="121" t="s">
        <v>165</v>
      </c>
      <c r="F194" s="121" t="s">
        <v>38</v>
      </c>
    </row>
    <row r="195" spans="1:14" x14ac:dyDescent="0.25">
      <c r="B195" s="121" t="s">
        <v>156</v>
      </c>
      <c r="C195" s="121" t="s">
        <v>71</v>
      </c>
      <c r="D195" s="121" t="s">
        <v>71</v>
      </c>
      <c r="E195" s="121" t="s">
        <v>166</v>
      </c>
      <c r="F195" s="121" t="s">
        <v>38</v>
      </c>
    </row>
    <row r="196" spans="1:14" x14ac:dyDescent="0.25">
      <c r="A196" s="139" t="s">
        <v>41</v>
      </c>
      <c r="B196" s="121" t="s">
        <v>156</v>
      </c>
      <c r="C196" s="121" t="s">
        <v>71</v>
      </c>
      <c r="D196" s="121" t="s">
        <v>71</v>
      </c>
      <c r="E196" s="121" t="s">
        <v>169</v>
      </c>
      <c r="F196" s="121" t="s">
        <v>38</v>
      </c>
    </row>
    <row r="197" spans="1:14" x14ac:dyDescent="0.25">
      <c r="A197" s="139" t="s">
        <v>41</v>
      </c>
      <c r="B197" s="121" t="s">
        <v>156</v>
      </c>
      <c r="C197" s="121" t="s">
        <v>71</v>
      </c>
      <c r="D197" s="121" t="s">
        <v>71</v>
      </c>
      <c r="E197" s="121" t="s">
        <v>182</v>
      </c>
      <c r="F197" s="121" t="s">
        <v>38</v>
      </c>
    </row>
    <row r="198" spans="1:14" x14ac:dyDescent="0.25">
      <c r="A198" s="139" t="s">
        <v>41</v>
      </c>
      <c r="B198" s="121" t="s">
        <v>156</v>
      </c>
      <c r="C198" s="121" t="s">
        <v>71</v>
      </c>
      <c r="D198" s="121" t="s">
        <v>71</v>
      </c>
      <c r="E198" s="121" t="s">
        <v>183</v>
      </c>
      <c r="F198" s="121" t="s">
        <v>38</v>
      </c>
    </row>
    <row r="199" spans="1:14" x14ac:dyDescent="0.25">
      <c r="A199" s="139" t="s">
        <v>41</v>
      </c>
      <c r="B199" s="121" t="s">
        <v>156</v>
      </c>
      <c r="C199" s="121" t="s">
        <v>71</v>
      </c>
      <c r="D199" s="121" t="s">
        <v>71</v>
      </c>
      <c r="E199" s="121" t="s">
        <v>184</v>
      </c>
      <c r="F199" s="121" t="s">
        <v>38</v>
      </c>
    </row>
    <row r="200" spans="1:14" x14ac:dyDescent="0.25">
      <c r="A200" s="139" t="s">
        <v>41</v>
      </c>
      <c r="B200" s="121" t="s">
        <v>156</v>
      </c>
      <c r="C200" s="121" t="s">
        <v>71</v>
      </c>
      <c r="D200" s="121" t="s">
        <v>71</v>
      </c>
      <c r="E200" s="121" t="s">
        <v>185</v>
      </c>
      <c r="F200" s="121" t="s">
        <v>38</v>
      </c>
    </row>
    <row r="201" spans="1:14" x14ac:dyDescent="0.25">
      <c r="A201" s="139" t="s">
        <v>41</v>
      </c>
      <c r="B201" s="121" t="s">
        <v>156</v>
      </c>
      <c r="C201" s="121" t="s">
        <v>71</v>
      </c>
      <c r="D201" s="121" t="s">
        <v>71</v>
      </c>
      <c r="E201" s="121" t="s">
        <v>186</v>
      </c>
      <c r="F201" s="121" t="s">
        <v>38</v>
      </c>
    </row>
    <row r="202" spans="1:14" x14ac:dyDescent="0.25">
      <c r="A202" s="139" t="s">
        <v>41</v>
      </c>
      <c r="B202" s="121" t="s">
        <v>156</v>
      </c>
      <c r="C202" s="121" t="s">
        <v>52</v>
      </c>
      <c r="E202" s="121" t="s">
        <v>36</v>
      </c>
    </row>
    <row r="203" spans="1:14" x14ac:dyDescent="0.25">
      <c r="A203" s="139" t="s">
        <v>41</v>
      </c>
      <c r="B203" s="121" t="s">
        <v>156</v>
      </c>
      <c r="C203" s="121" t="s">
        <v>52</v>
      </c>
      <c r="D203" s="121" t="s">
        <v>52</v>
      </c>
      <c r="E203" s="121" t="s">
        <v>187</v>
      </c>
      <c r="F203" s="121" t="s">
        <v>38</v>
      </c>
    </row>
    <row r="204" spans="1:14" x14ac:dyDescent="0.25">
      <c r="A204" s="139" t="s">
        <v>41</v>
      </c>
      <c r="B204" s="121" t="s">
        <v>156</v>
      </c>
      <c r="C204" s="121" t="s">
        <v>52</v>
      </c>
      <c r="D204" s="121" t="s">
        <v>52</v>
      </c>
      <c r="E204" s="121" t="s">
        <v>86</v>
      </c>
      <c r="F204" s="121" t="s">
        <v>38</v>
      </c>
    </row>
    <row r="205" spans="1:14" x14ac:dyDescent="0.25">
      <c r="A205" s="147">
        <v>2022</v>
      </c>
      <c r="B205" s="121" t="s">
        <v>156</v>
      </c>
      <c r="C205" s="121" t="s">
        <v>52</v>
      </c>
      <c r="D205" s="121" t="s">
        <v>52</v>
      </c>
      <c r="E205" s="121" t="s">
        <v>188</v>
      </c>
      <c r="F205" s="121" t="s">
        <v>38</v>
      </c>
      <c r="N205" s="149"/>
    </row>
    <row r="206" spans="1:14" x14ac:dyDescent="0.25">
      <c r="A206" s="139" t="s">
        <v>41</v>
      </c>
      <c r="B206" s="121" t="s">
        <v>156</v>
      </c>
      <c r="C206" s="121" t="s">
        <v>52</v>
      </c>
      <c r="D206" s="121" t="s">
        <v>52</v>
      </c>
      <c r="E206" s="121" t="s">
        <v>189</v>
      </c>
      <c r="F206" s="121" t="s">
        <v>38</v>
      </c>
    </row>
    <row r="207" spans="1:14" x14ac:dyDescent="0.25">
      <c r="A207" s="147">
        <v>2022</v>
      </c>
      <c r="B207" s="121" t="s">
        <v>156</v>
      </c>
      <c r="C207" s="121" t="s">
        <v>52</v>
      </c>
      <c r="D207" s="121" t="s">
        <v>52</v>
      </c>
      <c r="E207" s="121" t="s">
        <v>90</v>
      </c>
      <c r="F207" s="121" t="s">
        <v>38</v>
      </c>
      <c r="N207" s="149"/>
    </row>
    <row r="208" spans="1:14" x14ac:dyDescent="0.25">
      <c r="A208" s="139" t="s">
        <v>41</v>
      </c>
      <c r="B208" s="121" t="s">
        <v>156</v>
      </c>
      <c r="C208" s="121" t="s">
        <v>52</v>
      </c>
      <c r="D208" s="121" t="s">
        <v>52</v>
      </c>
      <c r="E208" s="121" t="s">
        <v>91</v>
      </c>
      <c r="F208" s="121" t="s">
        <v>38</v>
      </c>
    </row>
    <row r="209" spans="1:9" x14ac:dyDescent="0.25">
      <c r="A209" s="139" t="s">
        <v>41</v>
      </c>
      <c r="B209" s="121" t="s">
        <v>156</v>
      </c>
      <c r="C209" s="121" t="s">
        <v>52</v>
      </c>
      <c r="D209" s="121" t="s">
        <v>52</v>
      </c>
      <c r="E209" s="121" t="s">
        <v>92</v>
      </c>
      <c r="F209" s="121" t="s">
        <v>38</v>
      </c>
    </row>
    <row r="210" spans="1:9" x14ac:dyDescent="0.25">
      <c r="A210" s="139" t="s">
        <v>41</v>
      </c>
      <c r="B210" s="121" t="s">
        <v>190</v>
      </c>
      <c r="C210" s="121" t="s">
        <v>191</v>
      </c>
      <c r="D210" s="121" t="s">
        <v>191</v>
      </c>
      <c r="E210" s="121" t="s">
        <v>115</v>
      </c>
      <c r="F210" s="121" t="s">
        <v>38</v>
      </c>
      <c r="I210" s="152"/>
    </row>
    <row r="211" spans="1:9" x14ac:dyDescent="0.25">
      <c r="A211" s="139" t="s">
        <v>41</v>
      </c>
      <c r="B211" s="121" t="s">
        <v>190</v>
      </c>
      <c r="C211" s="121" t="s">
        <v>192</v>
      </c>
      <c r="E211" s="121" t="s">
        <v>36</v>
      </c>
    </row>
    <row r="212" spans="1:9" x14ac:dyDescent="0.25">
      <c r="A212" s="139" t="s">
        <v>41</v>
      </c>
      <c r="B212" s="121" t="s">
        <v>190</v>
      </c>
      <c r="C212" s="121" t="s">
        <v>192</v>
      </c>
      <c r="D212" s="121" t="s">
        <v>192</v>
      </c>
      <c r="E212" s="121" t="s">
        <v>193</v>
      </c>
      <c r="F212" s="121" t="s">
        <v>38</v>
      </c>
    </row>
    <row r="213" spans="1:9" x14ac:dyDescent="0.25">
      <c r="A213" s="139" t="s">
        <v>41</v>
      </c>
      <c r="B213" s="121" t="s">
        <v>190</v>
      </c>
      <c r="C213" s="121" t="s">
        <v>192</v>
      </c>
      <c r="D213" s="121" t="s">
        <v>192</v>
      </c>
      <c r="E213" s="121" t="s">
        <v>149</v>
      </c>
      <c r="F213" s="121" t="s">
        <v>38</v>
      </c>
    </row>
    <row r="214" spans="1:9" x14ac:dyDescent="0.25">
      <c r="A214" s="139" t="s">
        <v>41</v>
      </c>
      <c r="B214" s="121" t="s">
        <v>190</v>
      </c>
      <c r="C214" s="121" t="s">
        <v>192</v>
      </c>
      <c r="D214" s="121" t="s">
        <v>192</v>
      </c>
      <c r="E214" s="121" t="s">
        <v>194</v>
      </c>
      <c r="F214" s="121" t="s">
        <v>38</v>
      </c>
    </row>
    <row r="215" spans="1:9" x14ac:dyDescent="0.25">
      <c r="A215" s="139" t="s">
        <v>41</v>
      </c>
      <c r="B215" s="121" t="s">
        <v>190</v>
      </c>
      <c r="C215" s="121" t="s">
        <v>192</v>
      </c>
      <c r="D215" s="121" t="s">
        <v>192</v>
      </c>
      <c r="E215" s="121" t="s">
        <v>195</v>
      </c>
      <c r="F215" s="121" t="s">
        <v>38</v>
      </c>
    </row>
    <row r="216" spans="1:9" x14ac:dyDescent="0.25">
      <c r="A216" s="147">
        <v>2022</v>
      </c>
      <c r="B216" s="121" t="s">
        <v>190</v>
      </c>
      <c r="C216" s="121" t="s">
        <v>196</v>
      </c>
      <c r="E216" s="121" t="s">
        <v>36</v>
      </c>
    </row>
    <row r="217" spans="1:9" x14ac:dyDescent="0.25">
      <c r="A217" s="139" t="s">
        <v>41</v>
      </c>
      <c r="B217" s="121" t="s">
        <v>190</v>
      </c>
      <c r="C217" s="121" t="s">
        <v>196</v>
      </c>
      <c r="D217" s="121" t="s">
        <v>196</v>
      </c>
      <c r="E217" s="121" t="s">
        <v>197</v>
      </c>
      <c r="F217" s="121" t="s">
        <v>38</v>
      </c>
    </row>
    <row r="218" spans="1:9" x14ac:dyDescent="0.25">
      <c r="A218" s="139" t="s">
        <v>41</v>
      </c>
      <c r="B218" s="121" t="s">
        <v>190</v>
      </c>
      <c r="C218" s="121" t="s">
        <v>196</v>
      </c>
      <c r="D218" s="121" t="s">
        <v>196</v>
      </c>
      <c r="E218" s="121" t="s">
        <v>134</v>
      </c>
      <c r="F218" s="121" t="s">
        <v>38</v>
      </c>
    </row>
    <row r="219" spans="1:9" x14ac:dyDescent="0.25">
      <c r="A219" s="139" t="s">
        <v>41</v>
      </c>
      <c r="B219" s="121" t="s">
        <v>190</v>
      </c>
      <c r="C219" s="121" t="s">
        <v>196</v>
      </c>
      <c r="D219" s="121" t="s">
        <v>196</v>
      </c>
      <c r="E219" s="121" t="s">
        <v>147</v>
      </c>
      <c r="F219" s="121" t="s">
        <v>38</v>
      </c>
    </row>
    <row r="220" spans="1:9" x14ac:dyDescent="0.25">
      <c r="A220" s="139" t="s">
        <v>41</v>
      </c>
      <c r="B220" s="121" t="s">
        <v>190</v>
      </c>
      <c r="C220" s="121" t="s">
        <v>196</v>
      </c>
      <c r="D220" s="121" t="s">
        <v>196</v>
      </c>
      <c r="E220" s="121" t="s">
        <v>193</v>
      </c>
      <c r="F220" s="121" t="s">
        <v>38</v>
      </c>
    </row>
    <row r="221" spans="1:9" x14ac:dyDescent="0.25">
      <c r="A221" s="139" t="s">
        <v>41</v>
      </c>
      <c r="B221" s="121" t="s">
        <v>190</v>
      </c>
      <c r="C221" s="121" t="s">
        <v>196</v>
      </c>
      <c r="D221" s="121" t="s">
        <v>196</v>
      </c>
      <c r="E221" s="121" t="s">
        <v>198</v>
      </c>
      <c r="F221" s="121" t="s">
        <v>38</v>
      </c>
    </row>
    <row r="222" spans="1:9" x14ac:dyDescent="0.25">
      <c r="A222" s="139" t="s">
        <v>41</v>
      </c>
      <c r="B222" s="121" t="s">
        <v>190</v>
      </c>
      <c r="C222" s="121" t="s">
        <v>196</v>
      </c>
      <c r="D222" s="121" t="s">
        <v>196</v>
      </c>
      <c r="E222" s="121" t="s">
        <v>149</v>
      </c>
      <c r="F222" s="121" t="s">
        <v>38</v>
      </c>
      <c r="I222" s="152"/>
    </row>
    <row r="223" spans="1:9" x14ac:dyDescent="0.25">
      <c r="A223" s="139" t="s">
        <v>41</v>
      </c>
      <c r="B223" s="121" t="s">
        <v>190</v>
      </c>
      <c r="C223" s="121" t="s">
        <v>196</v>
      </c>
      <c r="D223" s="121" t="s">
        <v>196</v>
      </c>
      <c r="E223" s="121" t="s">
        <v>161</v>
      </c>
      <c r="F223" s="121" t="s">
        <v>38</v>
      </c>
    </row>
    <row r="224" spans="1:9" x14ac:dyDescent="0.25">
      <c r="A224" s="139" t="s">
        <v>41</v>
      </c>
      <c r="B224" s="121" t="s">
        <v>190</v>
      </c>
      <c r="C224" s="121" t="s">
        <v>196</v>
      </c>
      <c r="D224" s="121" t="s">
        <v>196</v>
      </c>
      <c r="E224" s="121" t="s">
        <v>158</v>
      </c>
      <c r="F224" s="121" t="s">
        <v>38</v>
      </c>
    </row>
    <row r="225" spans="1:6" x14ac:dyDescent="0.25">
      <c r="B225" s="121" t="s">
        <v>190</v>
      </c>
      <c r="C225" s="121" t="s">
        <v>196</v>
      </c>
      <c r="D225" s="121" t="s">
        <v>196</v>
      </c>
      <c r="E225" s="121" t="s">
        <v>162</v>
      </c>
      <c r="F225" s="121" t="s">
        <v>38</v>
      </c>
    </row>
    <row r="226" spans="1:6" x14ac:dyDescent="0.25">
      <c r="A226" s="139" t="s">
        <v>41</v>
      </c>
      <c r="B226" s="121" t="s">
        <v>190</v>
      </c>
      <c r="C226" s="121" t="s">
        <v>196</v>
      </c>
      <c r="D226" s="121" t="s">
        <v>196</v>
      </c>
      <c r="E226" s="121" t="s">
        <v>199</v>
      </c>
      <c r="F226" s="121" t="s">
        <v>38</v>
      </c>
    </row>
    <row r="227" spans="1:6" x14ac:dyDescent="0.25">
      <c r="A227" s="139" t="s">
        <v>41</v>
      </c>
      <c r="B227" s="121" t="s">
        <v>190</v>
      </c>
      <c r="C227" s="121" t="s">
        <v>196</v>
      </c>
      <c r="D227" s="121" t="s">
        <v>196</v>
      </c>
      <c r="E227" s="121" t="s">
        <v>188</v>
      </c>
      <c r="F227" s="121" t="s">
        <v>38</v>
      </c>
    </row>
    <row r="228" spans="1:6" x14ac:dyDescent="0.25">
      <c r="A228" s="139" t="s">
        <v>41</v>
      </c>
      <c r="B228" s="121" t="s">
        <v>190</v>
      </c>
      <c r="C228" s="121" t="s">
        <v>196</v>
      </c>
      <c r="D228" s="121" t="s">
        <v>196</v>
      </c>
      <c r="E228" s="121" t="s">
        <v>177</v>
      </c>
      <c r="F228" s="121" t="s">
        <v>38</v>
      </c>
    </row>
    <row r="229" spans="1:6" x14ac:dyDescent="0.25">
      <c r="A229" s="139" t="s">
        <v>41</v>
      </c>
      <c r="B229" s="121" t="s">
        <v>190</v>
      </c>
      <c r="C229" s="121" t="s">
        <v>196</v>
      </c>
      <c r="D229" s="121" t="s">
        <v>196</v>
      </c>
      <c r="E229" s="121" t="s">
        <v>194</v>
      </c>
      <c r="F229" s="121" t="s">
        <v>38</v>
      </c>
    </row>
    <row r="230" spans="1:6" x14ac:dyDescent="0.25">
      <c r="A230" s="139" t="s">
        <v>41</v>
      </c>
      <c r="B230" s="121" t="s">
        <v>190</v>
      </c>
      <c r="C230" s="121" t="s">
        <v>196</v>
      </c>
      <c r="D230" s="121" t="s">
        <v>196</v>
      </c>
      <c r="E230" s="121" t="s">
        <v>189</v>
      </c>
      <c r="F230" s="121" t="s">
        <v>38</v>
      </c>
    </row>
    <row r="231" spans="1:6" x14ac:dyDescent="0.25">
      <c r="A231" s="139" t="s">
        <v>41</v>
      </c>
      <c r="B231" s="121" t="s">
        <v>190</v>
      </c>
      <c r="C231" s="121" t="s">
        <v>196</v>
      </c>
      <c r="D231" s="121" t="s">
        <v>196</v>
      </c>
      <c r="E231" s="121" t="s">
        <v>178</v>
      </c>
      <c r="F231" s="121" t="s">
        <v>38</v>
      </c>
    </row>
    <row r="232" spans="1:6" x14ac:dyDescent="0.25">
      <c r="A232" s="139" t="s">
        <v>41</v>
      </c>
      <c r="B232" s="121" t="s">
        <v>190</v>
      </c>
      <c r="C232" s="121" t="s">
        <v>196</v>
      </c>
      <c r="D232" s="121" t="s">
        <v>196</v>
      </c>
      <c r="E232" s="121" t="s">
        <v>179</v>
      </c>
      <c r="F232" s="121" t="s">
        <v>38</v>
      </c>
    </row>
    <row r="233" spans="1:6" x14ac:dyDescent="0.25">
      <c r="A233" s="139" t="s">
        <v>41</v>
      </c>
      <c r="B233" s="121" t="s">
        <v>190</v>
      </c>
      <c r="C233" s="121" t="s">
        <v>196</v>
      </c>
      <c r="D233" s="121" t="s">
        <v>196</v>
      </c>
      <c r="E233" s="121" t="s">
        <v>180</v>
      </c>
      <c r="F233" s="121" t="s">
        <v>38</v>
      </c>
    </row>
    <row r="234" spans="1:6" x14ac:dyDescent="0.25">
      <c r="A234" s="139" t="s">
        <v>41</v>
      </c>
      <c r="B234" s="121" t="s">
        <v>190</v>
      </c>
      <c r="C234" s="121" t="s">
        <v>196</v>
      </c>
      <c r="D234" s="121" t="s">
        <v>196</v>
      </c>
      <c r="E234" s="121" t="s">
        <v>181</v>
      </c>
      <c r="F234" s="121" t="s">
        <v>38</v>
      </c>
    </row>
    <row r="235" spans="1:6" x14ac:dyDescent="0.25">
      <c r="A235" s="139" t="s">
        <v>41</v>
      </c>
      <c r="B235" s="121" t="s">
        <v>190</v>
      </c>
      <c r="C235" s="121" t="s">
        <v>196</v>
      </c>
      <c r="D235" s="121" t="s">
        <v>196</v>
      </c>
      <c r="E235" s="121" t="s">
        <v>163</v>
      </c>
      <c r="F235" s="121" t="s">
        <v>38</v>
      </c>
    </row>
    <row r="236" spans="1:6" x14ac:dyDescent="0.25">
      <c r="A236" s="139" t="s">
        <v>41</v>
      </c>
      <c r="B236" s="121" t="s">
        <v>190</v>
      </c>
      <c r="C236" s="121" t="s">
        <v>196</v>
      </c>
      <c r="D236" s="121" t="s">
        <v>196</v>
      </c>
      <c r="E236" s="121" t="s">
        <v>164</v>
      </c>
      <c r="F236" s="121" t="s">
        <v>38</v>
      </c>
    </row>
    <row r="237" spans="1:6" x14ac:dyDescent="0.25">
      <c r="A237" s="139" t="s">
        <v>41</v>
      </c>
      <c r="B237" s="121" t="s">
        <v>190</v>
      </c>
      <c r="C237" s="121" t="s">
        <v>196</v>
      </c>
      <c r="D237" s="121" t="s">
        <v>196</v>
      </c>
      <c r="E237" s="121" t="s">
        <v>165</v>
      </c>
      <c r="F237" s="121" t="s">
        <v>38</v>
      </c>
    </row>
    <row r="238" spans="1:6" x14ac:dyDescent="0.25">
      <c r="A238" s="139" t="s">
        <v>41</v>
      </c>
      <c r="B238" s="121" t="s">
        <v>190</v>
      </c>
      <c r="C238" s="121" t="s">
        <v>196</v>
      </c>
      <c r="D238" s="121" t="s">
        <v>196</v>
      </c>
      <c r="E238" s="121" t="s">
        <v>166</v>
      </c>
      <c r="F238" s="121" t="s">
        <v>38</v>
      </c>
    </row>
    <row r="239" spans="1:6" x14ac:dyDescent="0.25">
      <c r="A239" s="139" t="s">
        <v>41</v>
      </c>
      <c r="B239" s="121" t="s">
        <v>190</v>
      </c>
      <c r="C239" s="121" t="s">
        <v>196</v>
      </c>
      <c r="D239" s="121" t="s">
        <v>196</v>
      </c>
      <c r="E239" s="121" t="s">
        <v>168</v>
      </c>
      <c r="F239" s="121" t="s">
        <v>38</v>
      </c>
    </row>
    <row r="240" spans="1:6" x14ac:dyDescent="0.25">
      <c r="A240" s="139" t="s">
        <v>41</v>
      </c>
      <c r="B240" s="121" t="s">
        <v>190</v>
      </c>
      <c r="C240" s="121" t="s">
        <v>196</v>
      </c>
      <c r="D240" s="121" t="s">
        <v>196</v>
      </c>
      <c r="E240" s="121" t="s">
        <v>169</v>
      </c>
      <c r="F240" s="121" t="s">
        <v>38</v>
      </c>
    </row>
    <row r="241" spans="1:6" x14ac:dyDescent="0.25">
      <c r="A241" s="139" t="s">
        <v>41</v>
      </c>
      <c r="B241" s="121" t="s">
        <v>190</v>
      </c>
      <c r="C241" s="121" t="s">
        <v>196</v>
      </c>
      <c r="D241" s="121" t="s">
        <v>196</v>
      </c>
      <c r="E241" s="121" t="s">
        <v>170</v>
      </c>
      <c r="F241" s="121" t="s">
        <v>38</v>
      </c>
    </row>
    <row r="242" spans="1:6" x14ac:dyDescent="0.25">
      <c r="A242" s="139" t="s">
        <v>41</v>
      </c>
      <c r="B242" s="121" t="s">
        <v>190</v>
      </c>
      <c r="C242" s="121" t="s">
        <v>196</v>
      </c>
      <c r="D242" s="121" t="s">
        <v>196</v>
      </c>
      <c r="E242" s="121" t="s">
        <v>200</v>
      </c>
      <c r="F242" s="121" t="s">
        <v>38</v>
      </c>
    </row>
    <row r="243" spans="1:6" x14ac:dyDescent="0.25">
      <c r="A243" s="139" t="s">
        <v>41</v>
      </c>
      <c r="B243" s="121" t="s">
        <v>190</v>
      </c>
      <c r="C243" s="121" t="s">
        <v>196</v>
      </c>
      <c r="D243" s="121" t="s">
        <v>196</v>
      </c>
      <c r="E243" s="121" t="s">
        <v>171</v>
      </c>
      <c r="F243" s="121" t="s">
        <v>38</v>
      </c>
    </row>
    <row r="244" spans="1:6" x14ac:dyDescent="0.25">
      <c r="A244" s="139" t="s">
        <v>41</v>
      </c>
      <c r="B244" s="121" t="s">
        <v>190</v>
      </c>
      <c r="C244" s="121" t="s">
        <v>196</v>
      </c>
      <c r="D244" s="121" t="s">
        <v>196</v>
      </c>
      <c r="E244" s="121" t="s">
        <v>201</v>
      </c>
      <c r="F244" s="121" t="s">
        <v>38</v>
      </c>
    </row>
    <row r="245" spans="1:6" x14ac:dyDescent="0.25">
      <c r="A245" s="139" t="s">
        <v>41</v>
      </c>
      <c r="B245" s="121" t="s">
        <v>190</v>
      </c>
      <c r="C245" s="121" t="s">
        <v>196</v>
      </c>
      <c r="D245" s="121" t="s">
        <v>196</v>
      </c>
      <c r="E245" s="121" t="s">
        <v>172</v>
      </c>
      <c r="F245" s="121" t="s">
        <v>38</v>
      </c>
    </row>
    <row r="246" spans="1:6" x14ac:dyDescent="0.25">
      <c r="A246" s="139" t="s">
        <v>41</v>
      </c>
      <c r="B246" s="121" t="s">
        <v>190</v>
      </c>
      <c r="C246" s="121" t="s">
        <v>196</v>
      </c>
      <c r="D246" s="121" t="s">
        <v>196</v>
      </c>
      <c r="E246" s="121" t="s">
        <v>182</v>
      </c>
      <c r="F246" s="121" t="s">
        <v>38</v>
      </c>
    </row>
    <row r="247" spans="1:6" x14ac:dyDescent="0.25">
      <c r="A247" s="139" t="s">
        <v>41</v>
      </c>
      <c r="B247" s="121" t="s">
        <v>190</v>
      </c>
      <c r="C247" s="121" t="s">
        <v>196</v>
      </c>
      <c r="D247" s="121" t="s">
        <v>196</v>
      </c>
      <c r="E247" s="121" t="s">
        <v>202</v>
      </c>
      <c r="F247" s="121" t="s">
        <v>38</v>
      </c>
    </row>
    <row r="248" spans="1:6" x14ac:dyDescent="0.25">
      <c r="A248" s="139" t="s">
        <v>41</v>
      </c>
      <c r="B248" s="121" t="s">
        <v>190</v>
      </c>
      <c r="C248" s="121" t="s">
        <v>196</v>
      </c>
      <c r="D248" s="121" t="s">
        <v>196</v>
      </c>
      <c r="E248" s="121" t="s">
        <v>183</v>
      </c>
      <c r="F248" s="121" t="s">
        <v>38</v>
      </c>
    </row>
    <row r="249" spans="1:6" x14ac:dyDescent="0.25">
      <c r="A249" s="139" t="s">
        <v>41</v>
      </c>
      <c r="B249" s="121" t="s">
        <v>190</v>
      </c>
      <c r="C249" s="121" t="s">
        <v>196</v>
      </c>
      <c r="D249" s="121" t="s">
        <v>196</v>
      </c>
      <c r="E249" s="121" t="s">
        <v>185</v>
      </c>
      <c r="F249" s="121" t="s">
        <v>38</v>
      </c>
    </row>
    <row r="250" spans="1:6" x14ac:dyDescent="0.25">
      <c r="A250" s="139" t="s">
        <v>41</v>
      </c>
      <c r="B250" s="121" t="s">
        <v>190</v>
      </c>
      <c r="C250" s="121" t="s">
        <v>196</v>
      </c>
      <c r="D250" s="121" t="s">
        <v>196</v>
      </c>
      <c r="E250" s="121" t="s">
        <v>203</v>
      </c>
      <c r="F250" s="121" t="s">
        <v>38</v>
      </c>
    </row>
    <row r="251" spans="1:6" x14ac:dyDescent="0.25">
      <c r="A251" s="139" t="s">
        <v>41</v>
      </c>
      <c r="B251" s="121" t="s">
        <v>190</v>
      </c>
      <c r="C251" s="121" t="s">
        <v>196</v>
      </c>
      <c r="D251" s="121" t="s">
        <v>196</v>
      </c>
      <c r="E251" s="121" t="s">
        <v>175</v>
      </c>
      <c r="F251" s="121" t="s">
        <v>38</v>
      </c>
    </row>
    <row r="252" spans="1:6" x14ac:dyDescent="0.25">
      <c r="A252" s="139" t="s">
        <v>41</v>
      </c>
      <c r="B252" s="121" t="s">
        <v>190</v>
      </c>
      <c r="C252" s="121" t="s">
        <v>196</v>
      </c>
      <c r="D252" s="121" t="s">
        <v>196</v>
      </c>
      <c r="E252" s="121" t="s">
        <v>176</v>
      </c>
      <c r="F252" s="121" t="s">
        <v>38</v>
      </c>
    </row>
    <row r="253" spans="1:6" x14ac:dyDescent="0.25">
      <c r="A253" s="139" t="s">
        <v>41</v>
      </c>
      <c r="B253" s="121" t="s">
        <v>190</v>
      </c>
      <c r="C253" s="121" t="s">
        <v>196</v>
      </c>
      <c r="D253" s="121" t="s">
        <v>196</v>
      </c>
      <c r="E253" s="121" t="s">
        <v>204</v>
      </c>
      <c r="F253" s="121" t="s">
        <v>38</v>
      </c>
    </row>
    <row r="254" spans="1:6" x14ac:dyDescent="0.25">
      <c r="A254" s="139" t="s">
        <v>41</v>
      </c>
      <c r="B254" s="121" t="s">
        <v>190</v>
      </c>
      <c r="C254" s="121" t="s">
        <v>196</v>
      </c>
      <c r="D254" s="121" t="s">
        <v>196</v>
      </c>
      <c r="E254" s="121" t="s">
        <v>186</v>
      </c>
      <c r="F254" s="121" t="s">
        <v>38</v>
      </c>
    </row>
    <row r="255" spans="1:6" x14ac:dyDescent="0.25">
      <c r="A255" s="139" t="s">
        <v>41</v>
      </c>
      <c r="B255" s="140" t="s">
        <v>205</v>
      </c>
      <c r="C255" s="121" t="s">
        <v>206</v>
      </c>
      <c r="E255" s="121" t="s">
        <v>36</v>
      </c>
    </row>
    <row r="256" spans="1:6" x14ac:dyDescent="0.25">
      <c r="A256" s="147">
        <v>2022</v>
      </c>
      <c r="B256" s="140" t="s">
        <v>205</v>
      </c>
      <c r="C256" s="121" t="s">
        <v>206</v>
      </c>
      <c r="D256" s="121" t="s">
        <v>206</v>
      </c>
      <c r="E256" s="121" t="s">
        <v>197</v>
      </c>
      <c r="F256" s="121" t="s">
        <v>38</v>
      </c>
    </row>
    <row r="257" spans="1:9" x14ac:dyDescent="0.25">
      <c r="A257" s="139" t="s">
        <v>41</v>
      </c>
      <c r="B257" s="140" t="s">
        <v>205</v>
      </c>
      <c r="C257" s="121" t="s">
        <v>206</v>
      </c>
      <c r="D257" s="121" t="s">
        <v>206</v>
      </c>
      <c r="E257" s="121" t="s">
        <v>147</v>
      </c>
      <c r="F257" s="121" t="s">
        <v>38</v>
      </c>
    </row>
    <row r="258" spans="1:9" x14ac:dyDescent="0.25">
      <c r="A258" s="139" t="s">
        <v>41</v>
      </c>
      <c r="B258" s="140" t="s">
        <v>205</v>
      </c>
      <c r="C258" s="121" t="s">
        <v>206</v>
      </c>
      <c r="D258" s="121" t="s">
        <v>206</v>
      </c>
      <c r="E258" s="121" t="s">
        <v>149</v>
      </c>
      <c r="F258" s="121" t="s">
        <v>38</v>
      </c>
    </row>
    <row r="259" spans="1:9" x14ac:dyDescent="0.25">
      <c r="A259" s="139" t="s">
        <v>41</v>
      </c>
      <c r="B259" s="140" t="s">
        <v>205</v>
      </c>
      <c r="C259" s="121" t="s">
        <v>206</v>
      </c>
      <c r="D259" s="121" t="s">
        <v>206</v>
      </c>
      <c r="E259" s="121" t="s">
        <v>188</v>
      </c>
      <c r="F259" s="121" t="s">
        <v>38</v>
      </c>
    </row>
    <row r="260" spans="1:9" x14ac:dyDescent="0.25">
      <c r="A260" s="139" t="s">
        <v>41</v>
      </c>
      <c r="B260" s="140" t="s">
        <v>205</v>
      </c>
      <c r="C260" s="121" t="s">
        <v>206</v>
      </c>
      <c r="D260" s="121" t="s">
        <v>206</v>
      </c>
      <c r="E260" s="121" t="s">
        <v>189</v>
      </c>
      <c r="F260" s="121" t="s">
        <v>38</v>
      </c>
    </row>
    <row r="261" spans="1:9" x14ac:dyDescent="0.25">
      <c r="A261" s="139" t="s">
        <v>41</v>
      </c>
      <c r="B261" s="140" t="s">
        <v>205</v>
      </c>
      <c r="C261" s="121" t="s">
        <v>206</v>
      </c>
      <c r="D261" s="121" t="s">
        <v>206</v>
      </c>
      <c r="E261" s="121" t="s">
        <v>204</v>
      </c>
      <c r="F261" s="121" t="s">
        <v>38</v>
      </c>
    </row>
    <row r="262" spans="1:9" x14ac:dyDescent="0.25">
      <c r="A262" s="139" t="s">
        <v>41</v>
      </c>
      <c r="B262" s="140" t="s">
        <v>205</v>
      </c>
      <c r="C262" s="121" t="s">
        <v>206</v>
      </c>
      <c r="D262" s="121" t="s">
        <v>206</v>
      </c>
      <c r="E262" s="121" t="s">
        <v>99</v>
      </c>
      <c r="F262" s="121" t="s">
        <v>38</v>
      </c>
      <c r="I262" s="152"/>
    </row>
    <row r="263" spans="1:9" x14ac:dyDescent="0.25">
      <c r="A263" s="139" t="s">
        <v>41</v>
      </c>
      <c r="B263" s="140" t="s">
        <v>205</v>
      </c>
      <c r="C263" s="121" t="s">
        <v>206</v>
      </c>
      <c r="D263" s="121" t="s">
        <v>206</v>
      </c>
      <c r="E263" s="121" t="s">
        <v>152</v>
      </c>
      <c r="F263" s="121" t="s">
        <v>38</v>
      </c>
    </row>
    <row r="264" spans="1:9" x14ac:dyDescent="0.25">
      <c r="A264" s="139" t="s">
        <v>41</v>
      </c>
      <c r="B264" s="121" t="s">
        <v>207</v>
      </c>
      <c r="E264" s="121" t="s">
        <v>36</v>
      </c>
    </row>
    <row r="265" spans="1:9" x14ac:dyDescent="0.25">
      <c r="A265" s="139" t="s">
        <v>41</v>
      </c>
      <c r="B265" s="121" t="s">
        <v>207</v>
      </c>
      <c r="C265" s="121" t="s">
        <v>208</v>
      </c>
      <c r="E265" s="121" t="s">
        <v>122</v>
      </c>
      <c r="F265" s="121" t="s">
        <v>38</v>
      </c>
    </row>
    <row r="266" spans="1:9" x14ac:dyDescent="0.25">
      <c r="A266" s="139" t="s">
        <v>41</v>
      </c>
      <c r="B266" s="121" t="s">
        <v>207</v>
      </c>
      <c r="E266" s="121" t="s">
        <v>147</v>
      </c>
      <c r="F266" s="121" t="s">
        <v>38</v>
      </c>
    </row>
    <row r="267" spans="1:9" x14ac:dyDescent="0.25">
      <c r="A267" s="139" t="s">
        <v>41</v>
      </c>
      <c r="B267" s="121" t="s">
        <v>207</v>
      </c>
      <c r="E267" s="121" t="s">
        <v>151</v>
      </c>
      <c r="F267" s="121" t="s">
        <v>38</v>
      </c>
    </row>
    <row r="268" spans="1:9" x14ac:dyDescent="0.25">
      <c r="A268" s="139" t="s">
        <v>41</v>
      </c>
      <c r="B268" s="121" t="s">
        <v>207</v>
      </c>
      <c r="E268" s="121" t="s">
        <v>209</v>
      </c>
      <c r="F268" s="121" t="s">
        <v>38</v>
      </c>
    </row>
    <row r="269" spans="1:9" x14ac:dyDescent="0.25">
      <c r="A269" s="139" t="s">
        <v>41</v>
      </c>
      <c r="B269" s="121" t="s">
        <v>207</v>
      </c>
      <c r="E269" s="121" t="s">
        <v>210</v>
      </c>
      <c r="F269" s="121" t="s">
        <v>38</v>
      </c>
    </row>
    <row r="270" spans="1:9" x14ac:dyDescent="0.25">
      <c r="A270" s="139" t="s">
        <v>41</v>
      </c>
      <c r="B270" s="121" t="s">
        <v>207</v>
      </c>
      <c r="E270" s="121" t="s">
        <v>211</v>
      </c>
      <c r="F270" s="121" t="s">
        <v>38</v>
      </c>
    </row>
    <row r="271" spans="1:9" x14ac:dyDescent="0.25">
      <c r="A271" s="139" t="s">
        <v>41</v>
      </c>
      <c r="B271" s="121" t="s">
        <v>207</v>
      </c>
      <c r="E271" s="121" t="s">
        <v>212</v>
      </c>
      <c r="F271" s="121" t="s">
        <v>38</v>
      </c>
    </row>
    <row r="272" spans="1:9" x14ac:dyDescent="0.25">
      <c r="A272" s="139" t="s">
        <v>41</v>
      </c>
      <c r="B272" s="121" t="s">
        <v>213</v>
      </c>
      <c r="C272" s="121" t="s">
        <v>214</v>
      </c>
      <c r="D272" s="121" t="s">
        <v>214</v>
      </c>
      <c r="E272" s="121" t="s">
        <v>134</v>
      </c>
      <c r="F272" s="121" t="s">
        <v>38</v>
      </c>
    </row>
    <row r="273" spans="1:9" x14ac:dyDescent="0.25">
      <c r="A273" s="139" t="s">
        <v>41</v>
      </c>
      <c r="B273" s="121" t="s">
        <v>213</v>
      </c>
      <c r="C273" s="121" t="s">
        <v>214</v>
      </c>
      <c r="D273" s="121" t="s">
        <v>214</v>
      </c>
      <c r="E273" s="121" t="s">
        <v>135</v>
      </c>
      <c r="F273" s="121" t="s">
        <v>38</v>
      </c>
    </row>
    <row r="274" spans="1:9" x14ac:dyDescent="0.25">
      <c r="A274" s="139" t="s">
        <v>41</v>
      </c>
      <c r="B274" s="121" t="s">
        <v>213</v>
      </c>
      <c r="C274" s="121" t="s">
        <v>214</v>
      </c>
      <c r="D274" s="121" t="s">
        <v>214</v>
      </c>
      <c r="E274" s="121" t="s">
        <v>147</v>
      </c>
      <c r="F274" s="121" t="s">
        <v>38</v>
      </c>
    </row>
    <row r="275" spans="1:9" x14ac:dyDescent="0.25">
      <c r="A275" s="139" t="s">
        <v>41</v>
      </c>
      <c r="B275" s="121" t="s">
        <v>213</v>
      </c>
      <c r="C275" s="121" t="s">
        <v>214</v>
      </c>
      <c r="D275" s="121" t="s">
        <v>214</v>
      </c>
      <c r="E275" s="121" t="s">
        <v>42</v>
      </c>
      <c r="F275" s="121" t="s">
        <v>38</v>
      </c>
    </row>
    <row r="276" spans="1:9" x14ac:dyDescent="0.25">
      <c r="A276" s="139" t="s">
        <v>41</v>
      </c>
      <c r="B276" s="121" t="s">
        <v>213</v>
      </c>
      <c r="C276" s="121" t="s">
        <v>214</v>
      </c>
      <c r="D276" s="121" t="s">
        <v>214</v>
      </c>
      <c r="E276" s="121" t="s">
        <v>149</v>
      </c>
      <c r="F276" s="121" t="s">
        <v>38</v>
      </c>
    </row>
    <row r="277" spans="1:9" x14ac:dyDescent="0.25">
      <c r="A277" s="139" t="s">
        <v>41</v>
      </c>
      <c r="B277" s="121" t="s">
        <v>213</v>
      </c>
      <c r="C277" s="121" t="s">
        <v>214</v>
      </c>
      <c r="D277" s="121" t="s">
        <v>214</v>
      </c>
      <c r="E277" s="121" t="s">
        <v>138</v>
      </c>
      <c r="F277" s="121" t="s">
        <v>38</v>
      </c>
    </row>
    <row r="278" spans="1:9" x14ac:dyDescent="0.25">
      <c r="A278" s="139" t="s">
        <v>41</v>
      </c>
      <c r="B278" s="121" t="s">
        <v>213</v>
      </c>
      <c r="C278" s="121" t="s">
        <v>214</v>
      </c>
      <c r="D278" s="121" t="s">
        <v>214</v>
      </c>
      <c r="E278" s="121" t="s">
        <v>124</v>
      </c>
      <c r="F278" s="121" t="s">
        <v>38</v>
      </c>
    </row>
    <row r="279" spans="1:9" x14ac:dyDescent="0.25">
      <c r="A279" s="139" t="s">
        <v>41</v>
      </c>
      <c r="B279" s="121" t="s">
        <v>213</v>
      </c>
      <c r="C279" s="121" t="s">
        <v>214</v>
      </c>
      <c r="D279" s="121" t="s">
        <v>214</v>
      </c>
      <c r="E279" s="121" t="s">
        <v>215</v>
      </c>
      <c r="F279" s="121" t="s">
        <v>38</v>
      </c>
    </row>
    <row r="280" spans="1:9" x14ac:dyDescent="0.25">
      <c r="A280" s="139" t="s">
        <v>41</v>
      </c>
      <c r="B280" s="121" t="s">
        <v>213</v>
      </c>
      <c r="C280" s="121" t="s">
        <v>214</v>
      </c>
      <c r="D280" s="121" t="s">
        <v>214</v>
      </c>
      <c r="E280" s="121" t="s">
        <v>140</v>
      </c>
      <c r="F280" s="121" t="s">
        <v>38</v>
      </c>
    </row>
    <row r="281" spans="1:9" x14ac:dyDescent="0.25">
      <c r="A281" s="139" t="s">
        <v>41</v>
      </c>
      <c r="B281" s="121" t="s">
        <v>213</v>
      </c>
      <c r="C281" s="121" t="s">
        <v>214</v>
      </c>
      <c r="D281" s="121" t="s">
        <v>214</v>
      </c>
      <c r="E281" s="121" t="s">
        <v>216</v>
      </c>
      <c r="F281" s="121" t="s">
        <v>38</v>
      </c>
    </row>
    <row r="282" spans="1:9" x14ac:dyDescent="0.25">
      <c r="A282" s="139" t="s">
        <v>41</v>
      </c>
      <c r="B282" s="121" t="s">
        <v>213</v>
      </c>
      <c r="C282" s="121" t="s">
        <v>214</v>
      </c>
      <c r="D282" s="121" t="s">
        <v>214</v>
      </c>
      <c r="E282" s="121" t="s">
        <v>88</v>
      </c>
      <c r="F282" s="121" t="s">
        <v>38</v>
      </c>
      <c r="I282" s="152"/>
    </row>
    <row r="283" spans="1:9" x14ac:dyDescent="0.25">
      <c r="A283" s="147">
        <v>2022</v>
      </c>
      <c r="B283" s="121" t="s">
        <v>213</v>
      </c>
      <c r="C283" s="121" t="s">
        <v>214</v>
      </c>
      <c r="D283" s="121" t="s">
        <v>214</v>
      </c>
      <c r="E283" s="121" t="s">
        <v>141</v>
      </c>
      <c r="F283" s="121" t="s">
        <v>38</v>
      </c>
    </row>
    <row r="284" spans="1:9" x14ac:dyDescent="0.25">
      <c r="A284" s="139" t="s">
        <v>41</v>
      </c>
      <c r="B284" s="121" t="s">
        <v>213</v>
      </c>
      <c r="C284" s="121" t="s">
        <v>214</v>
      </c>
      <c r="D284" s="121" t="s">
        <v>214</v>
      </c>
      <c r="E284" s="121" t="s">
        <v>194</v>
      </c>
      <c r="F284" s="121" t="s">
        <v>38</v>
      </c>
    </row>
    <row r="285" spans="1:9" x14ac:dyDescent="0.25">
      <c r="A285" s="139" t="s">
        <v>41</v>
      </c>
      <c r="B285" s="121" t="s">
        <v>213</v>
      </c>
      <c r="C285" s="121" t="s">
        <v>214</v>
      </c>
      <c r="D285" s="121" t="s">
        <v>214</v>
      </c>
      <c r="E285" s="121" t="s">
        <v>143</v>
      </c>
      <c r="F285" s="121" t="s">
        <v>38</v>
      </c>
    </row>
    <row r="286" spans="1:9" x14ac:dyDescent="0.25">
      <c r="A286" s="139" t="s">
        <v>41</v>
      </c>
      <c r="B286" s="121" t="s">
        <v>213</v>
      </c>
      <c r="C286" s="121" t="s">
        <v>214</v>
      </c>
      <c r="D286" s="121" t="s">
        <v>214</v>
      </c>
      <c r="E286" s="121" t="s">
        <v>217</v>
      </c>
      <c r="F286" s="121" t="s">
        <v>38</v>
      </c>
    </row>
    <row r="287" spans="1:9" x14ac:dyDescent="0.25">
      <c r="A287" s="139" t="s">
        <v>41</v>
      </c>
      <c r="B287" s="121" t="s">
        <v>213</v>
      </c>
      <c r="C287" s="121" t="s">
        <v>214</v>
      </c>
      <c r="D287" s="121" t="s">
        <v>214</v>
      </c>
      <c r="E287" s="121" t="s">
        <v>145</v>
      </c>
      <c r="F287" s="121" t="s">
        <v>38</v>
      </c>
    </row>
    <row r="288" spans="1:9" x14ac:dyDescent="0.25">
      <c r="A288" s="139" t="s">
        <v>41</v>
      </c>
      <c r="B288" s="121" t="s">
        <v>213</v>
      </c>
      <c r="C288" s="121" t="s">
        <v>214</v>
      </c>
      <c r="D288" s="121" t="s">
        <v>214</v>
      </c>
      <c r="E288" s="121" t="s">
        <v>204</v>
      </c>
      <c r="F288" s="121" t="s">
        <v>38</v>
      </c>
    </row>
    <row r="289" spans="1:6" x14ac:dyDescent="0.25">
      <c r="A289" s="139" t="s">
        <v>41</v>
      </c>
      <c r="B289" s="121" t="s">
        <v>213</v>
      </c>
      <c r="C289" s="121" t="s">
        <v>214</v>
      </c>
      <c r="D289" s="121" t="s">
        <v>214</v>
      </c>
      <c r="E289" s="121" t="s">
        <v>152</v>
      </c>
      <c r="F289" s="121" t="s">
        <v>38</v>
      </c>
    </row>
    <row r="290" spans="1:6" x14ac:dyDescent="0.25">
      <c r="A290" s="139" t="s">
        <v>41</v>
      </c>
      <c r="B290" s="121" t="s">
        <v>213</v>
      </c>
      <c r="C290" s="121" t="s">
        <v>218</v>
      </c>
      <c r="D290" s="121" t="s">
        <v>218</v>
      </c>
      <c r="E290" s="121" t="s">
        <v>219</v>
      </c>
      <c r="F290" s="121" t="s">
        <v>38</v>
      </c>
    </row>
    <row r="291" spans="1:6" x14ac:dyDescent="0.25">
      <c r="A291" s="139" t="s">
        <v>41</v>
      </c>
      <c r="B291" s="121" t="s">
        <v>213</v>
      </c>
      <c r="C291" s="121" t="s">
        <v>218</v>
      </c>
      <c r="D291" s="121" t="s">
        <v>218</v>
      </c>
      <c r="E291" s="121" t="s">
        <v>220</v>
      </c>
      <c r="F291" s="121" t="s">
        <v>38</v>
      </c>
    </row>
    <row r="292" spans="1:6" x14ac:dyDescent="0.25">
      <c r="A292" s="139" t="s">
        <v>41</v>
      </c>
      <c r="B292" s="121" t="s">
        <v>213</v>
      </c>
      <c r="C292" s="121" t="s">
        <v>191</v>
      </c>
      <c r="E292" s="121" t="s">
        <v>36</v>
      </c>
    </row>
    <row r="293" spans="1:6" x14ac:dyDescent="0.25">
      <c r="A293" s="139" t="s">
        <v>41</v>
      </c>
      <c r="B293" s="121" t="s">
        <v>213</v>
      </c>
      <c r="C293" s="121" t="s">
        <v>191</v>
      </c>
      <c r="D293" s="121" t="s">
        <v>191</v>
      </c>
      <c r="E293" s="121" t="s">
        <v>114</v>
      </c>
      <c r="F293" s="121" t="s">
        <v>38</v>
      </c>
    </row>
    <row r="294" spans="1:6" x14ac:dyDescent="0.25">
      <c r="A294" s="139" t="s">
        <v>41</v>
      </c>
      <c r="B294" s="121" t="s">
        <v>213</v>
      </c>
      <c r="C294" s="121" t="s">
        <v>191</v>
      </c>
      <c r="D294" s="121" t="s">
        <v>191</v>
      </c>
      <c r="E294" s="121" t="s">
        <v>118</v>
      </c>
      <c r="F294" s="121" t="s">
        <v>38</v>
      </c>
    </row>
    <row r="295" spans="1:6" x14ac:dyDescent="0.25">
      <c r="A295" s="139" t="s">
        <v>41</v>
      </c>
      <c r="B295" s="121" t="s">
        <v>213</v>
      </c>
      <c r="C295" s="121" t="s">
        <v>191</v>
      </c>
      <c r="D295" s="121" t="s">
        <v>191</v>
      </c>
      <c r="E295" s="121" t="s">
        <v>221</v>
      </c>
      <c r="F295" s="121" t="s">
        <v>38</v>
      </c>
    </row>
    <row r="296" spans="1:6" x14ac:dyDescent="0.25">
      <c r="A296" s="139" t="s">
        <v>41</v>
      </c>
      <c r="B296" s="121" t="s">
        <v>213</v>
      </c>
      <c r="C296" s="121" t="s">
        <v>222</v>
      </c>
      <c r="E296" s="121" t="s">
        <v>36</v>
      </c>
    </row>
    <row r="297" spans="1:6" x14ac:dyDescent="0.25">
      <c r="A297" s="139" t="s">
        <v>41</v>
      </c>
      <c r="B297" s="121" t="s">
        <v>213</v>
      </c>
      <c r="C297" s="121" t="s">
        <v>222</v>
      </c>
      <c r="D297" s="121" t="s">
        <v>222</v>
      </c>
      <c r="E297" s="121" t="s">
        <v>134</v>
      </c>
      <c r="F297" s="121" t="s">
        <v>38</v>
      </c>
    </row>
    <row r="298" spans="1:6" x14ac:dyDescent="0.25">
      <c r="A298" s="139" t="s">
        <v>41</v>
      </c>
      <c r="B298" s="121" t="s">
        <v>213</v>
      </c>
      <c r="C298" s="121" t="s">
        <v>222</v>
      </c>
      <c r="D298" s="121" t="s">
        <v>222</v>
      </c>
      <c r="E298" s="121" t="s">
        <v>135</v>
      </c>
      <c r="F298" s="121" t="s">
        <v>38</v>
      </c>
    </row>
    <row r="299" spans="1:6" x14ac:dyDescent="0.25">
      <c r="A299" s="139" t="s">
        <v>41</v>
      </c>
      <c r="B299" s="121" t="s">
        <v>213</v>
      </c>
      <c r="C299" s="121" t="s">
        <v>222</v>
      </c>
      <c r="D299" s="121" t="s">
        <v>222</v>
      </c>
      <c r="E299" s="121" t="s">
        <v>147</v>
      </c>
      <c r="F299" s="121" t="s">
        <v>38</v>
      </c>
    </row>
    <row r="300" spans="1:6" x14ac:dyDescent="0.25">
      <c r="A300" s="147">
        <v>2022</v>
      </c>
      <c r="B300" s="121" t="s">
        <v>213</v>
      </c>
      <c r="C300" s="121" t="s">
        <v>222</v>
      </c>
      <c r="D300" s="121" t="s">
        <v>222</v>
      </c>
      <c r="E300" s="121" t="s">
        <v>149</v>
      </c>
      <c r="F300" s="121" t="s">
        <v>38</v>
      </c>
    </row>
    <row r="301" spans="1:6" x14ac:dyDescent="0.25">
      <c r="A301" s="139" t="s">
        <v>41</v>
      </c>
      <c r="B301" s="121" t="s">
        <v>213</v>
      </c>
      <c r="C301" s="121" t="s">
        <v>222</v>
      </c>
      <c r="D301" s="121" t="s">
        <v>222</v>
      </c>
      <c r="E301" s="121" t="s">
        <v>150</v>
      </c>
      <c r="F301" s="121" t="s">
        <v>38</v>
      </c>
    </row>
    <row r="302" spans="1:6" x14ac:dyDescent="0.25">
      <c r="A302" s="139" t="s">
        <v>41</v>
      </c>
      <c r="B302" s="121" t="s">
        <v>213</v>
      </c>
      <c r="C302" s="121" t="s">
        <v>222</v>
      </c>
      <c r="D302" s="121" t="s">
        <v>222</v>
      </c>
      <c r="E302" s="121" t="s">
        <v>138</v>
      </c>
      <c r="F302" s="121" t="s">
        <v>38</v>
      </c>
    </row>
    <row r="303" spans="1:6" x14ac:dyDescent="0.25">
      <c r="A303" s="139" t="s">
        <v>41</v>
      </c>
      <c r="B303" s="121" t="s">
        <v>213</v>
      </c>
      <c r="C303" s="121" t="s">
        <v>222</v>
      </c>
      <c r="D303" s="121" t="s">
        <v>222</v>
      </c>
      <c r="E303" s="121" t="s">
        <v>124</v>
      </c>
      <c r="F303" s="121" t="s">
        <v>38</v>
      </c>
    </row>
    <row r="304" spans="1:6" x14ac:dyDescent="0.25">
      <c r="A304" s="139" t="s">
        <v>41</v>
      </c>
      <c r="B304" s="121" t="s">
        <v>213</v>
      </c>
      <c r="C304" s="121" t="s">
        <v>222</v>
      </c>
      <c r="D304" s="121" t="s">
        <v>222</v>
      </c>
      <c r="E304" s="121" t="s">
        <v>140</v>
      </c>
      <c r="F304" s="121" t="s">
        <v>38</v>
      </c>
    </row>
    <row r="305" spans="1:6" x14ac:dyDescent="0.25">
      <c r="A305" s="139" t="s">
        <v>41</v>
      </c>
      <c r="B305" s="121" t="s">
        <v>213</v>
      </c>
      <c r="C305" s="121" t="s">
        <v>222</v>
      </c>
      <c r="D305" s="121" t="s">
        <v>222</v>
      </c>
      <c r="E305" s="121" t="s">
        <v>151</v>
      </c>
      <c r="F305" s="121" t="s">
        <v>38</v>
      </c>
    </row>
    <row r="306" spans="1:6" x14ac:dyDescent="0.25">
      <c r="A306" s="139" t="s">
        <v>41</v>
      </c>
      <c r="B306" s="121" t="s">
        <v>213</v>
      </c>
      <c r="C306" s="121" t="s">
        <v>222</v>
      </c>
      <c r="D306" s="121" t="s">
        <v>222</v>
      </c>
      <c r="E306" s="121" t="s">
        <v>199</v>
      </c>
      <c r="F306" s="121" t="s">
        <v>38</v>
      </c>
    </row>
    <row r="307" spans="1:6" x14ac:dyDescent="0.25">
      <c r="A307" s="139" t="s">
        <v>41</v>
      </c>
      <c r="B307" s="121" t="s">
        <v>213</v>
      </c>
      <c r="C307" s="121" t="s">
        <v>222</v>
      </c>
      <c r="D307" s="121" t="s">
        <v>222</v>
      </c>
      <c r="E307" s="121" t="s">
        <v>216</v>
      </c>
      <c r="F307" s="121" t="s">
        <v>38</v>
      </c>
    </row>
    <row r="308" spans="1:6" x14ac:dyDescent="0.25">
      <c r="A308" s="139" t="s">
        <v>41</v>
      </c>
      <c r="B308" s="121" t="s">
        <v>213</v>
      </c>
      <c r="C308" s="121" t="s">
        <v>222</v>
      </c>
      <c r="D308" s="121" t="s">
        <v>222</v>
      </c>
      <c r="E308" s="121" t="s">
        <v>88</v>
      </c>
      <c r="F308" s="121" t="s">
        <v>38</v>
      </c>
    </row>
    <row r="309" spans="1:6" x14ac:dyDescent="0.25">
      <c r="A309" s="139" t="s">
        <v>41</v>
      </c>
      <c r="B309" s="121" t="s">
        <v>213</v>
      </c>
      <c r="C309" s="121" t="s">
        <v>222</v>
      </c>
      <c r="D309" s="121" t="s">
        <v>222</v>
      </c>
      <c r="E309" s="121" t="s">
        <v>141</v>
      </c>
      <c r="F309" s="121" t="s">
        <v>38</v>
      </c>
    </row>
    <row r="310" spans="1:6" x14ac:dyDescent="0.25">
      <c r="A310" s="139" t="s">
        <v>41</v>
      </c>
      <c r="B310" s="121" t="s">
        <v>213</v>
      </c>
      <c r="C310" s="121" t="s">
        <v>222</v>
      </c>
      <c r="D310" s="121" t="s">
        <v>222</v>
      </c>
      <c r="E310" s="121" t="s">
        <v>194</v>
      </c>
      <c r="F310" s="121" t="s">
        <v>38</v>
      </c>
    </row>
    <row r="311" spans="1:6" x14ac:dyDescent="0.25">
      <c r="A311" s="139" t="s">
        <v>41</v>
      </c>
      <c r="B311" s="121" t="s">
        <v>213</v>
      </c>
      <c r="C311" s="121" t="s">
        <v>222</v>
      </c>
      <c r="D311" s="121" t="s">
        <v>222</v>
      </c>
      <c r="E311" s="121" t="s">
        <v>143</v>
      </c>
      <c r="F311" s="121" t="s">
        <v>38</v>
      </c>
    </row>
    <row r="312" spans="1:6" x14ac:dyDescent="0.25">
      <c r="A312" s="139" t="s">
        <v>41</v>
      </c>
      <c r="B312" s="121" t="s">
        <v>213</v>
      </c>
      <c r="C312" s="121" t="s">
        <v>222</v>
      </c>
      <c r="D312" s="121" t="s">
        <v>222</v>
      </c>
      <c r="E312" s="121" t="s">
        <v>144</v>
      </c>
      <c r="F312" s="121" t="s">
        <v>38</v>
      </c>
    </row>
    <row r="313" spans="1:6" x14ac:dyDescent="0.25">
      <c r="A313" s="139" t="s">
        <v>41</v>
      </c>
      <c r="B313" s="121" t="s">
        <v>213</v>
      </c>
      <c r="C313" s="121" t="s">
        <v>222</v>
      </c>
      <c r="D313" s="121" t="s">
        <v>222</v>
      </c>
      <c r="E313" s="121" t="s">
        <v>217</v>
      </c>
      <c r="F313" s="121" t="s">
        <v>38</v>
      </c>
    </row>
    <row r="314" spans="1:6" x14ac:dyDescent="0.25">
      <c r="A314" s="139" t="s">
        <v>41</v>
      </c>
      <c r="B314" s="121" t="s">
        <v>213</v>
      </c>
      <c r="C314" s="121" t="s">
        <v>222</v>
      </c>
      <c r="D314" s="121" t="s">
        <v>222</v>
      </c>
      <c r="E314" s="121" t="s">
        <v>145</v>
      </c>
      <c r="F314" s="121" t="s">
        <v>38</v>
      </c>
    </row>
    <row r="315" spans="1:6" x14ac:dyDescent="0.25">
      <c r="A315" s="147">
        <v>2022</v>
      </c>
      <c r="B315" s="121" t="s">
        <v>213</v>
      </c>
      <c r="C315" s="121" t="s">
        <v>222</v>
      </c>
      <c r="D315" s="121" t="s">
        <v>222</v>
      </c>
      <c r="E315" s="121" t="s">
        <v>204</v>
      </c>
      <c r="F315" s="121" t="s">
        <v>38</v>
      </c>
    </row>
    <row r="316" spans="1:6" x14ac:dyDescent="0.25">
      <c r="A316" s="139" t="s">
        <v>41</v>
      </c>
      <c r="B316" s="121" t="s">
        <v>213</v>
      </c>
      <c r="C316" s="121" t="s">
        <v>222</v>
      </c>
      <c r="D316" s="121" t="s">
        <v>222</v>
      </c>
      <c r="E316" s="121" t="s">
        <v>152</v>
      </c>
      <c r="F316" s="121" t="s">
        <v>38</v>
      </c>
    </row>
    <row r="317" spans="1:6" x14ac:dyDescent="0.25">
      <c r="A317" s="139" t="s">
        <v>41</v>
      </c>
      <c r="B317" s="121" t="s">
        <v>213</v>
      </c>
      <c r="C317" s="121" t="s">
        <v>223</v>
      </c>
      <c r="E317" s="121" t="s">
        <v>36</v>
      </c>
    </row>
    <row r="318" spans="1:6" x14ac:dyDescent="0.25">
      <c r="A318" s="139" t="s">
        <v>41</v>
      </c>
      <c r="B318" s="121" t="s">
        <v>213</v>
      </c>
      <c r="C318" s="121" t="s">
        <v>223</v>
      </c>
      <c r="D318" s="121" t="s">
        <v>223</v>
      </c>
      <c r="E318" s="121" t="s">
        <v>134</v>
      </c>
      <c r="F318" s="121" t="s">
        <v>38</v>
      </c>
    </row>
    <row r="319" spans="1:6" x14ac:dyDescent="0.25">
      <c r="A319" s="139" t="s">
        <v>41</v>
      </c>
      <c r="B319" s="121" t="s">
        <v>213</v>
      </c>
      <c r="C319" s="121" t="s">
        <v>223</v>
      </c>
      <c r="D319" s="121" t="s">
        <v>223</v>
      </c>
      <c r="E319" s="121" t="s">
        <v>135</v>
      </c>
      <c r="F319" s="121" t="s">
        <v>38</v>
      </c>
    </row>
    <row r="320" spans="1:6" x14ac:dyDescent="0.25">
      <c r="A320" s="139" t="s">
        <v>41</v>
      </c>
      <c r="B320" s="121" t="s">
        <v>213</v>
      </c>
      <c r="C320" s="121" t="s">
        <v>223</v>
      </c>
      <c r="D320" s="121" t="s">
        <v>223</v>
      </c>
      <c r="E320" s="121" t="s">
        <v>147</v>
      </c>
      <c r="F320" s="121" t="s">
        <v>38</v>
      </c>
    </row>
    <row r="321" spans="1:14" x14ac:dyDescent="0.25">
      <c r="A321" s="139" t="s">
        <v>41</v>
      </c>
      <c r="B321" s="121" t="s">
        <v>213</v>
      </c>
      <c r="C321" s="121" t="s">
        <v>223</v>
      </c>
      <c r="D321" s="121" t="s">
        <v>223</v>
      </c>
      <c r="E321" s="121" t="s">
        <v>42</v>
      </c>
      <c r="F321" s="121" t="s">
        <v>38</v>
      </c>
    </row>
    <row r="322" spans="1:14" x14ac:dyDescent="0.25">
      <c r="A322" s="139" t="s">
        <v>41</v>
      </c>
      <c r="B322" s="121" t="s">
        <v>213</v>
      </c>
      <c r="C322" s="121" t="s">
        <v>223</v>
      </c>
      <c r="D322" s="121" t="s">
        <v>223</v>
      </c>
      <c r="E322" s="121" t="s">
        <v>136</v>
      </c>
      <c r="F322" s="121" t="s">
        <v>38</v>
      </c>
    </row>
    <row r="323" spans="1:14" x14ac:dyDescent="0.25">
      <c r="A323" s="139" t="s">
        <v>41</v>
      </c>
      <c r="B323" s="121" t="s">
        <v>213</v>
      </c>
      <c r="C323" s="121" t="s">
        <v>223</v>
      </c>
      <c r="D323" s="121" t="s">
        <v>223</v>
      </c>
      <c r="E323" s="121" t="s">
        <v>149</v>
      </c>
      <c r="F323" s="121" t="s">
        <v>38</v>
      </c>
    </row>
    <row r="324" spans="1:14" x14ac:dyDescent="0.25">
      <c r="A324" s="147">
        <v>2022</v>
      </c>
      <c r="B324" s="121" t="s">
        <v>213</v>
      </c>
      <c r="C324" s="121" t="s">
        <v>223</v>
      </c>
      <c r="D324" s="121" t="s">
        <v>223</v>
      </c>
      <c r="E324" s="121" t="s">
        <v>150</v>
      </c>
      <c r="F324" s="121" t="s">
        <v>38</v>
      </c>
    </row>
    <row r="325" spans="1:14" x14ac:dyDescent="0.25">
      <c r="A325" s="139" t="s">
        <v>41</v>
      </c>
      <c r="B325" s="121" t="s">
        <v>213</v>
      </c>
      <c r="C325" s="121" t="s">
        <v>223</v>
      </c>
      <c r="D325" s="121" t="s">
        <v>223</v>
      </c>
      <c r="E325" s="121" t="s">
        <v>138</v>
      </c>
      <c r="F325" s="121" t="s">
        <v>38</v>
      </c>
    </row>
    <row r="326" spans="1:14" x14ac:dyDescent="0.25">
      <c r="A326" s="147">
        <v>2022</v>
      </c>
      <c r="B326" s="121" t="s">
        <v>213</v>
      </c>
      <c r="C326" s="121" t="s">
        <v>223</v>
      </c>
      <c r="D326" s="121" t="s">
        <v>223</v>
      </c>
      <c r="E326" s="121" t="s">
        <v>139</v>
      </c>
      <c r="F326" s="121" t="s">
        <v>38</v>
      </c>
      <c r="N326" s="149"/>
    </row>
    <row r="327" spans="1:14" x14ac:dyDescent="0.25">
      <c r="A327" s="147"/>
      <c r="B327" s="121" t="s">
        <v>213</v>
      </c>
      <c r="C327" s="121" t="s">
        <v>223</v>
      </c>
      <c r="D327" s="121" t="s">
        <v>223</v>
      </c>
      <c r="E327" s="121" t="s">
        <v>124</v>
      </c>
      <c r="F327" s="121" t="s">
        <v>38</v>
      </c>
    </row>
    <row r="328" spans="1:14" x14ac:dyDescent="0.25">
      <c r="A328" s="147"/>
      <c r="B328" s="121" t="s">
        <v>213</v>
      </c>
      <c r="C328" s="121" t="s">
        <v>223</v>
      </c>
      <c r="D328" s="121" t="s">
        <v>223</v>
      </c>
      <c r="E328" s="121" t="s">
        <v>140</v>
      </c>
      <c r="F328" s="121" t="s">
        <v>38</v>
      </c>
    </row>
    <row r="329" spans="1:14" x14ac:dyDescent="0.25">
      <c r="A329" s="147"/>
      <c r="B329" s="121" t="s">
        <v>213</v>
      </c>
      <c r="C329" s="121" t="s">
        <v>223</v>
      </c>
      <c r="D329" s="121" t="s">
        <v>223</v>
      </c>
      <c r="E329" s="121" t="s">
        <v>151</v>
      </c>
      <c r="F329" s="121" t="s">
        <v>38</v>
      </c>
    </row>
    <row r="330" spans="1:14" x14ac:dyDescent="0.25">
      <c r="A330" s="147"/>
      <c r="B330" s="121" t="s">
        <v>213</v>
      </c>
      <c r="C330" s="121" t="s">
        <v>223</v>
      </c>
      <c r="D330" s="121" t="s">
        <v>223</v>
      </c>
      <c r="E330" s="121" t="s">
        <v>199</v>
      </c>
      <c r="F330" s="121" t="s">
        <v>38</v>
      </c>
    </row>
    <row r="331" spans="1:14" x14ac:dyDescent="0.25">
      <c r="A331" s="147"/>
      <c r="B331" s="121" t="s">
        <v>213</v>
      </c>
      <c r="C331" s="121" t="s">
        <v>223</v>
      </c>
      <c r="D331" s="121" t="s">
        <v>223</v>
      </c>
      <c r="E331" s="121" t="s">
        <v>88</v>
      </c>
      <c r="F331" s="121" t="s">
        <v>38</v>
      </c>
    </row>
    <row r="332" spans="1:14" x14ac:dyDescent="0.25">
      <c r="A332" s="147"/>
      <c r="B332" s="121" t="s">
        <v>213</v>
      </c>
      <c r="C332" s="121" t="s">
        <v>223</v>
      </c>
      <c r="D332" s="121" t="s">
        <v>223</v>
      </c>
      <c r="E332" s="121" t="s">
        <v>141</v>
      </c>
      <c r="F332" s="121" t="s">
        <v>38</v>
      </c>
    </row>
    <row r="333" spans="1:14" x14ac:dyDescent="0.25">
      <c r="A333" s="147"/>
      <c r="B333" s="121" t="s">
        <v>213</v>
      </c>
      <c r="C333" s="121" t="s">
        <v>223</v>
      </c>
      <c r="D333" s="121" t="s">
        <v>223</v>
      </c>
      <c r="E333" s="121" t="s">
        <v>142</v>
      </c>
      <c r="F333" s="121" t="s">
        <v>38</v>
      </c>
    </row>
    <row r="334" spans="1:14" x14ac:dyDescent="0.25">
      <c r="A334" s="147"/>
      <c r="B334" s="121" t="s">
        <v>213</v>
      </c>
      <c r="C334" s="121" t="s">
        <v>223</v>
      </c>
      <c r="D334" s="121" t="s">
        <v>223</v>
      </c>
      <c r="E334" s="121" t="s">
        <v>194</v>
      </c>
      <c r="F334" s="121" t="s">
        <v>38</v>
      </c>
    </row>
    <row r="335" spans="1:14" x14ac:dyDescent="0.25">
      <c r="A335" s="147">
        <v>2022</v>
      </c>
      <c r="B335" s="121" t="s">
        <v>213</v>
      </c>
      <c r="C335" s="121" t="s">
        <v>223</v>
      </c>
      <c r="D335" s="121" t="s">
        <v>223</v>
      </c>
      <c r="E335" s="121" t="s">
        <v>143</v>
      </c>
      <c r="F335" s="121" t="s">
        <v>38</v>
      </c>
    </row>
    <row r="336" spans="1:14" x14ac:dyDescent="0.25">
      <c r="A336" s="147">
        <v>2022</v>
      </c>
      <c r="B336" s="121" t="s">
        <v>213</v>
      </c>
      <c r="C336" s="121" t="s">
        <v>223</v>
      </c>
      <c r="D336" s="121" t="s">
        <v>223</v>
      </c>
      <c r="E336" s="121" t="s">
        <v>144</v>
      </c>
      <c r="F336" s="121" t="s">
        <v>38</v>
      </c>
    </row>
    <row r="337" spans="1:6" x14ac:dyDescent="0.25">
      <c r="A337" s="139" t="s">
        <v>41</v>
      </c>
      <c r="B337" s="121" t="s">
        <v>213</v>
      </c>
      <c r="C337" s="121" t="s">
        <v>223</v>
      </c>
      <c r="D337" s="121" t="s">
        <v>223</v>
      </c>
      <c r="E337" s="121" t="s">
        <v>217</v>
      </c>
      <c r="F337" s="121" t="s">
        <v>38</v>
      </c>
    </row>
    <row r="338" spans="1:6" x14ac:dyDescent="0.25">
      <c r="A338" s="139" t="s">
        <v>41</v>
      </c>
      <c r="B338" s="121" t="s">
        <v>213</v>
      </c>
      <c r="C338" s="121" t="s">
        <v>223</v>
      </c>
      <c r="D338" s="121" t="s">
        <v>223</v>
      </c>
      <c r="E338" s="121" t="s">
        <v>145</v>
      </c>
      <c r="F338" s="121" t="s">
        <v>38</v>
      </c>
    </row>
    <row r="339" spans="1:6" x14ac:dyDescent="0.25">
      <c r="A339" s="139" t="s">
        <v>41</v>
      </c>
      <c r="B339" s="121" t="s">
        <v>213</v>
      </c>
      <c r="C339" s="121" t="s">
        <v>223</v>
      </c>
      <c r="D339" s="121" t="s">
        <v>223</v>
      </c>
      <c r="E339" s="121" t="s">
        <v>204</v>
      </c>
      <c r="F339" s="121" t="s">
        <v>38</v>
      </c>
    </row>
    <row r="340" spans="1:6" x14ac:dyDescent="0.25">
      <c r="A340" s="139" t="s">
        <v>41</v>
      </c>
      <c r="B340" s="121" t="s">
        <v>213</v>
      </c>
      <c r="C340" s="121" t="s">
        <v>223</v>
      </c>
      <c r="D340" s="121" t="s">
        <v>223</v>
      </c>
      <c r="E340" s="121" t="s">
        <v>146</v>
      </c>
      <c r="F340" s="121" t="s">
        <v>38</v>
      </c>
    </row>
    <row r="341" spans="1:6" x14ac:dyDescent="0.25">
      <c r="A341" s="139" t="s">
        <v>41</v>
      </c>
      <c r="B341" s="121" t="s">
        <v>213</v>
      </c>
      <c r="C341" s="121" t="s">
        <v>223</v>
      </c>
      <c r="D341" s="121" t="s">
        <v>223</v>
      </c>
      <c r="E341" s="121" t="s">
        <v>152</v>
      </c>
      <c r="F341" s="121" t="s">
        <v>38</v>
      </c>
    </row>
    <row r="342" spans="1:6" x14ac:dyDescent="0.25">
      <c r="A342" s="139" t="s">
        <v>41</v>
      </c>
      <c r="B342" s="121" t="s">
        <v>213</v>
      </c>
      <c r="C342" s="121" t="s">
        <v>223</v>
      </c>
      <c r="D342" s="121" t="s">
        <v>223</v>
      </c>
      <c r="E342" s="121" t="s">
        <v>216</v>
      </c>
      <c r="F342" s="121" t="s">
        <v>38</v>
      </c>
    </row>
    <row r="343" spans="1:6" x14ac:dyDescent="0.25">
      <c r="A343" s="139" t="s">
        <v>41</v>
      </c>
      <c r="B343" s="140" t="s">
        <v>224</v>
      </c>
      <c r="E343" s="121" t="s">
        <v>36</v>
      </c>
    </row>
    <row r="344" spans="1:6" x14ac:dyDescent="0.25">
      <c r="A344" s="147">
        <v>2022</v>
      </c>
      <c r="B344" s="140" t="s">
        <v>224</v>
      </c>
      <c r="C344" s="121" t="s">
        <v>42</v>
      </c>
      <c r="D344" s="121" t="s">
        <v>42</v>
      </c>
      <c r="E344" s="121" t="s">
        <v>57</v>
      </c>
      <c r="F344" s="121" t="s">
        <v>38</v>
      </c>
    </row>
    <row r="345" spans="1:6" x14ac:dyDescent="0.25">
      <c r="A345" s="139" t="s">
        <v>41</v>
      </c>
      <c r="B345" s="140" t="s">
        <v>224</v>
      </c>
      <c r="C345" s="121" t="s">
        <v>42</v>
      </c>
      <c r="D345" s="121" t="s">
        <v>42</v>
      </c>
      <c r="E345" s="121" t="s">
        <v>55</v>
      </c>
      <c r="F345" s="121" t="s">
        <v>38</v>
      </c>
    </row>
    <row r="346" spans="1:6" x14ac:dyDescent="0.25">
      <c r="A346" s="139" t="s">
        <v>41</v>
      </c>
      <c r="B346" s="140" t="s">
        <v>224</v>
      </c>
      <c r="C346" s="121" t="s">
        <v>42</v>
      </c>
      <c r="D346" s="121" t="s">
        <v>42</v>
      </c>
      <c r="E346" s="121" t="s">
        <v>55</v>
      </c>
      <c r="F346" s="121" t="s">
        <v>44</v>
      </c>
    </row>
    <row r="347" spans="1:6" x14ac:dyDescent="0.25">
      <c r="A347" s="139" t="s">
        <v>41</v>
      </c>
      <c r="B347" s="140" t="s">
        <v>224</v>
      </c>
      <c r="C347" s="121" t="s">
        <v>56</v>
      </c>
      <c r="D347" s="121" t="s">
        <v>56</v>
      </c>
      <c r="E347" s="121" t="s">
        <v>57</v>
      </c>
      <c r="F347" s="121" t="s">
        <v>38</v>
      </c>
    </row>
    <row r="348" spans="1:6" x14ac:dyDescent="0.25">
      <c r="A348" s="139" t="s">
        <v>41</v>
      </c>
      <c r="B348" s="140" t="s">
        <v>224</v>
      </c>
      <c r="C348" s="121" t="s">
        <v>56</v>
      </c>
      <c r="D348" s="121" t="s">
        <v>56</v>
      </c>
      <c r="E348" s="121" t="s">
        <v>57</v>
      </c>
      <c r="F348" s="121" t="s">
        <v>44</v>
      </c>
    </row>
    <row r="349" spans="1:6" x14ac:dyDescent="0.25">
      <c r="A349" s="139" t="s">
        <v>41</v>
      </c>
      <c r="B349" s="140" t="s">
        <v>224</v>
      </c>
      <c r="C349" s="121" t="s">
        <v>56</v>
      </c>
      <c r="D349" s="121" t="s">
        <v>56</v>
      </c>
      <c r="E349" s="121" t="s">
        <v>225</v>
      </c>
      <c r="F349" s="121" t="s">
        <v>38</v>
      </c>
    </row>
    <row r="350" spans="1:6" x14ac:dyDescent="0.25">
      <c r="A350" s="139" t="s">
        <v>41</v>
      </c>
      <c r="B350" s="140" t="s">
        <v>224</v>
      </c>
      <c r="C350" s="121" t="s">
        <v>56</v>
      </c>
      <c r="D350" s="121" t="s">
        <v>56</v>
      </c>
      <c r="E350" s="121" t="s">
        <v>59</v>
      </c>
      <c r="F350" s="121" t="s">
        <v>38</v>
      </c>
    </row>
    <row r="351" spans="1:6" x14ac:dyDescent="0.25">
      <c r="A351" s="139" t="s">
        <v>41</v>
      </c>
      <c r="B351" s="140" t="s">
        <v>224</v>
      </c>
      <c r="C351" s="121" t="s">
        <v>56</v>
      </c>
      <c r="D351" s="121" t="s">
        <v>56</v>
      </c>
      <c r="E351" s="121" t="s">
        <v>59</v>
      </c>
      <c r="F351" s="121" t="s">
        <v>44</v>
      </c>
    </row>
    <row r="352" spans="1:6" x14ac:dyDescent="0.25">
      <c r="A352" s="139" t="s">
        <v>41</v>
      </c>
      <c r="B352" s="140" t="s">
        <v>224</v>
      </c>
      <c r="C352" s="121" t="s">
        <v>56</v>
      </c>
      <c r="D352" s="121" t="s">
        <v>56</v>
      </c>
      <c r="E352" s="121" t="s">
        <v>60</v>
      </c>
      <c r="F352" s="121" t="s">
        <v>38</v>
      </c>
    </row>
    <row r="353" spans="1:6" x14ac:dyDescent="0.25">
      <c r="A353" s="139" t="s">
        <v>41</v>
      </c>
      <c r="B353" s="140" t="s">
        <v>224</v>
      </c>
      <c r="C353" s="121" t="s">
        <v>56</v>
      </c>
      <c r="D353" s="121" t="s">
        <v>56</v>
      </c>
      <c r="E353" s="121" t="s">
        <v>61</v>
      </c>
      <c r="F353" s="121" t="s">
        <v>38</v>
      </c>
    </row>
    <row r="354" spans="1:6" x14ac:dyDescent="0.25">
      <c r="A354" s="139" t="s">
        <v>41</v>
      </c>
      <c r="B354" s="140" t="s">
        <v>224</v>
      </c>
      <c r="C354" s="121" t="s">
        <v>56</v>
      </c>
      <c r="D354" s="121" t="s">
        <v>56</v>
      </c>
      <c r="E354" s="121" t="s">
        <v>61</v>
      </c>
      <c r="F354" s="121" t="s">
        <v>44</v>
      </c>
    </row>
    <row r="355" spans="1:6" x14ac:dyDescent="0.25">
      <c r="A355" s="139" t="s">
        <v>41</v>
      </c>
      <c r="B355" s="140" t="s">
        <v>224</v>
      </c>
      <c r="C355" s="121" t="s">
        <v>56</v>
      </c>
      <c r="D355" s="121" t="s">
        <v>56</v>
      </c>
      <c r="E355" s="121" t="s">
        <v>55</v>
      </c>
      <c r="F355" s="121" t="s">
        <v>38</v>
      </c>
    </row>
    <row r="356" spans="1:6" x14ac:dyDescent="0.25">
      <c r="A356" s="139" t="s">
        <v>41</v>
      </c>
      <c r="B356" s="140" t="s">
        <v>224</v>
      </c>
      <c r="C356" s="121" t="s">
        <v>56</v>
      </c>
      <c r="D356" s="121" t="s">
        <v>56</v>
      </c>
      <c r="E356" s="121" t="s">
        <v>55</v>
      </c>
      <c r="F356" s="121" t="s">
        <v>44</v>
      </c>
    </row>
    <row r="357" spans="1:6" x14ac:dyDescent="0.25">
      <c r="A357" s="139" t="s">
        <v>41</v>
      </c>
      <c r="B357" s="140" t="s">
        <v>224</v>
      </c>
      <c r="C357" s="121" t="s">
        <v>56</v>
      </c>
      <c r="D357" s="121" t="s">
        <v>56</v>
      </c>
      <c r="E357" s="121" t="s">
        <v>226</v>
      </c>
      <c r="F357" s="121" t="s">
        <v>38</v>
      </c>
    </row>
    <row r="358" spans="1:6" x14ac:dyDescent="0.25">
      <c r="A358" s="139" t="s">
        <v>41</v>
      </c>
      <c r="B358" s="140" t="s">
        <v>224</v>
      </c>
      <c r="C358" s="121" t="s">
        <v>56</v>
      </c>
      <c r="D358" s="121" t="s">
        <v>56</v>
      </c>
      <c r="E358" s="121" t="s">
        <v>63</v>
      </c>
      <c r="F358" s="121" t="s">
        <v>38</v>
      </c>
    </row>
    <row r="359" spans="1:6" x14ac:dyDescent="0.25">
      <c r="A359" s="139" t="s">
        <v>41</v>
      </c>
      <c r="B359" s="140" t="s">
        <v>224</v>
      </c>
      <c r="C359" s="121" t="s">
        <v>56</v>
      </c>
      <c r="D359" s="121" t="s">
        <v>56</v>
      </c>
      <c r="E359" s="121" t="s">
        <v>63</v>
      </c>
      <c r="F359" s="121" t="s">
        <v>44</v>
      </c>
    </row>
    <row r="360" spans="1:6" x14ac:dyDescent="0.25">
      <c r="A360" s="139" t="s">
        <v>41</v>
      </c>
      <c r="B360" s="140" t="s">
        <v>224</v>
      </c>
      <c r="C360" s="121" t="s">
        <v>40</v>
      </c>
      <c r="D360" s="121" t="s">
        <v>40</v>
      </c>
      <c r="E360" s="121" t="s">
        <v>49</v>
      </c>
      <c r="F360" s="121" t="s">
        <v>38</v>
      </c>
    </row>
    <row r="361" spans="1:6" x14ac:dyDescent="0.25">
      <c r="A361" s="139" t="s">
        <v>41</v>
      </c>
      <c r="B361" s="140" t="s">
        <v>224</v>
      </c>
      <c r="C361" s="121" t="s">
        <v>40</v>
      </c>
      <c r="D361" s="121" t="s">
        <v>40</v>
      </c>
      <c r="E361" s="121" t="s">
        <v>49</v>
      </c>
      <c r="F361" s="121" t="s">
        <v>44</v>
      </c>
    </row>
    <row r="362" spans="1:6" x14ac:dyDescent="0.25">
      <c r="A362" s="139" t="s">
        <v>41</v>
      </c>
      <c r="B362" s="140" t="s">
        <v>224</v>
      </c>
      <c r="C362" s="121" t="s">
        <v>40</v>
      </c>
      <c r="D362" s="121" t="s">
        <v>40</v>
      </c>
      <c r="E362" s="121" t="s">
        <v>50</v>
      </c>
      <c r="F362" s="121" t="s">
        <v>38</v>
      </c>
    </row>
    <row r="363" spans="1:6" x14ac:dyDescent="0.25">
      <c r="A363" s="139" t="s">
        <v>41</v>
      </c>
      <c r="B363" s="140" t="s">
        <v>224</v>
      </c>
      <c r="C363" s="121" t="s">
        <v>40</v>
      </c>
      <c r="D363" s="121" t="s">
        <v>40</v>
      </c>
      <c r="E363" s="121" t="s">
        <v>50</v>
      </c>
      <c r="F363" s="121" t="s">
        <v>44</v>
      </c>
    </row>
    <row r="364" spans="1:6" x14ac:dyDescent="0.25">
      <c r="A364" s="139" t="s">
        <v>41</v>
      </c>
      <c r="B364" s="140" t="s">
        <v>224</v>
      </c>
      <c r="C364" s="121" t="s">
        <v>52</v>
      </c>
      <c r="D364" s="121" t="s">
        <v>52</v>
      </c>
      <c r="E364" s="121" t="s">
        <v>86</v>
      </c>
      <c r="F364" s="121" t="s">
        <v>38</v>
      </c>
    </row>
    <row r="365" spans="1:6" x14ac:dyDescent="0.25">
      <c r="A365" s="139" t="s">
        <v>41</v>
      </c>
      <c r="B365" s="140" t="s">
        <v>224</v>
      </c>
      <c r="C365" s="121" t="s">
        <v>52</v>
      </c>
      <c r="D365" s="121" t="s">
        <v>52</v>
      </c>
      <c r="E365" s="121" t="s">
        <v>227</v>
      </c>
      <c r="F365" s="121" t="s">
        <v>38</v>
      </c>
    </row>
    <row r="366" spans="1:6" x14ac:dyDescent="0.25">
      <c r="A366" s="139" t="s">
        <v>41</v>
      </c>
      <c r="B366" s="140" t="s">
        <v>224</v>
      </c>
      <c r="C366" s="121" t="s">
        <v>52</v>
      </c>
      <c r="D366" s="121" t="s">
        <v>52</v>
      </c>
      <c r="E366" s="121" t="s">
        <v>88</v>
      </c>
      <c r="F366" s="121" t="s">
        <v>38</v>
      </c>
    </row>
    <row r="367" spans="1:6" x14ac:dyDescent="0.25">
      <c r="A367" s="139" t="s">
        <v>41</v>
      </c>
      <c r="B367" s="140" t="s">
        <v>224</v>
      </c>
      <c r="C367" s="121" t="s">
        <v>52</v>
      </c>
      <c r="D367" s="121" t="s">
        <v>52</v>
      </c>
      <c r="E367" s="121" t="s">
        <v>89</v>
      </c>
      <c r="F367" s="121" t="s">
        <v>38</v>
      </c>
    </row>
    <row r="368" spans="1:6" x14ac:dyDescent="0.25">
      <c r="A368" s="139" t="s">
        <v>41</v>
      </c>
      <c r="B368" s="140" t="s">
        <v>224</v>
      </c>
      <c r="C368" s="121" t="s">
        <v>52</v>
      </c>
      <c r="D368" s="121" t="s">
        <v>52</v>
      </c>
      <c r="E368" s="121" t="s">
        <v>91</v>
      </c>
      <c r="F368" s="121" t="s">
        <v>38</v>
      </c>
    </row>
    <row r="369" spans="1:14" x14ac:dyDescent="0.25">
      <c r="A369" s="139" t="s">
        <v>41</v>
      </c>
      <c r="B369" s="140" t="s">
        <v>224</v>
      </c>
      <c r="C369" s="121" t="s">
        <v>52</v>
      </c>
      <c r="D369" s="121" t="s">
        <v>52</v>
      </c>
      <c r="E369" s="121" t="s">
        <v>92</v>
      </c>
      <c r="F369" s="121" t="s">
        <v>38</v>
      </c>
    </row>
    <row r="370" spans="1:14" x14ac:dyDescent="0.25">
      <c r="A370" s="139" t="s">
        <v>41</v>
      </c>
      <c r="B370" s="140" t="s">
        <v>224</v>
      </c>
      <c r="C370" s="121" t="s">
        <v>52</v>
      </c>
      <c r="D370" s="121" t="s">
        <v>52</v>
      </c>
      <c r="E370" s="121" t="s">
        <v>94</v>
      </c>
      <c r="F370" s="121" t="s">
        <v>38</v>
      </c>
    </row>
    <row r="371" spans="1:14" x14ac:dyDescent="0.25">
      <c r="A371" s="139" t="s">
        <v>41</v>
      </c>
      <c r="B371" s="140" t="s">
        <v>224</v>
      </c>
      <c r="C371" s="121" t="s">
        <v>52</v>
      </c>
      <c r="D371" s="121" t="s">
        <v>52</v>
      </c>
      <c r="E371" s="121" t="s">
        <v>67</v>
      </c>
      <c r="F371" s="121" t="s">
        <v>38</v>
      </c>
    </row>
    <row r="372" spans="1:14" x14ac:dyDescent="0.25">
      <c r="A372" s="139" t="s">
        <v>41</v>
      </c>
      <c r="B372" s="140" t="s">
        <v>224</v>
      </c>
      <c r="C372" s="121" t="s">
        <v>52</v>
      </c>
      <c r="D372" s="121" t="s">
        <v>52</v>
      </c>
      <c r="E372" s="121" t="s">
        <v>68</v>
      </c>
      <c r="F372" s="121" t="s">
        <v>38</v>
      </c>
    </row>
    <row r="373" spans="1:14" x14ac:dyDescent="0.25">
      <c r="A373" s="139" t="s">
        <v>41</v>
      </c>
      <c r="B373" s="140" t="s">
        <v>224</v>
      </c>
      <c r="C373" s="121" t="s">
        <v>52</v>
      </c>
      <c r="D373" s="121" t="s">
        <v>52</v>
      </c>
      <c r="E373" s="121" t="s">
        <v>99</v>
      </c>
      <c r="F373" s="121" t="s">
        <v>38</v>
      </c>
    </row>
    <row r="374" spans="1:14" x14ac:dyDescent="0.25">
      <c r="A374" s="139" t="s">
        <v>41</v>
      </c>
      <c r="B374" s="140" t="s">
        <v>228</v>
      </c>
      <c r="E374" s="121" t="s">
        <v>36</v>
      </c>
    </row>
    <row r="375" spans="1:14" x14ac:dyDescent="0.25">
      <c r="A375" s="147">
        <v>2022</v>
      </c>
      <c r="B375" s="138" t="s">
        <v>228</v>
      </c>
      <c r="C375" s="121" t="s">
        <v>229</v>
      </c>
      <c r="D375" s="121" t="s">
        <v>229</v>
      </c>
      <c r="E375" s="121" t="s">
        <v>230</v>
      </c>
      <c r="F375" s="121" t="s">
        <v>38</v>
      </c>
      <c r="N375" s="149"/>
    </row>
    <row r="376" spans="1:14" x14ac:dyDescent="0.25">
      <c r="A376" s="139" t="s">
        <v>41</v>
      </c>
      <c r="B376" s="138" t="s">
        <v>228</v>
      </c>
      <c r="C376" s="121" t="s">
        <v>229</v>
      </c>
      <c r="D376" s="121" t="s">
        <v>229</v>
      </c>
      <c r="E376" s="121" t="s">
        <v>230</v>
      </c>
      <c r="F376" s="121" t="s">
        <v>44</v>
      </c>
      <c r="N376" s="149"/>
    </row>
    <row r="377" spans="1:14" x14ac:dyDescent="0.25">
      <c r="A377" s="139" t="s">
        <v>41</v>
      </c>
      <c r="E377" s="121" t="s">
        <v>108</v>
      </c>
      <c r="F377" s="121" t="s">
        <v>38</v>
      </c>
      <c r="N377" s="149"/>
    </row>
    <row r="378" spans="1:14" x14ac:dyDescent="0.25">
      <c r="B378" s="138"/>
    </row>
    <row r="379" spans="1:14" x14ac:dyDescent="0.25">
      <c r="B379" s="138"/>
    </row>
    <row r="382" spans="1:14" x14ac:dyDescent="0.25">
      <c r="F382" s="150"/>
    </row>
  </sheetData>
  <autoFilter ref="A1:O378" xr:uid="{EAA2605D-6DBD-4116-9C4C-390BC3BC6E23}"/>
  <sortState xmlns:xlrd2="http://schemas.microsoft.com/office/spreadsheetml/2017/richdata2" ref="B3:F377">
    <sortCondition ref="B3:B377"/>
  </sortState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FD79-910A-42E7-B389-40627A984294}">
  <dimension ref="A1:DN101"/>
  <sheetViews>
    <sheetView workbookViewId="0"/>
  </sheetViews>
  <sheetFormatPr defaultRowHeight="15" x14ac:dyDescent="0.25"/>
  <sheetData>
    <row r="1" spans="1:118" ht="15.75" x14ac:dyDescent="0.25">
      <c r="A1" s="92" t="s">
        <v>245</v>
      </c>
      <c r="B1" s="92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</row>
    <row r="2" spans="1:118" x14ac:dyDescent="0.25">
      <c r="A2" s="94" t="s">
        <v>246</v>
      </c>
      <c r="B2" s="94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</row>
    <row r="3" spans="1:118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</row>
    <row r="4" spans="1:118" ht="39" x14ac:dyDescent="0.25">
      <c r="A4" s="95" t="s">
        <v>247</v>
      </c>
      <c r="B4" s="92"/>
      <c r="C4" s="93"/>
      <c r="D4" s="92"/>
      <c r="E4" s="92"/>
      <c r="F4" s="92"/>
      <c r="G4" s="92"/>
      <c r="H4" s="92"/>
      <c r="I4" s="92"/>
      <c r="J4" s="92"/>
      <c r="K4" s="96" t="s">
        <v>248</v>
      </c>
      <c r="L4" s="96" t="s">
        <v>249</v>
      </c>
      <c r="M4" s="97">
        <v>2020</v>
      </c>
      <c r="N4" s="93">
        <v>2021</v>
      </c>
      <c r="O4" s="93">
        <v>2022</v>
      </c>
      <c r="P4" s="93">
        <v>2023</v>
      </c>
      <c r="Q4" s="93">
        <v>2024</v>
      </c>
      <c r="R4" s="93">
        <v>2025</v>
      </c>
      <c r="S4" s="93">
        <v>2026</v>
      </c>
      <c r="T4" s="93">
        <v>2027</v>
      </c>
      <c r="U4" s="93">
        <v>2028</v>
      </c>
      <c r="V4" s="93">
        <v>2029</v>
      </c>
      <c r="W4" s="93">
        <v>2030</v>
      </c>
      <c r="X4" s="93">
        <v>2031</v>
      </c>
      <c r="Y4" s="93">
        <v>2032</v>
      </c>
      <c r="Z4" s="93">
        <v>2033</v>
      </c>
      <c r="AA4" s="93">
        <v>2034</v>
      </c>
      <c r="AB4" s="93">
        <v>2035</v>
      </c>
      <c r="AC4" s="93">
        <v>2036</v>
      </c>
      <c r="AD4" s="93">
        <v>2037</v>
      </c>
      <c r="AE4" s="93">
        <v>2038</v>
      </c>
      <c r="AF4" s="93">
        <v>2039</v>
      </c>
      <c r="AG4" s="93">
        <v>2040</v>
      </c>
      <c r="AH4" s="93">
        <v>2041</v>
      </c>
      <c r="AI4" s="93">
        <v>2042</v>
      </c>
      <c r="AJ4" s="93">
        <v>2043</v>
      </c>
      <c r="AK4" s="93">
        <v>2044</v>
      </c>
      <c r="AL4" s="93">
        <v>2045</v>
      </c>
      <c r="AM4" s="93">
        <v>2046</v>
      </c>
      <c r="AN4" s="93">
        <v>2047</v>
      </c>
      <c r="AO4" s="93">
        <v>2048</v>
      </c>
      <c r="AP4" s="93">
        <v>2049</v>
      </c>
      <c r="AQ4" s="93">
        <v>2050</v>
      </c>
      <c r="AR4" s="93">
        <v>2051</v>
      </c>
      <c r="AS4" s="93">
        <v>2052</v>
      </c>
      <c r="AT4" s="93">
        <v>2053</v>
      </c>
      <c r="AU4" s="93">
        <v>2054</v>
      </c>
      <c r="AV4" s="93">
        <v>2055</v>
      </c>
      <c r="AW4" s="93">
        <v>2056</v>
      </c>
      <c r="AX4" s="93">
        <v>2057</v>
      </c>
      <c r="AY4" s="93">
        <v>2058</v>
      </c>
      <c r="AZ4" s="98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</row>
    <row r="5" spans="1:118" ht="15.75" x14ac:dyDescent="0.25">
      <c r="A5" s="99" t="s">
        <v>250</v>
      </c>
      <c r="B5" s="100"/>
      <c r="C5" s="93"/>
      <c r="D5" s="92"/>
      <c r="E5" s="92"/>
      <c r="F5" s="92"/>
      <c r="G5" s="92"/>
      <c r="H5" s="92"/>
      <c r="I5" s="92"/>
      <c r="J5" s="92"/>
      <c r="K5" s="102">
        <v>4.0099999999999997E-2</v>
      </c>
      <c r="L5" s="103">
        <v>1.0401</v>
      </c>
      <c r="M5" s="104">
        <v>6.34</v>
      </c>
      <c r="N5" s="105">
        <v>6.6</v>
      </c>
      <c r="O5" s="105">
        <v>6.86</v>
      </c>
      <c r="P5" s="105">
        <v>7.14</v>
      </c>
      <c r="Q5" s="105">
        <v>7.42</v>
      </c>
      <c r="R5" s="105">
        <v>7.72</v>
      </c>
      <c r="S5" s="105">
        <v>8.0299999999999994</v>
      </c>
      <c r="T5" s="105">
        <v>8.35</v>
      </c>
      <c r="U5" s="105">
        <v>8.69</v>
      </c>
      <c r="V5" s="105">
        <v>9.0399999999999991</v>
      </c>
      <c r="W5" s="105">
        <v>9.4</v>
      </c>
      <c r="X5" s="105">
        <v>9.7799999999999994</v>
      </c>
      <c r="Y5" s="105">
        <v>10.17</v>
      </c>
      <c r="Z5" s="105">
        <v>10.58</v>
      </c>
      <c r="AA5" s="105">
        <v>11</v>
      </c>
      <c r="AB5" s="105">
        <v>11.44</v>
      </c>
      <c r="AC5" s="105">
        <v>11.9</v>
      </c>
      <c r="AD5" s="105">
        <v>12.38</v>
      </c>
      <c r="AE5" s="105">
        <v>12.87</v>
      </c>
      <c r="AF5" s="105">
        <v>13.39</v>
      </c>
      <c r="AG5" s="105">
        <v>13.93</v>
      </c>
      <c r="AH5" s="105">
        <v>14.48</v>
      </c>
      <c r="AI5" s="105">
        <v>15.07</v>
      </c>
      <c r="AJ5" s="105">
        <v>15.67</v>
      </c>
      <c r="AK5" s="105">
        <v>16.3</v>
      </c>
      <c r="AL5" s="105">
        <v>16.95</v>
      </c>
      <c r="AM5" s="105">
        <v>17.63</v>
      </c>
      <c r="AN5" s="105">
        <v>18.34</v>
      </c>
      <c r="AO5" s="105">
        <v>19.07</v>
      </c>
      <c r="AP5" s="105">
        <v>19.84</v>
      </c>
      <c r="AQ5" s="105">
        <v>20.63</v>
      </c>
      <c r="AR5" s="105">
        <v>21.46</v>
      </c>
      <c r="AS5" s="105">
        <v>22.32</v>
      </c>
      <c r="AT5" s="105">
        <v>23.22</v>
      </c>
      <c r="AU5" s="105">
        <v>24.15</v>
      </c>
      <c r="AV5" s="105">
        <v>25.12</v>
      </c>
      <c r="AW5" s="105">
        <v>26.12</v>
      </c>
      <c r="AX5" s="105">
        <v>27.17</v>
      </c>
      <c r="AY5" s="105">
        <v>28.26</v>
      </c>
      <c r="AZ5" s="98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</row>
    <row r="6" spans="1:118" ht="15.75" x14ac:dyDescent="0.25">
      <c r="A6" s="100"/>
      <c r="B6" s="93"/>
      <c r="C6" s="93"/>
      <c r="D6" s="101"/>
      <c r="E6" s="93"/>
      <c r="F6" s="93"/>
      <c r="G6" s="93"/>
      <c r="H6" s="93"/>
      <c r="I6" s="97"/>
      <c r="J6" s="97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</row>
    <row r="7" spans="1:118" x14ac:dyDescent="0.25">
      <c r="A7" s="93" t="s">
        <v>251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</row>
    <row r="8" spans="1:118" x14ac:dyDescent="0.25">
      <c r="A8" s="107">
        <v>6.34</v>
      </c>
      <c r="B8" s="93" t="s">
        <v>252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</row>
    <row r="9" spans="1:118" x14ac:dyDescent="0.25">
      <c r="A9" s="93" t="s">
        <v>253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</row>
    <row r="10" spans="1:118" x14ac:dyDescent="0.25">
      <c r="A10" s="108">
        <v>4.0099999999999997E-2</v>
      </c>
      <c r="B10" s="93" t="s">
        <v>254</v>
      </c>
      <c r="C10" s="93"/>
      <c r="D10" s="93"/>
      <c r="E10" s="93"/>
      <c r="F10" s="93"/>
      <c r="G10" s="93"/>
      <c r="H10" s="93"/>
      <c r="I10" s="93"/>
      <c r="J10" s="93"/>
      <c r="K10" s="93"/>
      <c r="L10" s="93" t="s">
        <v>255</v>
      </c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</row>
    <row r="11" spans="1:118" x14ac:dyDescent="0.25">
      <c r="A11" s="93"/>
      <c r="B11" s="93" t="s">
        <v>256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</row>
    <row r="12" spans="1:118" ht="15.75" x14ac:dyDescent="0.25">
      <c r="A12" s="100"/>
      <c r="B12" s="93"/>
      <c r="C12" s="93"/>
      <c r="D12" s="101"/>
      <c r="E12" s="93"/>
      <c r="F12" s="93"/>
      <c r="G12" s="93"/>
      <c r="H12" s="93"/>
      <c r="I12" s="97"/>
      <c r="J12" s="97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</row>
    <row r="13" spans="1:118" x14ac:dyDescent="0.25">
      <c r="A13" s="93"/>
      <c r="B13" s="106" t="s">
        <v>257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</row>
    <row r="14" spans="1:118" ht="105" x14ac:dyDescent="0.25">
      <c r="A14" s="93"/>
      <c r="B14" s="109" t="s">
        <v>258</v>
      </c>
      <c r="C14" s="109" t="s">
        <v>259</v>
      </c>
      <c r="D14" s="109"/>
      <c r="E14" s="109" t="s">
        <v>260</v>
      </c>
      <c r="F14" s="109"/>
      <c r="G14" s="109" t="s">
        <v>261</v>
      </c>
      <c r="H14" s="109" t="s">
        <v>262</v>
      </c>
      <c r="I14" s="109"/>
      <c r="J14" s="109"/>
      <c r="K14" s="109"/>
      <c r="L14" s="109"/>
      <c r="M14" s="109"/>
      <c r="N14" s="109" t="s">
        <v>263</v>
      </c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</row>
    <row r="15" spans="1:118" x14ac:dyDescent="0.25">
      <c r="A15" s="93"/>
      <c r="B15" s="93" t="s">
        <v>264</v>
      </c>
      <c r="C15" s="93">
        <v>5.27</v>
      </c>
      <c r="D15" s="93"/>
      <c r="E15" s="105">
        <v>4.95</v>
      </c>
      <c r="F15" s="93"/>
      <c r="G15" s="110">
        <v>180542</v>
      </c>
      <c r="H15" s="111">
        <v>5.35</v>
      </c>
      <c r="I15" s="93"/>
      <c r="J15" s="93"/>
      <c r="K15" s="93"/>
      <c r="L15" s="93"/>
      <c r="M15" s="93"/>
      <c r="N15" s="93" t="s">
        <v>265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</row>
    <row r="16" spans="1:118" x14ac:dyDescent="0.25">
      <c r="A16" s="93"/>
      <c r="B16" s="93" t="s">
        <v>266</v>
      </c>
      <c r="C16" s="93">
        <v>2.0699999999999998</v>
      </c>
      <c r="D16" s="93"/>
      <c r="E16" s="105">
        <v>2.54</v>
      </c>
      <c r="F16" s="93"/>
      <c r="G16" s="110">
        <v>148655</v>
      </c>
      <c r="H16" s="111">
        <v>2.77</v>
      </c>
      <c r="I16" s="93"/>
      <c r="J16" s="93"/>
      <c r="K16" s="93"/>
      <c r="L16" s="93"/>
      <c r="M16" s="93"/>
      <c r="N16" s="93" t="s">
        <v>267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</row>
    <row r="17" spans="1:118" x14ac:dyDescent="0.25">
      <c r="A17" s="93"/>
      <c r="B17" s="93" t="s">
        <v>268</v>
      </c>
      <c r="C17" s="93">
        <v>3.55</v>
      </c>
      <c r="D17" s="93"/>
      <c r="E17" s="105">
        <v>3.63</v>
      </c>
      <c r="F17" s="93"/>
      <c r="G17" s="110">
        <v>149540</v>
      </c>
      <c r="H17" s="111">
        <v>5.68</v>
      </c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</row>
    <row r="18" spans="1:118" x14ac:dyDescent="0.25">
      <c r="A18" s="93"/>
      <c r="B18" s="93" t="s">
        <v>269</v>
      </c>
      <c r="C18" s="93">
        <v>4.51</v>
      </c>
      <c r="D18" s="93"/>
      <c r="E18" s="105">
        <v>3.52</v>
      </c>
      <c r="F18" s="93"/>
      <c r="G18" s="110">
        <v>114797</v>
      </c>
      <c r="H18" s="111">
        <v>4.2300000000000004</v>
      </c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</row>
    <row r="19" spans="1:118" x14ac:dyDescent="0.25">
      <c r="A19" s="93"/>
      <c r="B19" s="93" t="s">
        <v>270</v>
      </c>
      <c r="C19" s="93">
        <v>4.53</v>
      </c>
      <c r="D19" s="93"/>
      <c r="E19" s="105">
        <v>4.53</v>
      </c>
      <c r="F19" s="93"/>
      <c r="G19" s="110">
        <v>85268</v>
      </c>
      <c r="H19" s="111">
        <v>6.76</v>
      </c>
      <c r="I19" s="93"/>
      <c r="J19" s="93"/>
      <c r="K19" s="93"/>
      <c r="L19" s="93"/>
      <c r="M19" s="93"/>
      <c r="N19" s="93" t="s">
        <v>271</v>
      </c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</row>
    <row r="20" spans="1:118" x14ac:dyDescent="0.25">
      <c r="A20" s="93"/>
      <c r="B20" s="93" t="s">
        <v>272</v>
      </c>
      <c r="C20" s="93">
        <v>4.53</v>
      </c>
      <c r="D20" s="93"/>
      <c r="E20" s="105">
        <v>4.53</v>
      </c>
      <c r="F20" s="93"/>
      <c r="G20" s="110">
        <v>88302</v>
      </c>
      <c r="H20" s="111">
        <v>5.85</v>
      </c>
      <c r="I20" s="93"/>
      <c r="J20" s="93"/>
      <c r="K20" s="93"/>
      <c r="L20" s="93"/>
      <c r="M20" s="93"/>
      <c r="N20" s="112" t="s">
        <v>273</v>
      </c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93"/>
      <c r="AE20" s="93"/>
      <c r="AF20" s="93"/>
      <c r="AG20" s="93"/>
      <c r="AH20" s="93"/>
      <c r="AI20" s="93"/>
      <c r="AJ20" s="93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</row>
    <row r="21" spans="1:118" x14ac:dyDescent="0.25">
      <c r="A21" s="93"/>
      <c r="B21" s="93" t="s">
        <v>274</v>
      </c>
      <c r="C21" s="93">
        <v>5.36</v>
      </c>
      <c r="D21" s="93"/>
      <c r="E21" s="105">
        <v>4.01</v>
      </c>
      <c r="F21" s="93"/>
      <c r="G21" s="110">
        <v>78680</v>
      </c>
      <c r="H21" s="111">
        <v>4.01</v>
      </c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</row>
    <row r="22" spans="1:118" x14ac:dyDescent="0.25">
      <c r="A22" s="93"/>
      <c r="B22" s="93" t="s">
        <v>275</v>
      </c>
      <c r="C22" s="93">
        <v>4.42</v>
      </c>
      <c r="D22" s="93"/>
      <c r="E22" s="105">
        <v>5.52</v>
      </c>
      <c r="F22" s="93"/>
      <c r="G22" s="110">
        <v>77676</v>
      </c>
      <c r="H22" s="111">
        <v>8.0399999999999991</v>
      </c>
      <c r="I22" s="93"/>
      <c r="J22" s="93"/>
      <c r="K22" s="93"/>
      <c r="L22" s="93"/>
      <c r="M22" s="93"/>
      <c r="N22" s="112" t="s">
        <v>276</v>
      </c>
      <c r="O22" s="113"/>
      <c r="P22" s="113"/>
      <c r="Q22" s="113"/>
      <c r="R22" s="11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</row>
    <row r="23" spans="1:118" x14ac:dyDescent="0.25">
      <c r="A23" s="93"/>
      <c r="B23" s="93" t="s">
        <v>277</v>
      </c>
      <c r="C23" s="93">
        <v>1.66</v>
      </c>
      <c r="D23" s="93"/>
      <c r="E23" s="105">
        <v>7.78</v>
      </c>
      <c r="F23" s="93"/>
      <c r="G23" s="110">
        <v>78110</v>
      </c>
      <c r="H23" s="111">
        <v>10.33</v>
      </c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</row>
    <row r="24" spans="1:118" x14ac:dyDescent="0.25">
      <c r="A24" s="93"/>
      <c r="B24" s="93" t="s">
        <v>278</v>
      </c>
      <c r="C24" s="93">
        <v>6.36</v>
      </c>
      <c r="D24" s="93"/>
      <c r="E24" s="105">
        <v>8.81</v>
      </c>
      <c r="F24" s="93"/>
      <c r="G24" s="110">
        <v>78723</v>
      </c>
      <c r="H24" s="111">
        <v>10.8</v>
      </c>
      <c r="I24" s="93"/>
      <c r="J24" s="93"/>
      <c r="K24" s="93"/>
      <c r="L24" s="93"/>
      <c r="M24" s="93"/>
      <c r="N24" s="112" t="s">
        <v>279</v>
      </c>
      <c r="O24" s="113"/>
      <c r="P24" s="113"/>
      <c r="Q24" s="113"/>
      <c r="R24" s="11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</row>
    <row r="25" spans="1:118" x14ac:dyDescent="0.25">
      <c r="A25" s="93"/>
      <c r="B25" s="93" t="s">
        <v>280</v>
      </c>
      <c r="C25" s="93">
        <v>3.15</v>
      </c>
      <c r="D25" s="93"/>
      <c r="E25" s="105">
        <v>3.85</v>
      </c>
      <c r="F25" s="93"/>
      <c r="G25" s="110">
        <v>67908</v>
      </c>
      <c r="H25" s="111">
        <v>4.55</v>
      </c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</row>
    <row r="26" spans="1:118" x14ac:dyDescent="0.25">
      <c r="A26" s="93"/>
      <c r="B26" s="93" t="s">
        <v>281</v>
      </c>
      <c r="C26" s="93">
        <v>4.34</v>
      </c>
      <c r="D26" s="93"/>
      <c r="E26" s="105">
        <v>3.93</v>
      </c>
      <c r="F26" s="93"/>
      <c r="G26" s="110">
        <v>67824</v>
      </c>
      <c r="H26" s="111">
        <v>6.64</v>
      </c>
      <c r="I26" s="93"/>
      <c r="J26" s="93"/>
      <c r="K26" s="93"/>
      <c r="L26" s="93"/>
      <c r="M26" s="93"/>
      <c r="N26" s="112" t="s">
        <v>282</v>
      </c>
      <c r="O26" s="113"/>
      <c r="P26" s="113"/>
      <c r="Q26" s="113"/>
      <c r="R26" s="93"/>
      <c r="S26" s="93" t="s">
        <v>283</v>
      </c>
      <c r="T26" s="93"/>
      <c r="U26" s="93"/>
      <c r="V26" s="93"/>
      <c r="W26" s="93"/>
      <c r="X26" s="93"/>
      <c r="Y26" s="93"/>
      <c r="Z26" s="93">
        <v>6.138611</v>
      </c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</row>
    <row r="27" spans="1:118" x14ac:dyDescent="0.25">
      <c r="A27" s="93"/>
      <c r="B27" s="93" t="s">
        <v>284</v>
      </c>
      <c r="C27" s="93">
        <v>5.44</v>
      </c>
      <c r="D27" s="93"/>
      <c r="E27" s="105">
        <v>5.05</v>
      </c>
      <c r="F27" s="93"/>
      <c r="G27" s="110">
        <v>60675</v>
      </c>
      <c r="H27" s="111">
        <v>5.27</v>
      </c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</row>
    <row r="28" spans="1:118" x14ac:dyDescent="0.25">
      <c r="A28" s="93"/>
      <c r="B28" s="93" t="s">
        <v>285</v>
      </c>
      <c r="C28" s="93">
        <v>4.0599999999999996</v>
      </c>
      <c r="D28" s="93"/>
      <c r="E28" s="105">
        <v>5.66</v>
      </c>
      <c r="F28" s="93"/>
      <c r="G28" s="110">
        <v>58703</v>
      </c>
      <c r="H28" s="111">
        <v>6.96</v>
      </c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</row>
    <row r="29" spans="1:118" x14ac:dyDescent="0.25">
      <c r="A29" s="93"/>
      <c r="B29" s="93" t="s">
        <v>286</v>
      </c>
      <c r="C29" s="93">
        <v>4.1900000000000004</v>
      </c>
      <c r="D29" s="93"/>
      <c r="E29" s="105">
        <v>6.1</v>
      </c>
      <c r="F29" s="93"/>
      <c r="G29" s="110">
        <v>55971</v>
      </c>
      <c r="H29" s="111">
        <v>6.39</v>
      </c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</row>
    <row r="30" spans="1:118" x14ac:dyDescent="0.25">
      <c r="A30" s="93"/>
      <c r="B30" s="93" t="s">
        <v>287</v>
      </c>
      <c r="C30" s="93">
        <v>4.6100000000000003</v>
      </c>
      <c r="D30" s="93"/>
      <c r="E30" s="105">
        <v>5.05</v>
      </c>
      <c r="F30" s="93"/>
      <c r="G30" s="110">
        <v>53970</v>
      </c>
      <c r="H30" s="111">
        <v>5.05</v>
      </c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</row>
    <row r="31" spans="1:118" x14ac:dyDescent="0.25">
      <c r="A31" s="93"/>
      <c r="B31" s="93" t="s">
        <v>288</v>
      </c>
      <c r="C31" s="93">
        <v>5.73</v>
      </c>
      <c r="D31" s="93"/>
      <c r="E31" s="105">
        <v>6.19</v>
      </c>
      <c r="F31" s="93"/>
      <c r="G31" s="110">
        <v>52736</v>
      </c>
      <c r="H31" s="111">
        <v>6.7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</row>
    <row r="32" spans="1:118" x14ac:dyDescent="0.25">
      <c r="A32" s="93"/>
      <c r="B32" s="93" t="s">
        <v>289</v>
      </c>
      <c r="C32" s="93">
        <v>5.8</v>
      </c>
      <c r="D32" s="93"/>
      <c r="E32" s="105">
        <v>9.7200000000000006</v>
      </c>
      <c r="F32" s="93"/>
      <c r="G32" s="110">
        <v>52530</v>
      </c>
      <c r="H32" s="111">
        <v>10.94</v>
      </c>
      <c r="I32" s="93"/>
      <c r="J32" s="93"/>
      <c r="K32" s="93"/>
      <c r="L32" s="93"/>
      <c r="M32" s="93"/>
      <c r="N32" s="93" t="s">
        <v>290</v>
      </c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</row>
    <row r="33" spans="1:118" x14ac:dyDescent="0.25">
      <c r="A33" s="93"/>
      <c r="B33" s="93" t="s">
        <v>291</v>
      </c>
      <c r="C33" s="93">
        <v>4.53</v>
      </c>
      <c r="D33" s="93"/>
      <c r="E33" s="105">
        <v>10.76</v>
      </c>
      <c r="F33" s="93"/>
      <c r="G33" s="110">
        <v>54583</v>
      </c>
      <c r="H33" s="111">
        <v>9.81</v>
      </c>
      <c r="I33" s="93"/>
      <c r="J33" s="93"/>
      <c r="K33" s="93"/>
      <c r="L33" s="93"/>
      <c r="M33" s="93"/>
      <c r="N33" s="112" t="s">
        <v>292</v>
      </c>
      <c r="O33" s="113"/>
      <c r="P33" s="113"/>
      <c r="Q33" s="113"/>
      <c r="R33" s="113"/>
      <c r="S33" s="11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</row>
    <row r="34" spans="1:118" x14ac:dyDescent="0.25">
      <c r="A34" s="93"/>
      <c r="B34" s="93" t="s">
        <v>293</v>
      </c>
      <c r="C34" s="93">
        <v>5.52</v>
      </c>
      <c r="D34" s="93"/>
      <c r="E34" s="105">
        <v>5.23</v>
      </c>
      <c r="F34" s="93"/>
      <c r="G34" s="110">
        <v>50247</v>
      </c>
      <c r="H34" s="111">
        <v>8.1300000000000008</v>
      </c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</row>
    <row r="35" spans="1:118" x14ac:dyDescent="0.25">
      <c r="A35" s="93"/>
      <c r="B35" s="93" t="s">
        <v>294</v>
      </c>
      <c r="C35" s="93">
        <v>5.94</v>
      </c>
      <c r="D35" s="93"/>
      <c r="E35" s="105">
        <v>6.47</v>
      </c>
      <c r="F35" s="93"/>
      <c r="G35" s="110">
        <v>48705</v>
      </c>
      <c r="H35" s="111">
        <v>7.01</v>
      </c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</row>
    <row r="36" spans="1:118" x14ac:dyDescent="0.25">
      <c r="A36" s="93"/>
      <c r="B36" s="93" t="s">
        <v>295</v>
      </c>
      <c r="C36" s="93">
        <v>5.16</v>
      </c>
      <c r="D36" s="93"/>
      <c r="E36" s="105">
        <v>7.64</v>
      </c>
      <c r="F36" s="93"/>
      <c r="G36" s="110">
        <v>44476</v>
      </c>
      <c r="H36" s="111">
        <v>8.0399999999999991</v>
      </c>
      <c r="I36" s="93"/>
      <c r="J36" s="93"/>
      <c r="K36" s="93"/>
      <c r="L36" s="93"/>
      <c r="M36" s="93"/>
      <c r="N36" s="93" t="s">
        <v>296</v>
      </c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</row>
    <row r="37" spans="1:118" x14ac:dyDescent="0.2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114" t="s">
        <v>297</v>
      </c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</row>
    <row r="38" spans="1:118" x14ac:dyDescent="0.25">
      <c r="A38" s="93"/>
      <c r="B38" s="93"/>
      <c r="C38" s="93"/>
      <c r="D38" s="93"/>
      <c r="E38" s="93"/>
      <c r="F38" s="93"/>
      <c r="G38" s="93"/>
      <c r="H38" s="93">
        <v>2020</v>
      </c>
      <c r="I38" s="93"/>
      <c r="J38" s="93"/>
      <c r="K38" s="93"/>
      <c r="L38" s="93"/>
      <c r="M38" s="93"/>
      <c r="N38" s="93" t="s">
        <v>298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</row>
    <row r="39" spans="1:118" x14ac:dyDescent="0.25">
      <c r="A39" s="93"/>
      <c r="B39" s="93"/>
      <c r="C39" s="93"/>
      <c r="D39" s="93"/>
      <c r="E39" s="93"/>
      <c r="F39" s="93"/>
      <c r="G39" s="93"/>
      <c r="H39" s="93" t="s">
        <v>299</v>
      </c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</row>
    <row r="40" spans="1:118" ht="126" x14ac:dyDescent="0.25">
      <c r="A40" s="93"/>
      <c r="B40" s="115" t="s">
        <v>258</v>
      </c>
      <c r="C40" s="116" t="s">
        <v>259</v>
      </c>
      <c r="D40" s="116" t="s">
        <v>300</v>
      </c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/>
      <c r="BV40" s="93"/>
      <c r="BW40" s="93"/>
      <c r="BX40" s="93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  <c r="CS40" s="93"/>
      <c r="CT40" s="93"/>
      <c r="CU40" s="93"/>
      <c r="CV40" s="93"/>
      <c r="CW40" s="93"/>
      <c r="CX40" s="93"/>
      <c r="CY40" s="93"/>
      <c r="CZ40" s="93"/>
      <c r="DA40" s="93"/>
      <c r="DB40" s="93"/>
      <c r="DC40" s="93"/>
      <c r="DD40" s="93"/>
      <c r="DE40" s="93"/>
      <c r="DF40" s="93"/>
      <c r="DG40" s="93"/>
      <c r="DH40" s="93"/>
      <c r="DI40" s="93"/>
      <c r="DJ40" s="93"/>
      <c r="DK40" s="93"/>
      <c r="DL40" s="93"/>
      <c r="DM40" s="93"/>
      <c r="DN40" s="93"/>
    </row>
    <row r="41" spans="1:118" ht="15.75" x14ac:dyDescent="0.25">
      <c r="A41" s="93"/>
      <c r="B41" s="117" t="s">
        <v>264</v>
      </c>
      <c r="C41" s="118">
        <v>5.35</v>
      </c>
      <c r="D41" s="119">
        <v>180542</v>
      </c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3"/>
      <c r="BU41" s="93"/>
      <c r="BV41" s="93"/>
      <c r="BW41" s="93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3"/>
      <c r="DB41" s="93"/>
      <c r="DC41" s="93"/>
      <c r="DD41" s="93"/>
      <c r="DE41" s="93"/>
      <c r="DF41" s="93"/>
      <c r="DG41" s="93"/>
      <c r="DH41" s="93"/>
      <c r="DI41" s="93"/>
      <c r="DJ41" s="93"/>
      <c r="DK41" s="93"/>
      <c r="DL41" s="93"/>
      <c r="DM41" s="93"/>
      <c r="DN41" s="93"/>
    </row>
    <row r="42" spans="1:118" ht="15.75" x14ac:dyDescent="0.25">
      <c r="A42" s="93"/>
      <c r="B42" s="117" t="s">
        <v>266</v>
      </c>
      <c r="C42" s="118">
        <v>2.77</v>
      </c>
      <c r="D42" s="119">
        <v>148655</v>
      </c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  <c r="DA42" s="93"/>
      <c r="DB42" s="93"/>
      <c r="DC42" s="93"/>
      <c r="DD42" s="93"/>
      <c r="DE42" s="93"/>
      <c r="DF42" s="93"/>
      <c r="DG42" s="93"/>
      <c r="DH42" s="93"/>
      <c r="DI42" s="93"/>
      <c r="DJ42" s="93"/>
      <c r="DK42" s="93"/>
      <c r="DL42" s="93"/>
      <c r="DM42" s="93"/>
      <c r="DN42" s="93"/>
    </row>
    <row r="43" spans="1:118" ht="15" customHeight="1" x14ac:dyDescent="0.25">
      <c r="A43" s="93"/>
      <c r="B43" s="117" t="s">
        <v>268</v>
      </c>
      <c r="C43" s="118">
        <v>5.68</v>
      </c>
      <c r="D43" s="119">
        <v>149540</v>
      </c>
      <c r="E43" s="93"/>
      <c r="F43" s="93"/>
      <c r="G43" s="93"/>
      <c r="H43" s="381"/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81"/>
      <c r="T43" s="381"/>
      <c r="U43" s="381"/>
      <c r="V43" s="381"/>
      <c r="W43" s="381"/>
      <c r="X43" s="381"/>
      <c r="Y43" s="381"/>
      <c r="Z43" s="381"/>
      <c r="AA43" s="381"/>
      <c r="AB43" s="381"/>
      <c r="AC43" s="381"/>
      <c r="AD43" s="381"/>
      <c r="AE43" s="381"/>
      <c r="AF43" s="381"/>
      <c r="AG43" s="381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  <c r="DJ43" s="93"/>
      <c r="DK43" s="93"/>
      <c r="DL43" s="93"/>
      <c r="DM43" s="93"/>
      <c r="DN43" s="93"/>
    </row>
    <row r="44" spans="1:118" ht="15.75" x14ac:dyDescent="0.25">
      <c r="A44" s="93"/>
      <c r="B44" s="117" t="s">
        <v>269</v>
      </c>
      <c r="C44" s="118">
        <v>4.2300000000000004</v>
      </c>
      <c r="D44" s="119">
        <v>114797</v>
      </c>
      <c r="E44" s="93"/>
      <c r="F44" s="93"/>
      <c r="G44" s="93"/>
      <c r="H44" s="381"/>
      <c r="I44" s="381"/>
      <c r="J44" s="381"/>
      <c r="K44" s="381"/>
      <c r="L44" s="381"/>
      <c r="M44" s="381"/>
      <c r="N44" s="381"/>
      <c r="O44" s="381"/>
      <c r="P44" s="381"/>
      <c r="Q44" s="381"/>
      <c r="R44" s="381"/>
      <c r="S44" s="381"/>
      <c r="T44" s="381"/>
      <c r="U44" s="381"/>
      <c r="V44" s="381"/>
      <c r="W44" s="381"/>
      <c r="X44" s="381"/>
      <c r="Y44" s="381"/>
      <c r="Z44" s="381"/>
      <c r="AA44" s="381"/>
      <c r="AB44" s="381"/>
      <c r="AC44" s="381"/>
      <c r="AD44" s="381"/>
      <c r="AE44" s="381"/>
      <c r="AF44" s="381"/>
      <c r="AG44" s="381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  <c r="BP44" s="93"/>
      <c r="BQ44" s="93"/>
      <c r="BR44" s="93"/>
      <c r="BS44" s="93"/>
      <c r="BT44" s="93"/>
      <c r="BU44" s="93"/>
      <c r="BV44" s="93"/>
      <c r="BW44" s="93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3"/>
      <c r="CI44" s="93"/>
      <c r="CJ44" s="93"/>
      <c r="CK44" s="93"/>
      <c r="CL44" s="93"/>
      <c r="CM44" s="93"/>
      <c r="CN44" s="93"/>
      <c r="CO44" s="93"/>
      <c r="CP44" s="93"/>
      <c r="CQ44" s="93"/>
      <c r="CR44" s="93"/>
      <c r="CS44" s="93"/>
      <c r="CT44" s="93"/>
      <c r="CU44" s="93"/>
      <c r="CV44" s="93"/>
      <c r="CW44" s="93"/>
      <c r="CX44" s="93"/>
      <c r="CY44" s="93"/>
      <c r="CZ44" s="93"/>
      <c r="DA44" s="93"/>
      <c r="DB44" s="93"/>
      <c r="DC44" s="93"/>
      <c r="DD44" s="93"/>
      <c r="DE44" s="93"/>
      <c r="DF44" s="93"/>
      <c r="DG44" s="93"/>
      <c r="DH44" s="93"/>
      <c r="DI44" s="93"/>
      <c r="DJ44" s="93"/>
      <c r="DK44" s="93"/>
      <c r="DL44" s="93"/>
      <c r="DM44" s="93"/>
      <c r="DN44" s="93"/>
    </row>
    <row r="45" spans="1:118" ht="15.75" x14ac:dyDescent="0.25">
      <c r="A45" s="93"/>
      <c r="B45" s="117" t="s">
        <v>270</v>
      </c>
      <c r="C45" s="118">
        <v>6.76</v>
      </c>
      <c r="D45" s="119">
        <v>85268</v>
      </c>
      <c r="E45" s="93"/>
      <c r="F45" s="93"/>
      <c r="G45" s="93"/>
      <c r="H45" s="381"/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  <c r="T45" s="381"/>
      <c r="U45" s="381"/>
      <c r="V45" s="381"/>
      <c r="W45" s="381"/>
      <c r="X45" s="381"/>
      <c r="Y45" s="381"/>
      <c r="Z45" s="381"/>
      <c r="AA45" s="381"/>
      <c r="AB45" s="381"/>
      <c r="AC45" s="381"/>
      <c r="AD45" s="381"/>
      <c r="AE45" s="381"/>
      <c r="AF45" s="381"/>
      <c r="AG45" s="381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3"/>
      <c r="DB45" s="93"/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</row>
    <row r="46" spans="1:118" ht="15.75" x14ac:dyDescent="0.25">
      <c r="A46" s="93"/>
      <c r="B46" s="117" t="s">
        <v>272</v>
      </c>
      <c r="C46" s="118">
        <v>5.85</v>
      </c>
      <c r="D46" s="119">
        <v>88302</v>
      </c>
      <c r="E46" s="93"/>
      <c r="F46" s="93"/>
      <c r="G46" s="93"/>
      <c r="H46" s="381"/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381"/>
      <c r="AF46" s="381"/>
      <c r="AG46" s="381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3"/>
      <c r="BW46" s="93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93"/>
      <c r="CX46" s="93"/>
      <c r="CY46" s="93"/>
      <c r="CZ46" s="93"/>
      <c r="DA46" s="93"/>
      <c r="DB46" s="93"/>
      <c r="DC46" s="93"/>
      <c r="DD46" s="93"/>
      <c r="DE46" s="93"/>
      <c r="DF46" s="93"/>
      <c r="DG46" s="93"/>
      <c r="DH46" s="93"/>
      <c r="DI46" s="93"/>
      <c r="DJ46" s="93"/>
      <c r="DK46" s="93"/>
      <c r="DL46" s="93"/>
      <c r="DM46" s="93"/>
      <c r="DN46" s="93"/>
    </row>
    <row r="47" spans="1:118" ht="15.75" x14ac:dyDescent="0.25">
      <c r="A47" s="93"/>
      <c r="B47" s="117" t="s">
        <v>274</v>
      </c>
      <c r="C47" s="118">
        <v>4.01</v>
      </c>
      <c r="D47" s="119">
        <v>78680</v>
      </c>
      <c r="E47" s="93"/>
      <c r="F47" s="93"/>
      <c r="G47" s="93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93"/>
      <c r="BR47" s="93"/>
      <c r="BS47" s="93"/>
      <c r="BT47" s="93"/>
      <c r="BU47" s="93"/>
      <c r="BV47" s="93"/>
      <c r="BW47" s="93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  <c r="CY47" s="93"/>
      <c r="CZ47" s="93"/>
      <c r="DA47" s="93"/>
      <c r="DB47" s="93"/>
      <c r="DC47" s="93"/>
      <c r="DD47" s="93"/>
      <c r="DE47" s="93"/>
      <c r="DF47" s="93"/>
      <c r="DG47" s="93"/>
      <c r="DH47" s="93"/>
      <c r="DI47" s="93"/>
      <c r="DJ47" s="93"/>
      <c r="DK47" s="93"/>
      <c r="DL47" s="93"/>
      <c r="DM47" s="93"/>
      <c r="DN47" s="93"/>
    </row>
    <row r="48" spans="1:118" ht="15.75" x14ac:dyDescent="0.25">
      <c r="A48" s="93"/>
      <c r="B48" s="117" t="s">
        <v>275</v>
      </c>
      <c r="C48" s="118">
        <v>8.0399999999999991</v>
      </c>
      <c r="D48" s="119">
        <v>77676</v>
      </c>
      <c r="E48" s="93"/>
      <c r="F48" s="93"/>
      <c r="G48" s="93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3"/>
      <c r="DB48" s="93"/>
      <c r="DC48" s="93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</row>
    <row r="49" spans="1:118" ht="15.75" x14ac:dyDescent="0.25">
      <c r="A49" s="93"/>
      <c r="B49" s="117" t="s">
        <v>277</v>
      </c>
      <c r="C49" s="118">
        <v>10.33</v>
      </c>
      <c r="D49" s="119">
        <v>78110</v>
      </c>
      <c r="E49" s="93"/>
      <c r="F49" s="93"/>
      <c r="G49" s="93"/>
      <c r="H49" s="381"/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3"/>
      <c r="BW49" s="93"/>
      <c r="BX49" s="93"/>
      <c r="BY49" s="93"/>
      <c r="BZ49" s="93"/>
      <c r="CA49" s="93"/>
      <c r="CB49" s="93"/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/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</row>
    <row r="50" spans="1:118" ht="15.75" x14ac:dyDescent="0.25">
      <c r="A50" s="93"/>
      <c r="B50" s="117" t="s">
        <v>278</v>
      </c>
      <c r="C50" s="118">
        <v>10.8</v>
      </c>
      <c r="D50" s="119">
        <v>78723</v>
      </c>
      <c r="E50" s="93"/>
      <c r="F50" s="93"/>
      <c r="G50" s="93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  <c r="Z50" s="381"/>
      <c r="AA50" s="381"/>
      <c r="AB50" s="381"/>
      <c r="AC50" s="381"/>
      <c r="AD50" s="381"/>
      <c r="AE50" s="381"/>
      <c r="AF50" s="381"/>
      <c r="AG50" s="381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3"/>
      <c r="BW50" s="93"/>
      <c r="BX50" s="93"/>
      <c r="BY50" s="93"/>
      <c r="BZ50" s="93"/>
      <c r="CA50" s="93"/>
      <c r="CB50" s="93"/>
      <c r="CC50" s="93"/>
      <c r="CD50" s="93"/>
      <c r="CE50" s="93"/>
      <c r="CF50" s="93"/>
      <c r="CG50" s="93"/>
      <c r="CH50" s="93"/>
      <c r="CI50" s="93"/>
      <c r="CJ50" s="93"/>
      <c r="CK50" s="93"/>
      <c r="CL50" s="93"/>
      <c r="CM50" s="93"/>
      <c r="CN50" s="93"/>
      <c r="CO50" s="93"/>
      <c r="CP50" s="93"/>
      <c r="CQ50" s="93"/>
      <c r="CR50" s="93"/>
      <c r="CS50" s="93"/>
      <c r="CT50" s="93"/>
      <c r="CU50" s="93"/>
      <c r="CV50" s="93"/>
      <c r="CW50" s="93"/>
      <c r="CX50" s="93"/>
      <c r="CY50" s="93"/>
      <c r="CZ50" s="93"/>
      <c r="DA50" s="93"/>
      <c r="DB50" s="93"/>
      <c r="DC50" s="93"/>
      <c r="DD50" s="93"/>
      <c r="DE50" s="93"/>
      <c r="DF50" s="93"/>
      <c r="DG50" s="93"/>
      <c r="DH50" s="93"/>
      <c r="DI50" s="93"/>
      <c r="DJ50" s="93"/>
      <c r="DK50" s="93"/>
      <c r="DL50" s="93"/>
      <c r="DM50" s="93"/>
      <c r="DN50" s="93"/>
    </row>
    <row r="51" spans="1:118" ht="15.75" x14ac:dyDescent="0.25">
      <c r="A51" s="93"/>
      <c r="B51" s="117" t="s">
        <v>280</v>
      </c>
      <c r="C51" s="118">
        <v>4.55</v>
      </c>
      <c r="D51" s="119">
        <v>67908</v>
      </c>
      <c r="E51" s="93"/>
      <c r="F51" s="93"/>
      <c r="G51" s="93"/>
      <c r="H51" s="381"/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  <c r="Z51" s="381"/>
      <c r="AA51" s="381"/>
      <c r="AB51" s="381"/>
      <c r="AC51" s="381"/>
      <c r="AD51" s="381"/>
      <c r="AE51" s="381"/>
      <c r="AF51" s="381"/>
      <c r="AG51" s="381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93"/>
      <c r="CW51" s="93"/>
      <c r="CX51" s="93"/>
      <c r="CY51" s="93"/>
      <c r="CZ51" s="93"/>
      <c r="DA51" s="93"/>
      <c r="DB51" s="93"/>
      <c r="DC51" s="93"/>
      <c r="DD51" s="93"/>
      <c r="DE51" s="93"/>
      <c r="DF51" s="93"/>
      <c r="DG51" s="93"/>
      <c r="DH51" s="93"/>
      <c r="DI51" s="93"/>
      <c r="DJ51" s="93"/>
      <c r="DK51" s="93"/>
      <c r="DL51" s="93"/>
      <c r="DM51" s="93"/>
      <c r="DN51" s="93"/>
    </row>
    <row r="52" spans="1:118" ht="15.75" x14ac:dyDescent="0.25">
      <c r="A52" s="93"/>
      <c r="B52" s="117" t="s">
        <v>281</v>
      </c>
      <c r="C52" s="118">
        <v>6.64</v>
      </c>
      <c r="D52" s="119">
        <v>67824</v>
      </c>
      <c r="E52" s="93"/>
      <c r="F52" s="93"/>
      <c r="G52" s="93"/>
      <c r="H52" s="381"/>
      <c r="I52" s="381"/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93"/>
      <c r="BR52" s="93"/>
      <c r="BS52" s="93"/>
      <c r="BT52" s="93"/>
      <c r="BU52" s="93"/>
      <c r="BV52" s="93"/>
      <c r="BW52" s="93"/>
      <c r="BX52" s="93"/>
      <c r="BY52" s="93"/>
      <c r="BZ52" s="93"/>
      <c r="CA52" s="93"/>
      <c r="CB52" s="93"/>
      <c r="CC52" s="93"/>
      <c r="CD52" s="93"/>
      <c r="CE52" s="93"/>
      <c r="CF52" s="93"/>
      <c r="CG52" s="93"/>
      <c r="CH52" s="93"/>
      <c r="CI52" s="93"/>
      <c r="CJ52" s="93"/>
      <c r="CK52" s="93"/>
      <c r="CL52" s="93"/>
      <c r="CM52" s="93"/>
      <c r="CN52" s="93"/>
      <c r="CO52" s="93"/>
      <c r="CP52" s="93"/>
      <c r="CQ52" s="93"/>
      <c r="CR52" s="93"/>
      <c r="CS52" s="93"/>
      <c r="CT52" s="93"/>
      <c r="CU52" s="93"/>
      <c r="CV52" s="93"/>
      <c r="CW52" s="93"/>
      <c r="CX52" s="93"/>
      <c r="CY52" s="93"/>
      <c r="CZ52" s="93"/>
      <c r="DA52" s="93"/>
      <c r="DB52" s="93"/>
      <c r="DC52" s="93"/>
      <c r="DD52" s="93"/>
      <c r="DE52" s="93"/>
      <c r="DF52" s="93"/>
      <c r="DG52" s="93"/>
      <c r="DH52" s="93"/>
      <c r="DI52" s="93"/>
      <c r="DJ52" s="93"/>
      <c r="DK52" s="93"/>
      <c r="DL52" s="93"/>
      <c r="DM52" s="93"/>
      <c r="DN52" s="93"/>
    </row>
    <row r="53" spans="1:118" ht="15.75" x14ac:dyDescent="0.25">
      <c r="A53" s="93"/>
      <c r="B53" s="117" t="s">
        <v>284</v>
      </c>
      <c r="C53" s="118">
        <v>5.27</v>
      </c>
      <c r="D53" s="119">
        <v>60675</v>
      </c>
      <c r="E53" s="93"/>
      <c r="F53" s="93"/>
      <c r="G53" s="93"/>
      <c r="H53" s="381"/>
      <c r="I53" s="381"/>
      <c r="J53" s="381"/>
      <c r="K53" s="381"/>
      <c r="L53" s="381"/>
      <c r="M53" s="381"/>
      <c r="N53" s="381"/>
      <c r="O53" s="381"/>
      <c r="P53" s="381"/>
      <c r="Q53" s="381"/>
      <c r="R53" s="381"/>
      <c r="S53" s="381"/>
      <c r="T53" s="381"/>
      <c r="U53" s="381"/>
      <c r="V53" s="381"/>
      <c r="W53" s="381"/>
      <c r="X53" s="381"/>
      <c r="Y53" s="381"/>
      <c r="Z53" s="381"/>
      <c r="AA53" s="381"/>
      <c r="AB53" s="381"/>
      <c r="AC53" s="381"/>
      <c r="AD53" s="381"/>
      <c r="AE53" s="381"/>
      <c r="AF53" s="381"/>
      <c r="AG53" s="381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</row>
    <row r="54" spans="1:118" ht="15.75" x14ac:dyDescent="0.25">
      <c r="A54" s="93"/>
      <c r="B54" s="117" t="s">
        <v>285</v>
      </c>
      <c r="C54" s="118">
        <v>6.96</v>
      </c>
      <c r="D54" s="119">
        <v>58703</v>
      </c>
      <c r="E54" s="93"/>
      <c r="F54" s="93"/>
      <c r="G54" s="93"/>
      <c r="H54" s="381"/>
      <c r="I54" s="381"/>
      <c r="J54" s="381"/>
      <c r="K54" s="381"/>
      <c r="L54" s="381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81"/>
      <c r="Z54" s="381"/>
      <c r="AA54" s="381"/>
      <c r="AB54" s="381"/>
      <c r="AC54" s="381"/>
      <c r="AD54" s="381"/>
      <c r="AE54" s="381"/>
      <c r="AF54" s="381"/>
      <c r="AG54" s="381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</row>
    <row r="55" spans="1:118" ht="15.75" x14ac:dyDescent="0.25">
      <c r="A55" s="93"/>
      <c r="B55" s="117" t="s">
        <v>286</v>
      </c>
      <c r="C55" s="118">
        <v>6.39</v>
      </c>
      <c r="D55" s="119">
        <v>55971</v>
      </c>
      <c r="E55" s="93"/>
      <c r="F55" s="93"/>
      <c r="G55" s="93"/>
      <c r="H55" s="381"/>
      <c r="I55" s="381"/>
      <c r="J55" s="381"/>
      <c r="K55" s="381"/>
      <c r="L55" s="381"/>
      <c r="M55" s="381"/>
      <c r="N55" s="381"/>
      <c r="O55" s="381"/>
      <c r="P55" s="381"/>
      <c r="Q55" s="381"/>
      <c r="R55" s="381"/>
      <c r="S55" s="381"/>
      <c r="T55" s="381"/>
      <c r="U55" s="381"/>
      <c r="V55" s="381"/>
      <c r="W55" s="381"/>
      <c r="X55" s="381"/>
      <c r="Y55" s="381"/>
      <c r="Z55" s="381"/>
      <c r="AA55" s="381"/>
      <c r="AB55" s="381"/>
      <c r="AC55" s="381"/>
      <c r="AD55" s="381"/>
      <c r="AE55" s="381"/>
      <c r="AF55" s="381"/>
      <c r="AG55" s="381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/>
      <c r="CL55" s="93"/>
      <c r="CM55" s="93"/>
      <c r="CN55" s="93"/>
      <c r="CO55" s="93"/>
      <c r="CP55" s="93"/>
      <c r="CQ55" s="93"/>
      <c r="CR55" s="93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3"/>
      <c r="DE55" s="93"/>
      <c r="DF55" s="93"/>
      <c r="DG55" s="93"/>
      <c r="DH55" s="93"/>
      <c r="DI55" s="93"/>
      <c r="DJ55" s="93"/>
      <c r="DK55" s="93"/>
      <c r="DL55" s="93"/>
      <c r="DM55" s="93"/>
      <c r="DN55" s="93"/>
    </row>
    <row r="56" spans="1:118" ht="15.75" x14ac:dyDescent="0.25">
      <c r="A56" s="93"/>
      <c r="B56" s="117" t="s">
        <v>287</v>
      </c>
      <c r="C56" s="118">
        <v>5.05</v>
      </c>
      <c r="D56" s="119">
        <v>53970</v>
      </c>
      <c r="E56" s="93"/>
      <c r="F56" s="93"/>
      <c r="G56" s="93"/>
      <c r="H56" s="381"/>
      <c r="I56" s="381"/>
      <c r="J56" s="381"/>
      <c r="K56" s="381"/>
      <c r="L56" s="381"/>
      <c r="M56" s="381"/>
      <c r="N56" s="381"/>
      <c r="O56" s="381"/>
      <c r="P56" s="381"/>
      <c r="Q56" s="381"/>
      <c r="R56" s="381"/>
      <c r="S56" s="381"/>
      <c r="T56" s="381"/>
      <c r="U56" s="381"/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81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3"/>
      <c r="BW56" s="93"/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93"/>
      <c r="CI56" s="93"/>
      <c r="CJ56" s="93"/>
      <c r="CK56" s="93"/>
      <c r="CL56" s="93"/>
      <c r="CM56" s="93"/>
      <c r="CN56" s="93"/>
      <c r="CO56" s="93"/>
      <c r="CP56" s="93"/>
      <c r="CQ56" s="93"/>
      <c r="CR56" s="93"/>
      <c r="CS56" s="93"/>
      <c r="CT56" s="93"/>
      <c r="CU56" s="93"/>
      <c r="CV56" s="93"/>
      <c r="CW56" s="93"/>
      <c r="CX56" s="93"/>
      <c r="CY56" s="93"/>
      <c r="CZ56" s="93"/>
      <c r="DA56" s="93"/>
      <c r="DB56" s="93"/>
      <c r="DC56" s="93"/>
      <c r="DD56" s="93"/>
      <c r="DE56" s="93"/>
      <c r="DF56" s="93"/>
      <c r="DG56" s="93"/>
      <c r="DH56" s="93"/>
      <c r="DI56" s="93"/>
      <c r="DJ56" s="93"/>
      <c r="DK56" s="93"/>
      <c r="DL56" s="93"/>
      <c r="DM56" s="93"/>
      <c r="DN56" s="93"/>
    </row>
    <row r="57" spans="1:118" ht="15.75" x14ac:dyDescent="0.25">
      <c r="A57" s="93"/>
      <c r="B57" s="117" t="s">
        <v>288</v>
      </c>
      <c r="C57" s="118">
        <v>6.7</v>
      </c>
      <c r="D57" s="119">
        <v>52736</v>
      </c>
      <c r="E57" s="93"/>
      <c r="F57" s="93"/>
      <c r="G57" s="93"/>
      <c r="H57" s="381"/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  <c r="T57" s="381"/>
      <c r="U57" s="381"/>
      <c r="V57" s="381"/>
      <c r="W57" s="381"/>
      <c r="X57" s="381"/>
      <c r="Y57" s="381"/>
      <c r="Z57" s="381"/>
      <c r="AA57" s="381"/>
      <c r="AB57" s="381"/>
      <c r="AC57" s="381"/>
      <c r="AD57" s="381"/>
      <c r="AE57" s="381"/>
      <c r="AF57" s="381"/>
      <c r="AG57" s="381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/>
      <c r="CL57" s="93"/>
      <c r="CM57" s="93"/>
      <c r="CN57" s="93"/>
      <c r="CO57" s="93"/>
      <c r="CP57" s="93"/>
      <c r="CQ57" s="93"/>
      <c r="CR57" s="93"/>
      <c r="CS57" s="93"/>
      <c r="CT57" s="93"/>
      <c r="CU57" s="93"/>
      <c r="CV57" s="93"/>
      <c r="CW57" s="93"/>
      <c r="CX57" s="93"/>
      <c r="CY57" s="93"/>
      <c r="CZ57" s="93"/>
      <c r="DA57" s="93"/>
      <c r="DB57" s="93"/>
      <c r="DC57" s="93"/>
      <c r="DD57" s="93"/>
      <c r="DE57" s="93"/>
      <c r="DF57" s="93"/>
      <c r="DG57" s="93"/>
      <c r="DH57" s="93"/>
      <c r="DI57" s="93"/>
      <c r="DJ57" s="93"/>
      <c r="DK57" s="93"/>
      <c r="DL57" s="93"/>
      <c r="DM57" s="93"/>
      <c r="DN57" s="93"/>
    </row>
    <row r="58" spans="1:118" ht="15.75" x14ac:dyDescent="0.25">
      <c r="A58" s="93"/>
      <c r="B58" s="117" t="s">
        <v>289</v>
      </c>
      <c r="C58" s="118">
        <v>10.94</v>
      </c>
      <c r="D58" s="119">
        <v>52530</v>
      </c>
      <c r="E58" s="93"/>
      <c r="F58" s="93"/>
      <c r="G58" s="93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381"/>
      <c r="AB58" s="381"/>
      <c r="AC58" s="381"/>
      <c r="AD58" s="381"/>
      <c r="AE58" s="381"/>
      <c r="AF58" s="381"/>
      <c r="AG58" s="381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</row>
    <row r="59" spans="1:118" ht="15.75" x14ac:dyDescent="0.25">
      <c r="A59" s="93"/>
      <c r="B59" s="117" t="s">
        <v>291</v>
      </c>
      <c r="C59" s="118">
        <v>9.81</v>
      </c>
      <c r="D59" s="119">
        <v>54583</v>
      </c>
      <c r="E59" s="93"/>
      <c r="F59" s="93"/>
      <c r="G59" s="93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  <c r="AE59" s="381"/>
      <c r="AF59" s="381"/>
      <c r="AG59" s="381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</row>
    <row r="60" spans="1:118" ht="15.75" x14ac:dyDescent="0.25">
      <c r="A60" s="93"/>
      <c r="B60" s="117" t="s">
        <v>293</v>
      </c>
      <c r="C60" s="118">
        <v>8.1300000000000008</v>
      </c>
      <c r="D60" s="119">
        <v>50247</v>
      </c>
      <c r="E60" s="93"/>
      <c r="F60" s="93"/>
      <c r="G60" s="93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</row>
    <row r="61" spans="1:118" ht="15.75" x14ac:dyDescent="0.25">
      <c r="A61" s="93"/>
      <c r="B61" s="117" t="s">
        <v>294</v>
      </c>
      <c r="C61" s="118">
        <v>7.01</v>
      </c>
      <c r="D61" s="119">
        <v>48705</v>
      </c>
      <c r="E61" s="93"/>
      <c r="F61" s="93"/>
      <c r="G61" s="93"/>
      <c r="H61" s="381"/>
      <c r="I61" s="381"/>
      <c r="J61" s="381"/>
      <c r="K61" s="381"/>
      <c r="L61" s="381"/>
      <c r="M61" s="381"/>
      <c r="N61" s="381"/>
      <c r="O61" s="381"/>
      <c r="P61" s="381"/>
      <c r="Q61" s="381"/>
      <c r="R61" s="381"/>
      <c r="S61" s="381"/>
      <c r="T61" s="381"/>
      <c r="U61" s="381"/>
      <c r="V61" s="381"/>
      <c r="W61" s="381"/>
      <c r="X61" s="381"/>
      <c r="Y61" s="381"/>
      <c r="Z61" s="381"/>
      <c r="AA61" s="381"/>
      <c r="AB61" s="381"/>
      <c r="AC61" s="381"/>
      <c r="AD61" s="381"/>
      <c r="AE61" s="381"/>
      <c r="AF61" s="381"/>
      <c r="AG61" s="381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3"/>
      <c r="BW61" s="93"/>
      <c r="BX61" s="93"/>
      <c r="BY61" s="93"/>
      <c r="BZ61" s="93"/>
      <c r="CA61" s="93"/>
      <c r="CB61" s="93"/>
      <c r="CC61" s="93"/>
      <c r="CD61" s="93"/>
      <c r="CE61" s="93"/>
      <c r="CF61" s="93"/>
      <c r="CG61" s="93"/>
      <c r="CH61" s="93"/>
      <c r="CI61" s="93"/>
      <c r="CJ61" s="93"/>
      <c r="CK61" s="93"/>
      <c r="CL61" s="93"/>
      <c r="CM61" s="93"/>
      <c r="CN61" s="93"/>
      <c r="CO61" s="93"/>
      <c r="CP61" s="93"/>
      <c r="CQ61" s="93"/>
      <c r="CR61" s="93"/>
      <c r="CS61" s="93"/>
      <c r="CT61" s="93"/>
      <c r="CU61" s="93"/>
      <c r="CV61" s="93"/>
      <c r="CW61" s="93"/>
      <c r="CX61" s="93"/>
      <c r="CY61" s="93"/>
      <c r="CZ61" s="93"/>
      <c r="DA61" s="93"/>
      <c r="DB61" s="93"/>
      <c r="DC61" s="93"/>
      <c r="DD61" s="93"/>
      <c r="DE61" s="93"/>
      <c r="DF61" s="93"/>
      <c r="DG61" s="93"/>
      <c r="DH61" s="93"/>
      <c r="DI61" s="93"/>
      <c r="DJ61" s="93"/>
      <c r="DK61" s="93"/>
      <c r="DL61" s="93"/>
      <c r="DM61" s="93"/>
      <c r="DN61" s="93"/>
    </row>
    <row r="62" spans="1:118" ht="15.75" x14ac:dyDescent="0.25">
      <c r="A62" s="93"/>
      <c r="B62" s="117" t="s">
        <v>295</v>
      </c>
      <c r="C62" s="118">
        <v>8.0399999999999991</v>
      </c>
      <c r="D62" s="119">
        <v>44476</v>
      </c>
      <c r="E62" s="93"/>
      <c r="F62" s="93"/>
      <c r="G62" s="93"/>
      <c r="H62" s="381"/>
      <c r="I62" s="381"/>
      <c r="J62" s="381"/>
      <c r="K62" s="381"/>
      <c r="L62" s="381"/>
      <c r="M62" s="381"/>
      <c r="N62" s="381"/>
      <c r="O62" s="381"/>
      <c r="P62" s="381"/>
      <c r="Q62" s="381"/>
      <c r="R62" s="381"/>
      <c r="S62" s="381"/>
      <c r="T62" s="381"/>
      <c r="U62" s="381"/>
      <c r="V62" s="381"/>
      <c r="W62" s="381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93"/>
      <c r="BT62" s="93"/>
      <c r="BU62" s="93"/>
      <c r="BV62" s="93"/>
      <c r="BW62" s="93"/>
      <c r="BX62" s="93"/>
      <c r="BY62" s="93"/>
      <c r="BZ62" s="93"/>
      <c r="CA62" s="93"/>
      <c r="CB62" s="93"/>
      <c r="CC62" s="93"/>
      <c r="CD62" s="93"/>
      <c r="CE62" s="93"/>
      <c r="CF62" s="93"/>
      <c r="CG62" s="93"/>
      <c r="CH62" s="93"/>
      <c r="CI62" s="93"/>
      <c r="CJ62" s="93"/>
      <c r="CK62" s="93"/>
      <c r="CL62" s="93"/>
      <c r="CM62" s="93"/>
      <c r="CN62" s="93"/>
      <c r="CO62" s="93"/>
      <c r="CP62" s="93"/>
      <c r="CQ62" s="93"/>
      <c r="CR62" s="93"/>
      <c r="CS62" s="93"/>
      <c r="CT62" s="93"/>
      <c r="CU62" s="93"/>
      <c r="CV62" s="93"/>
      <c r="CW62" s="93"/>
      <c r="CX62" s="93"/>
      <c r="CY62" s="93"/>
      <c r="CZ62" s="93"/>
      <c r="DA62" s="93"/>
      <c r="DB62" s="93"/>
      <c r="DC62" s="93"/>
      <c r="DD62" s="93"/>
      <c r="DE62" s="93"/>
      <c r="DF62" s="93"/>
      <c r="DG62" s="93"/>
      <c r="DH62" s="93"/>
      <c r="DI62" s="93"/>
      <c r="DJ62" s="93"/>
      <c r="DK62" s="93"/>
      <c r="DL62" s="93"/>
      <c r="DM62" s="93"/>
      <c r="DN62" s="93"/>
    </row>
    <row r="63" spans="1:118" x14ac:dyDescent="0.25">
      <c r="A63" s="93"/>
      <c r="B63" s="93"/>
      <c r="C63" s="93"/>
      <c r="D63" s="93"/>
      <c r="E63" s="93"/>
      <c r="F63" s="93"/>
      <c r="G63" s="93"/>
      <c r="H63" s="381"/>
      <c r="I63" s="381"/>
      <c r="J63" s="381"/>
      <c r="K63" s="381"/>
      <c r="L63" s="381"/>
      <c r="M63" s="381"/>
      <c r="N63" s="381"/>
      <c r="O63" s="381"/>
      <c r="P63" s="381"/>
      <c r="Q63" s="381"/>
      <c r="R63" s="381"/>
      <c r="S63" s="381"/>
      <c r="T63" s="381"/>
      <c r="U63" s="381"/>
      <c r="V63" s="381"/>
      <c r="W63" s="381"/>
      <c r="X63" s="381"/>
      <c r="Y63" s="381"/>
      <c r="Z63" s="381"/>
      <c r="AA63" s="381"/>
      <c r="AB63" s="381"/>
      <c r="AC63" s="381"/>
      <c r="AD63" s="381"/>
      <c r="AE63" s="381"/>
      <c r="AF63" s="381"/>
      <c r="AG63" s="381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3"/>
      <c r="CK63" s="93"/>
      <c r="CL63" s="93"/>
      <c r="CM63" s="93"/>
      <c r="CN63" s="93"/>
      <c r="CO63" s="93"/>
      <c r="CP63" s="93"/>
      <c r="CQ63" s="93"/>
      <c r="CR63" s="93"/>
      <c r="CS63" s="93"/>
      <c r="CT63" s="93"/>
      <c r="CU63" s="93"/>
      <c r="CV63" s="93"/>
      <c r="CW63" s="93"/>
      <c r="CX63" s="93"/>
      <c r="CY63" s="93"/>
      <c r="CZ63" s="93"/>
      <c r="DA63" s="93"/>
      <c r="DB63" s="93"/>
      <c r="DC63" s="93"/>
      <c r="DD63" s="93"/>
      <c r="DE63" s="93"/>
      <c r="DF63" s="93"/>
      <c r="DG63" s="93"/>
      <c r="DH63" s="93"/>
      <c r="DI63" s="93"/>
      <c r="DJ63" s="93"/>
      <c r="DK63" s="93"/>
      <c r="DL63" s="93"/>
      <c r="DM63" s="93"/>
      <c r="DN63" s="93"/>
    </row>
    <row r="64" spans="1:118" x14ac:dyDescent="0.25">
      <c r="A64" s="93"/>
      <c r="B64" s="93"/>
      <c r="C64" s="93"/>
      <c r="D64" s="93"/>
      <c r="E64" s="93"/>
      <c r="F64" s="93"/>
      <c r="G64" s="93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381"/>
      <c r="AC64" s="381"/>
      <c r="AD64" s="381"/>
      <c r="AE64" s="381"/>
      <c r="AF64" s="381"/>
      <c r="AG64" s="381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3"/>
      <c r="BN64" s="93"/>
      <c r="BO64" s="93"/>
      <c r="BP64" s="93"/>
      <c r="BQ64" s="93"/>
      <c r="BR64" s="93"/>
      <c r="BS64" s="93"/>
      <c r="BT64" s="93"/>
      <c r="BU64" s="93"/>
      <c r="BV64" s="93"/>
      <c r="BW64" s="93"/>
      <c r="BX64" s="93"/>
      <c r="BY64" s="93"/>
      <c r="BZ64" s="93"/>
      <c r="CA64" s="93"/>
      <c r="CB64" s="93"/>
      <c r="CC64" s="93"/>
      <c r="CD64" s="93"/>
      <c r="CE64" s="93"/>
      <c r="CF64" s="93"/>
      <c r="CG64" s="93"/>
      <c r="CH64" s="93"/>
      <c r="CI64" s="93"/>
      <c r="CJ64" s="93"/>
      <c r="CK64" s="93"/>
      <c r="CL64" s="93"/>
      <c r="CM64" s="93"/>
      <c r="CN64" s="93"/>
      <c r="CO64" s="93"/>
      <c r="CP64" s="93"/>
      <c r="CQ64" s="93"/>
      <c r="CR64" s="93"/>
      <c r="CS64" s="93"/>
      <c r="CT64" s="93"/>
      <c r="CU64" s="93"/>
      <c r="CV64" s="93"/>
      <c r="CW64" s="93"/>
      <c r="CX64" s="93"/>
      <c r="CY64" s="93"/>
      <c r="CZ64" s="93"/>
      <c r="DA64" s="93"/>
      <c r="DB64" s="93"/>
      <c r="DC64" s="93"/>
      <c r="DD64" s="93"/>
      <c r="DE64" s="93"/>
      <c r="DF64" s="93"/>
      <c r="DG64" s="93"/>
      <c r="DH64" s="93"/>
      <c r="DI64" s="93"/>
      <c r="DJ64" s="93"/>
      <c r="DK64" s="93"/>
      <c r="DL64" s="93"/>
      <c r="DM64" s="93"/>
      <c r="DN64" s="93"/>
    </row>
    <row r="65" spans="1:118" x14ac:dyDescent="0.25">
      <c r="A65" s="93"/>
      <c r="B65" s="93"/>
      <c r="C65" s="93"/>
      <c r="D65" s="93"/>
      <c r="E65" s="93"/>
      <c r="F65" s="93"/>
      <c r="G65" s="93"/>
      <c r="H65" s="381"/>
      <c r="I65" s="381"/>
      <c r="J65" s="381"/>
      <c r="K65" s="381"/>
      <c r="L65" s="381"/>
      <c r="M65" s="381"/>
      <c r="N65" s="381"/>
      <c r="O65" s="381"/>
      <c r="P65" s="381"/>
      <c r="Q65" s="381"/>
      <c r="R65" s="381"/>
      <c r="S65" s="381"/>
      <c r="T65" s="381"/>
      <c r="U65" s="381"/>
      <c r="V65" s="381"/>
      <c r="W65" s="381"/>
      <c r="X65" s="381"/>
      <c r="Y65" s="381"/>
      <c r="Z65" s="381"/>
      <c r="AA65" s="381"/>
      <c r="AB65" s="381"/>
      <c r="AC65" s="381"/>
      <c r="AD65" s="381"/>
      <c r="AE65" s="381"/>
      <c r="AF65" s="381"/>
      <c r="AG65" s="381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  <c r="CJ65" s="93"/>
      <c r="CK65" s="93"/>
      <c r="CL65" s="93"/>
      <c r="CM65" s="93"/>
      <c r="CN65" s="93"/>
      <c r="CO65" s="93"/>
      <c r="CP65" s="93"/>
      <c r="CQ65" s="93"/>
      <c r="CR65" s="93"/>
      <c r="CS65" s="93"/>
      <c r="CT65" s="93"/>
      <c r="CU65" s="93"/>
      <c r="CV65" s="93"/>
      <c r="CW65" s="93"/>
      <c r="CX65" s="93"/>
      <c r="CY65" s="93"/>
      <c r="CZ65" s="93"/>
      <c r="DA65" s="93"/>
      <c r="DB65" s="93"/>
      <c r="DC65" s="93"/>
      <c r="DD65" s="93"/>
      <c r="DE65" s="93"/>
      <c r="DF65" s="93"/>
      <c r="DG65" s="93"/>
      <c r="DH65" s="93"/>
      <c r="DI65" s="93"/>
      <c r="DJ65" s="93"/>
      <c r="DK65" s="93"/>
      <c r="DL65" s="93"/>
      <c r="DM65" s="93"/>
      <c r="DN65" s="93"/>
    </row>
    <row r="66" spans="1:118" x14ac:dyDescent="0.25">
      <c r="A66" s="93"/>
      <c r="B66" s="93"/>
      <c r="C66" s="93"/>
      <c r="D66" s="93"/>
      <c r="E66" s="93"/>
      <c r="F66" s="93"/>
      <c r="G66" s="93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3"/>
      <c r="BW66" s="93"/>
      <c r="BX66" s="93"/>
      <c r="BY66" s="93"/>
      <c r="BZ66" s="93"/>
      <c r="CA66" s="93"/>
      <c r="CB66" s="93"/>
      <c r="CC66" s="93"/>
      <c r="CD66" s="93"/>
      <c r="CE66" s="93"/>
      <c r="CF66" s="93"/>
      <c r="CG66" s="93"/>
      <c r="CH66" s="93"/>
      <c r="CI66" s="93"/>
      <c r="CJ66" s="93"/>
      <c r="CK66" s="93"/>
      <c r="CL66" s="93"/>
      <c r="CM66" s="93"/>
      <c r="CN66" s="93"/>
      <c r="CO66" s="93"/>
      <c r="CP66" s="93"/>
      <c r="CQ66" s="93"/>
      <c r="CR66" s="93"/>
      <c r="CS66" s="93"/>
      <c r="CT66" s="93"/>
      <c r="CU66" s="93"/>
      <c r="CV66" s="93"/>
      <c r="CW66" s="93"/>
      <c r="CX66" s="93"/>
      <c r="CY66" s="93"/>
      <c r="CZ66" s="93"/>
      <c r="DA66" s="93"/>
      <c r="DB66" s="93"/>
      <c r="DC66" s="93"/>
      <c r="DD66" s="93"/>
      <c r="DE66" s="93"/>
      <c r="DF66" s="93"/>
      <c r="DG66" s="93"/>
      <c r="DH66" s="93"/>
      <c r="DI66" s="93"/>
      <c r="DJ66" s="93"/>
      <c r="DK66" s="93"/>
      <c r="DL66" s="93"/>
      <c r="DM66" s="93"/>
      <c r="DN66" s="93"/>
    </row>
    <row r="67" spans="1:118" x14ac:dyDescent="0.25">
      <c r="A67" s="93"/>
      <c r="B67" s="93"/>
      <c r="C67" s="93"/>
      <c r="D67" s="93"/>
      <c r="E67" s="93"/>
      <c r="F67" s="93"/>
      <c r="G67" s="93"/>
      <c r="H67" s="381"/>
      <c r="I67" s="381"/>
      <c r="J67" s="381"/>
      <c r="K67" s="381"/>
      <c r="L67" s="381"/>
      <c r="M67" s="381"/>
      <c r="N67" s="381"/>
      <c r="O67" s="381"/>
      <c r="P67" s="381"/>
      <c r="Q67" s="381"/>
      <c r="R67" s="381"/>
      <c r="S67" s="381"/>
      <c r="T67" s="381"/>
      <c r="U67" s="381"/>
      <c r="V67" s="381"/>
      <c r="W67" s="381"/>
      <c r="X67" s="381"/>
      <c r="Y67" s="381"/>
      <c r="Z67" s="381"/>
      <c r="AA67" s="381"/>
      <c r="AB67" s="381"/>
      <c r="AC67" s="381"/>
      <c r="AD67" s="381"/>
      <c r="AE67" s="381"/>
      <c r="AF67" s="381"/>
      <c r="AG67" s="381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3"/>
      <c r="DA67" s="93"/>
      <c r="DB67" s="93"/>
      <c r="DC67" s="93"/>
      <c r="DD67" s="93"/>
      <c r="DE67" s="93"/>
      <c r="DF67" s="93"/>
      <c r="DG67" s="93"/>
      <c r="DH67" s="93"/>
      <c r="DI67" s="93"/>
      <c r="DJ67" s="93"/>
      <c r="DK67" s="93"/>
      <c r="DL67" s="93"/>
      <c r="DM67" s="93"/>
      <c r="DN67" s="93"/>
    </row>
    <row r="68" spans="1:118" x14ac:dyDescent="0.25">
      <c r="A68" s="93"/>
      <c r="B68" s="93"/>
      <c r="C68" s="93"/>
      <c r="D68" s="93"/>
      <c r="E68" s="93"/>
      <c r="F68" s="93"/>
      <c r="G68" s="93"/>
      <c r="H68" s="381"/>
      <c r="I68" s="381"/>
      <c r="J68" s="381"/>
      <c r="K68" s="381"/>
      <c r="L68" s="381"/>
      <c r="M68" s="381"/>
      <c r="N68" s="381"/>
      <c r="O68" s="381"/>
      <c r="P68" s="381"/>
      <c r="Q68" s="381"/>
      <c r="R68" s="381"/>
      <c r="S68" s="381"/>
      <c r="T68" s="381"/>
      <c r="U68" s="381"/>
      <c r="V68" s="381"/>
      <c r="W68" s="381"/>
      <c r="X68" s="381"/>
      <c r="Y68" s="381"/>
      <c r="Z68" s="381"/>
      <c r="AA68" s="381"/>
      <c r="AB68" s="381"/>
      <c r="AC68" s="381"/>
      <c r="AD68" s="381"/>
      <c r="AE68" s="381"/>
      <c r="AF68" s="381"/>
      <c r="AG68" s="381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3"/>
      <c r="CK68" s="93"/>
      <c r="CL68" s="93"/>
      <c r="CM68" s="93"/>
      <c r="CN68" s="93"/>
      <c r="CO68" s="93"/>
      <c r="CP68" s="93"/>
      <c r="CQ68" s="93"/>
      <c r="CR68" s="93"/>
      <c r="CS68" s="93"/>
      <c r="CT68" s="93"/>
      <c r="CU68" s="93"/>
      <c r="CV68" s="93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</row>
    <row r="69" spans="1:118" x14ac:dyDescent="0.25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3"/>
      <c r="DA69" s="93"/>
      <c r="DB69" s="93"/>
      <c r="DC69" s="93"/>
      <c r="DD69" s="93"/>
      <c r="DE69" s="93"/>
      <c r="DF69" s="93"/>
      <c r="DG69" s="93"/>
      <c r="DH69" s="93"/>
      <c r="DI69" s="93"/>
      <c r="DJ69" s="93"/>
      <c r="DK69" s="93"/>
      <c r="DL69" s="93"/>
      <c r="DM69" s="93"/>
      <c r="DN69" s="93"/>
    </row>
    <row r="70" spans="1:118" x14ac:dyDescent="0.25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/>
      <c r="CC70" s="93"/>
      <c r="CD70" s="93"/>
      <c r="CE70" s="93"/>
      <c r="CF70" s="93"/>
      <c r="CG70" s="93"/>
      <c r="CH70" s="93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3"/>
      <c r="DA70" s="93"/>
      <c r="DB70" s="93"/>
      <c r="DC70" s="93"/>
      <c r="DD70" s="93"/>
      <c r="DE70" s="93"/>
      <c r="DF70" s="93"/>
      <c r="DG70" s="93"/>
      <c r="DH70" s="93"/>
      <c r="DI70" s="93"/>
      <c r="DJ70" s="93"/>
      <c r="DK70" s="93"/>
      <c r="DL70" s="93"/>
      <c r="DM70" s="93"/>
      <c r="DN70" s="93"/>
    </row>
    <row r="71" spans="1:118" x14ac:dyDescent="0.25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3"/>
      <c r="BW71" s="93"/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3"/>
      <c r="CK71" s="93"/>
      <c r="CL71" s="93"/>
      <c r="CM71" s="93"/>
      <c r="CN71" s="93"/>
      <c r="CO71" s="93"/>
      <c r="CP71" s="93"/>
      <c r="CQ71" s="93"/>
      <c r="CR71" s="93"/>
      <c r="CS71" s="93"/>
      <c r="CT71" s="93"/>
      <c r="CU71" s="93"/>
      <c r="CV71" s="93"/>
      <c r="CW71" s="93"/>
      <c r="CX71" s="93"/>
      <c r="CY71" s="93"/>
      <c r="CZ71" s="93"/>
      <c r="DA71" s="93"/>
      <c r="DB71" s="93"/>
      <c r="DC71" s="93"/>
      <c r="DD71" s="93"/>
      <c r="DE71" s="93"/>
      <c r="DF71" s="93"/>
      <c r="DG71" s="93"/>
      <c r="DH71" s="93"/>
      <c r="DI71" s="93"/>
      <c r="DJ71" s="93"/>
      <c r="DK71" s="93"/>
      <c r="DL71" s="93"/>
      <c r="DM71" s="93"/>
      <c r="DN71" s="93"/>
    </row>
    <row r="72" spans="1:118" x14ac:dyDescent="0.2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  <c r="CN72" s="93"/>
      <c r="CO72" s="93"/>
      <c r="CP72" s="93"/>
      <c r="CQ72" s="93"/>
      <c r="CR72" s="93"/>
      <c r="CS72" s="93"/>
      <c r="CT72" s="93"/>
      <c r="CU72" s="93"/>
      <c r="CV72" s="93"/>
      <c r="CW72" s="93"/>
      <c r="CX72" s="93"/>
      <c r="CY72" s="93"/>
      <c r="CZ72" s="93"/>
      <c r="DA72" s="93"/>
      <c r="DB72" s="93"/>
      <c r="DC72" s="93"/>
      <c r="DD72" s="93"/>
      <c r="DE72" s="93"/>
      <c r="DF72" s="93"/>
      <c r="DG72" s="93"/>
      <c r="DH72" s="93"/>
      <c r="DI72" s="93"/>
      <c r="DJ72" s="93"/>
      <c r="DK72" s="93"/>
      <c r="DL72" s="93"/>
      <c r="DM72" s="93"/>
      <c r="DN72" s="93"/>
    </row>
    <row r="73" spans="1:118" x14ac:dyDescent="0.25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O73" s="93"/>
      <c r="CP73" s="93"/>
      <c r="CQ73" s="93"/>
      <c r="CR73" s="93"/>
      <c r="CS73" s="93"/>
      <c r="CT73" s="93"/>
      <c r="CU73" s="93"/>
      <c r="CV73" s="93"/>
      <c r="CW73" s="93"/>
      <c r="CX73" s="93"/>
      <c r="CY73" s="93"/>
      <c r="CZ73" s="93"/>
      <c r="DA73" s="93"/>
      <c r="DB73" s="93"/>
      <c r="DC73" s="93"/>
      <c r="DD73" s="93"/>
      <c r="DE73" s="93"/>
      <c r="DF73" s="93"/>
      <c r="DG73" s="93"/>
      <c r="DH73" s="93"/>
      <c r="DI73" s="93"/>
      <c r="DJ73" s="93"/>
      <c r="DK73" s="93"/>
      <c r="DL73" s="93"/>
      <c r="DM73" s="93"/>
      <c r="DN73" s="93"/>
    </row>
    <row r="74" spans="1:118" x14ac:dyDescent="0.25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M74" s="93"/>
      <c r="CN74" s="93"/>
      <c r="CO74" s="93"/>
      <c r="CP74" s="93"/>
      <c r="CQ74" s="93"/>
      <c r="CR74" s="93"/>
      <c r="CS74" s="93"/>
      <c r="CT74" s="93"/>
      <c r="CU74" s="93"/>
      <c r="CV74" s="93"/>
      <c r="CW74" s="93"/>
      <c r="CX74" s="93"/>
      <c r="CY74" s="93"/>
      <c r="CZ74" s="93"/>
      <c r="DA74" s="93"/>
      <c r="DB74" s="93"/>
      <c r="DC74" s="93"/>
      <c r="DD74" s="93"/>
      <c r="DE74" s="93"/>
      <c r="DF74" s="93"/>
      <c r="DG74" s="93"/>
      <c r="DH74" s="93"/>
      <c r="DI74" s="93"/>
      <c r="DJ74" s="93"/>
      <c r="DK74" s="93"/>
      <c r="DL74" s="93"/>
      <c r="DM74" s="93"/>
      <c r="DN74" s="93"/>
    </row>
    <row r="75" spans="1:118" x14ac:dyDescent="0.25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/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93"/>
      <c r="BZ75" s="93"/>
      <c r="CA75" s="93"/>
      <c r="CB75" s="93"/>
      <c r="CC75" s="93"/>
      <c r="CD75" s="93"/>
      <c r="CE75" s="93"/>
      <c r="CF75" s="93"/>
      <c r="CG75" s="93"/>
      <c r="CH75" s="93"/>
      <c r="CI75" s="93"/>
      <c r="CJ75" s="93"/>
      <c r="CK75" s="93"/>
      <c r="CL75" s="93"/>
      <c r="CM75" s="93"/>
      <c r="CN75" s="93"/>
      <c r="CO75" s="93"/>
      <c r="CP75" s="93"/>
      <c r="CQ75" s="93"/>
      <c r="CR75" s="93"/>
      <c r="CS75" s="93"/>
      <c r="CT75" s="93"/>
      <c r="CU75" s="93"/>
      <c r="CV75" s="93"/>
      <c r="CW75" s="93"/>
      <c r="CX75" s="93"/>
      <c r="CY75" s="93"/>
      <c r="CZ75" s="93"/>
      <c r="DA75" s="93"/>
      <c r="DB75" s="93"/>
      <c r="DC75" s="93"/>
      <c r="DD75" s="93"/>
      <c r="DE75" s="93"/>
      <c r="DF75" s="93"/>
      <c r="DG75" s="93"/>
      <c r="DH75" s="93"/>
      <c r="DI75" s="93"/>
      <c r="DJ75" s="93"/>
      <c r="DK75" s="93"/>
      <c r="DL75" s="93"/>
      <c r="DM75" s="93"/>
      <c r="DN75" s="93"/>
    </row>
    <row r="76" spans="1:118" x14ac:dyDescent="0.25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3"/>
      <c r="BK76" s="93"/>
      <c r="BL76" s="93"/>
      <c r="BM76" s="93"/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93"/>
      <c r="BZ76" s="93"/>
      <c r="CA76" s="93"/>
      <c r="CB76" s="93"/>
      <c r="CC76" s="93"/>
      <c r="CD76" s="93"/>
      <c r="CE76" s="93"/>
      <c r="CF76" s="93"/>
      <c r="CG76" s="93"/>
      <c r="CH76" s="93"/>
      <c r="CI76" s="93"/>
      <c r="CJ76" s="93"/>
      <c r="CK76" s="93"/>
      <c r="CL76" s="93"/>
      <c r="CM76" s="93"/>
      <c r="CN76" s="93"/>
      <c r="CO76" s="93"/>
      <c r="CP76" s="93"/>
      <c r="CQ76" s="93"/>
      <c r="CR76" s="93"/>
      <c r="CS76" s="93"/>
      <c r="CT76" s="93"/>
      <c r="CU76" s="93"/>
      <c r="CV76" s="93"/>
      <c r="CW76" s="93"/>
      <c r="CX76" s="93"/>
      <c r="CY76" s="93"/>
      <c r="CZ76" s="93"/>
      <c r="DA76" s="93"/>
      <c r="DB76" s="93"/>
      <c r="DC76" s="93"/>
      <c r="DD76" s="93"/>
      <c r="DE76" s="93"/>
      <c r="DF76" s="93"/>
      <c r="DG76" s="93"/>
      <c r="DH76" s="93"/>
      <c r="DI76" s="93"/>
      <c r="DJ76" s="93"/>
      <c r="DK76" s="93"/>
      <c r="DL76" s="93"/>
      <c r="DM76" s="93"/>
      <c r="DN76" s="93"/>
    </row>
    <row r="77" spans="1:118" x14ac:dyDescent="0.25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3"/>
      <c r="BM77" s="93"/>
      <c r="BN77" s="93"/>
      <c r="BO77" s="93"/>
      <c r="BP77" s="93"/>
      <c r="BQ77" s="93"/>
      <c r="BR77" s="93"/>
      <c r="BS77" s="93"/>
      <c r="BT77" s="93"/>
      <c r="BU77" s="93"/>
      <c r="BV77" s="93"/>
      <c r="BW77" s="93"/>
      <c r="BX77" s="93"/>
      <c r="BY77" s="93"/>
      <c r="BZ77" s="93"/>
      <c r="CA77" s="93"/>
      <c r="CB77" s="93"/>
      <c r="CC77" s="93"/>
      <c r="CD77" s="93"/>
      <c r="CE77" s="93"/>
      <c r="CF77" s="93"/>
      <c r="CG77" s="93"/>
      <c r="CH77" s="93"/>
      <c r="CI77" s="93"/>
      <c r="CJ77" s="93"/>
      <c r="CK77" s="93"/>
      <c r="CL77" s="93"/>
      <c r="CM77" s="93"/>
      <c r="CN77" s="93"/>
      <c r="CO77" s="93"/>
      <c r="CP77" s="93"/>
      <c r="CQ77" s="93"/>
      <c r="CR77" s="93"/>
      <c r="CS77" s="93"/>
      <c r="CT77" s="93"/>
      <c r="CU77" s="93"/>
      <c r="CV77" s="93"/>
      <c r="CW77" s="93"/>
      <c r="CX77" s="93"/>
      <c r="CY77" s="93"/>
      <c r="CZ77" s="93"/>
      <c r="DA77" s="93"/>
      <c r="DB77" s="93"/>
      <c r="DC77" s="93"/>
      <c r="DD77" s="93"/>
      <c r="DE77" s="93"/>
      <c r="DF77" s="93"/>
      <c r="DG77" s="93"/>
      <c r="DH77" s="93"/>
      <c r="DI77" s="93"/>
      <c r="DJ77" s="93"/>
      <c r="DK77" s="93"/>
      <c r="DL77" s="93"/>
      <c r="DM77" s="93"/>
      <c r="DN77" s="93"/>
    </row>
    <row r="78" spans="1:118" x14ac:dyDescent="0.25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/>
      <c r="BG78" s="93"/>
      <c r="BH78" s="93"/>
      <c r="BI78" s="93"/>
      <c r="BJ78" s="93"/>
      <c r="BK78" s="93"/>
      <c r="BL78" s="93"/>
      <c r="BM78" s="93"/>
      <c r="BN78" s="93"/>
      <c r="BO78" s="93"/>
      <c r="BP78" s="93"/>
      <c r="BQ78" s="93"/>
      <c r="BR78" s="93"/>
      <c r="BS78" s="93"/>
      <c r="BT78" s="93"/>
      <c r="BU78" s="93"/>
      <c r="BV78" s="93"/>
      <c r="BW78" s="93"/>
      <c r="BX78" s="93"/>
      <c r="BY78" s="93"/>
      <c r="BZ78" s="93"/>
      <c r="CA78" s="93"/>
      <c r="CB78" s="93"/>
      <c r="CC78" s="93"/>
      <c r="CD78" s="93"/>
      <c r="CE78" s="93"/>
      <c r="CF78" s="93"/>
      <c r="CG78" s="93"/>
      <c r="CH78" s="93"/>
      <c r="CI78" s="93"/>
      <c r="CJ78" s="93"/>
      <c r="CK78" s="93"/>
      <c r="CL78" s="93"/>
      <c r="CM78" s="93"/>
      <c r="CN78" s="93"/>
      <c r="CO78" s="93"/>
      <c r="CP78" s="93"/>
      <c r="CQ78" s="93"/>
      <c r="CR78" s="93"/>
      <c r="CS78" s="93"/>
      <c r="CT78" s="93"/>
      <c r="CU78" s="93"/>
      <c r="CV78" s="93"/>
      <c r="CW78" s="93"/>
      <c r="CX78" s="93"/>
      <c r="CY78" s="93"/>
      <c r="CZ78" s="93"/>
      <c r="DA78" s="93"/>
      <c r="DB78" s="93"/>
      <c r="DC78" s="93"/>
      <c r="DD78" s="93"/>
      <c r="DE78" s="93"/>
      <c r="DF78" s="93"/>
      <c r="DG78" s="93"/>
      <c r="DH78" s="93"/>
      <c r="DI78" s="93"/>
      <c r="DJ78" s="93"/>
      <c r="DK78" s="93"/>
      <c r="DL78" s="93"/>
      <c r="DM78" s="93"/>
      <c r="DN78" s="93"/>
    </row>
    <row r="79" spans="1:118" x14ac:dyDescent="0.25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  <c r="BH79" s="93"/>
      <c r="BI79" s="93"/>
      <c r="BJ79" s="93"/>
      <c r="BK79" s="93"/>
      <c r="BL79" s="93"/>
      <c r="BM79" s="93"/>
      <c r="BN79" s="93"/>
      <c r="BO79" s="93"/>
      <c r="BP79" s="93"/>
      <c r="BQ79" s="93"/>
      <c r="BR79" s="93"/>
      <c r="BS79" s="93"/>
      <c r="BT79" s="93"/>
      <c r="BU79" s="93"/>
      <c r="BV79" s="93"/>
      <c r="BW79" s="93"/>
      <c r="BX79" s="93"/>
      <c r="BY79" s="93"/>
      <c r="BZ79" s="93"/>
      <c r="CA79" s="93"/>
      <c r="CB79" s="93"/>
      <c r="CC79" s="93"/>
      <c r="CD79" s="93"/>
      <c r="CE79" s="93"/>
      <c r="CF79" s="93"/>
      <c r="CG79" s="93"/>
      <c r="CH79" s="93"/>
      <c r="CI79" s="93"/>
      <c r="CJ79" s="93"/>
      <c r="CK79" s="93"/>
      <c r="CL79" s="93"/>
      <c r="CM79" s="93"/>
      <c r="CN79" s="93"/>
      <c r="CO79" s="93"/>
      <c r="CP79" s="93"/>
      <c r="CQ79" s="93"/>
      <c r="CR79" s="93"/>
      <c r="CS79" s="93"/>
      <c r="CT79" s="93"/>
      <c r="CU79" s="93"/>
      <c r="CV79" s="93"/>
      <c r="CW79" s="93"/>
      <c r="CX79" s="93"/>
      <c r="CY79" s="93"/>
      <c r="CZ79" s="93"/>
      <c r="DA79" s="93"/>
      <c r="DB79" s="93"/>
      <c r="DC79" s="93"/>
      <c r="DD79" s="93"/>
      <c r="DE79" s="93"/>
      <c r="DF79" s="93"/>
      <c r="DG79" s="93"/>
      <c r="DH79" s="93"/>
      <c r="DI79" s="93"/>
      <c r="DJ79" s="93"/>
      <c r="DK79" s="93"/>
      <c r="DL79" s="93"/>
      <c r="DM79" s="93"/>
      <c r="DN79" s="93"/>
    </row>
    <row r="80" spans="1:118" x14ac:dyDescent="0.25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93"/>
      <c r="BD80" s="93"/>
      <c r="BE80" s="93"/>
      <c r="BF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3"/>
      <c r="BS80" s="93"/>
      <c r="BT80" s="93"/>
      <c r="BU80" s="93"/>
      <c r="BV80" s="93"/>
      <c r="BW80" s="93"/>
      <c r="BX80" s="93"/>
      <c r="BY80" s="93"/>
      <c r="BZ80" s="93"/>
      <c r="CA80" s="93"/>
      <c r="CB80" s="93"/>
      <c r="CC80" s="93"/>
      <c r="CD80" s="93"/>
      <c r="CE80" s="93"/>
      <c r="CF80" s="93"/>
      <c r="CG80" s="93"/>
      <c r="CH80" s="93"/>
      <c r="CI80" s="93"/>
      <c r="CJ80" s="93"/>
      <c r="CK80" s="93"/>
      <c r="CL80" s="93"/>
      <c r="CM80" s="93"/>
      <c r="CN80" s="93"/>
      <c r="CO80" s="93"/>
      <c r="CP80" s="93"/>
      <c r="CQ80" s="93"/>
      <c r="CR80" s="93"/>
      <c r="CS80" s="93"/>
      <c r="CT80" s="93"/>
      <c r="CU80" s="93"/>
      <c r="CV80" s="93"/>
      <c r="CW80" s="93"/>
      <c r="CX80" s="93"/>
      <c r="CY80" s="93"/>
      <c r="CZ80" s="93"/>
      <c r="DA80" s="93"/>
      <c r="DB80" s="93"/>
      <c r="DC80" s="93"/>
      <c r="DD80" s="93"/>
      <c r="DE80" s="93"/>
      <c r="DF80" s="93"/>
      <c r="DG80" s="93"/>
      <c r="DH80" s="93"/>
      <c r="DI80" s="93"/>
      <c r="DJ80" s="93"/>
      <c r="DK80" s="93"/>
      <c r="DL80" s="93"/>
      <c r="DM80" s="93"/>
      <c r="DN80" s="93"/>
    </row>
    <row r="81" spans="1:118" x14ac:dyDescent="0.25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/>
      <c r="BN81" s="93"/>
      <c r="BO81" s="93"/>
      <c r="BP81" s="93"/>
      <c r="BQ81" s="93"/>
      <c r="BR81" s="93"/>
      <c r="BS81" s="93"/>
      <c r="BT81" s="93"/>
      <c r="BU81" s="93"/>
      <c r="BV81" s="93"/>
      <c r="BW81" s="93"/>
      <c r="BX81" s="93"/>
      <c r="BY81" s="93"/>
      <c r="BZ81" s="93"/>
      <c r="CA81" s="93"/>
      <c r="CB81" s="93"/>
      <c r="CC81" s="93"/>
      <c r="CD81" s="93"/>
      <c r="CE81" s="93"/>
      <c r="CF81" s="93"/>
      <c r="CG81" s="93"/>
      <c r="CH81" s="93"/>
      <c r="CI81" s="93"/>
      <c r="CJ81" s="93"/>
      <c r="CK81" s="93"/>
      <c r="CL81" s="93"/>
      <c r="CM81" s="93"/>
      <c r="CN81" s="93"/>
      <c r="CO81" s="93"/>
      <c r="CP81" s="93"/>
      <c r="CQ81" s="93"/>
      <c r="CR81" s="93"/>
      <c r="CS81" s="93"/>
      <c r="CT81" s="93"/>
      <c r="CU81" s="93"/>
      <c r="CV81" s="93"/>
      <c r="CW81" s="93"/>
      <c r="CX81" s="93"/>
      <c r="CY81" s="93"/>
      <c r="CZ81" s="93"/>
      <c r="DA81" s="93"/>
      <c r="DB81" s="93"/>
      <c r="DC81" s="93"/>
      <c r="DD81" s="93"/>
      <c r="DE81" s="93"/>
      <c r="DF81" s="93"/>
      <c r="DG81" s="93"/>
      <c r="DH81" s="93"/>
      <c r="DI81" s="93"/>
      <c r="DJ81" s="93"/>
      <c r="DK81" s="93"/>
      <c r="DL81" s="93"/>
      <c r="DM81" s="93"/>
      <c r="DN81" s="93"/>
    </row>
    <row r="82" spans="1:118" x14ac:dyDescent="0.25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3"/>
      <c r="BN82" s="93"/>
      <c r="BO82" s="93"/>
      <c r="BP82" s="93"/>
      <c r="BQ82" s="93"/>
      <c r="BR82" s="93"/>
      <c r="BS82" s="93"/>
      <c r="BT82" s="93"/>
      <c r="BU82" s="93"/>
      <c r="BV82" s="93"/>
      <c r="BW82" s="93"/>
      <c r="BX82" s="93"/>
      <c r="BY82" s="93"/>
      <c r="BZ82" s="93"/>
      <c r="CA82" s="93"/>
      <c r="CB82" s="93"/>
      <c r="CC82" s="93"/>
      <c r="CD82" s="93"/>
      <c r="CE82" s="93"/>
      <c r="CF82" s="93"/>
      <c r="CG82" s="93"/>
      <c r="CH82" s="93"/>
      <c r="CI82" s="93"/>
      <c r="CJ82" s="93"/>
      <c r="CK82" s="93"/>
      <c r="CL82" s="93"/>
      <c r="CM82" s="93"/>
      <c r="CN82" s="93"/>
      <c r="CO82" s="93"/>
      <c r="CP82" s="93"/>
      <c r="CQ82" s="93"/>
      <c r="CR82" s="93"/>
      <c r="CS82" s="93"/>
      <c r="CT82" s="93"/>
      <c r="CU82" s="93"/>
      <c r="CV82" s="93"/>
      <c r="CW82" s="93"/>
      <c r="CX82" s="93"/>
      <c r="CY82" s="93"/>
      <c r="CZ82" s="93"/>
      <c r="DA82" s="93"/>
      <c r="DB82" s="93"/>
      <c r="DC82" s="93"/>
      <c r="DD82" s="93"/>
      <c r="DE82" s="93"/>
      <c r="DF82" s="93"/>
      <c r="DG82" s="93"/>
      <c r="DH82" s="93"/>
      <c r="DI82" s="93"/>
      <c r="DJ82" s="93"/>
      <c r="DK82" s="93"/>
      <c r="DL82" s="93"/>
      <c r="DM82" s="93"/>
      <c r="DN82" s="93"/>
    </row>
    <row r="83" spans="1:118" x14ac:dyDescent="0.25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93"/>
      <c r="BC83" s="93"/>
      <c r="BD83" s="93"/>
      <c r="BE83" s="93"/>
      <c r="BF83" s="93"/>
      <c r="BG83" s="93"/>
      <c r="BH83" s="93"/>
      <c r="BI83" s="93"/>
      <c r="BJ83" s="93"/>
      <c r="BK83" s="93"/>
      <c r="BL83" s="93"/>
      <c r="BM83" s="93"/>
      <c r="BN83" s="93"/>
      <c r="BO83" s="93"/>
      <c r="BP83" s="93"/>
      <c r="BQ83" s="93"/>
      <c r="BR83" s="93"/>
      <c r="BS83" s="93"/>
      <c r="BT83" s="93"/>
      <c r="BU83" s="93"/>
      <c r="BV83" s="93"/>
      <c r="BW83" s="93"/>
      <c r="BX83" s="93"/>
      <c r="BY83" s="93"/>
      <c r="BZ83" s="93"/>
      <c r="CA83" s="93"/>
      <c r="CB83" s="93"/>
      <c r="CC83" s="93"/>
      <c r="CD83" s="93"/>
      <c r="CE83" s="93"/>
      <c r="CF83" s="93"/>
      <c r="CG83" s="93"/>
      <c r="CH83" s="93"/>
      <c r="CI83" s="93"/>
      <c r="CJ83" s="93"/>
      <c r="CK83" s="93"/>
      <c r="CL83" s="93"/>
      <c r="CM83" s="93"/>
      <c r="CN83" s="93"/>
      <c r="CO83" s="93"/>
      <c r="CP83" s="93"/>
      <c r="CQ83" s="93"/>
      <c r="CR83" s="93"/>
      <c r="CS83" s="93"/>
      <c r="CT83" s="93"/>
      <c r="CU83" s="93"/>
      <c r="CV83" s="93"/>
      <c r="CW83" s="93"/>
      <c r="CX83" s="93"/>
      <c r="CY83" s="93"/>
      <c r="CZ83" s="93"/>
      <c r="DA83" s="93"/>
      <c r="DB83" s="93"/>
      <c r="DC83" s="93"/>
      <c r="DD83" s="93"/>
      <c r="DE83" s="93"/>
      <c r="DF83" s="93"/>
      <c r="DG83" s="93"/>
      <c r="DH83" s="93"/>
      <c r="DI83" s="93"/>
      <c r="DJ83" s="93"/>
      <c r="DK83" s="93"/>
      <c r="DL83" s="93"/>
      <c r="DM83" s="93"/>
      <c r="DN83" s="93"/>
    </row>
    <row r="84" spans="1:118" x14ac:dyDescent="0.25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/>
      <c r="BK84" s="93"/>
      <c r="BL84" s="93"/>
      <c r="BM84" s="93"/>
      <c r="BN84" s="93"/>
      <c r="BO84" s="93"/>
      <c r="BP84" s="93"/>
      <c r="BQ84" s="93"/>
      <c r="BR84" s="93"/>
      <c r="BS84" s="93"/>
      <c r="BT84" s="93"/>
      <c r="BU84" s="93"/>
      <c r="BV84" s="93"/>
      <c r="BW84" s="93"/>
      <c r="BX84" s="93"/>
      <c r="BY84" s="93"/>
      <c r="BZ84" s="93"/>
      <c r="CA84" s="93"/>
      <c r="CB84" s="93"/>
      <c r="CC84" s="93"/>
      <c r="CD84" s="93"/>
      <c r="CE84" s="93"/>
      <c r="CF84" s="93"/>
      <c r="CG84" s="93"/>
      <c r="CH84" s="93"/>
      <c r="CI84" s="93"/>
      <c r="CJ84" s="93"/>
      <c r="CK84" s="93"/>
      <c r="CL84" s="93"/>
      <c r="CM84" s="93"/>
      <c r="CN84" s="93"/>
      <c r="CO84" s="93"/>
      <c r="CP84" s="93"/>
      <c r="CQ84" s="93"/>
      <c r="CR84" s="93"/>
      <c r="CS84" s="93"/>
      <c r="CT84" s="93"/>
      <c r="CU84" s="93"/>
      <c r="CV84" s="93"/>
      <c r="CW84" s="93"/>
      <c r="CX84" s="93"/>
      <c r="CY84" s="93"/>
      <c r="CZ84" s="93"/>
      <c r="DA84" s="93"/>
      <c r="DB84" s="93"/>
      <c r="DC84" s="93"/>
      <c r="DD84" s="93"/>
      <c r="DE84" s="93"/>
      <c r="DF84" s="93"/>
      <c r="DG84" s="93"/>
      <c r="DH84" s="93"/>
      <c r="DI84" s="93"/>
      <c r="DJ84" s="93"/>
      <c r="DK84" s="93"/>
      <c r="DL84" s="93"/>
      <c r="DM84" s="93"/>
      <c r="DN84" s="93"/>
    </row>
    <row r="85" spans="1:118" x14ac:dyDescent="0.25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3"/>
      <c r="BM85" s="93"/>
      <c r="BN85" s="93"/>
      <c r="BO85" s="93"/>
      <c r="BP85" s="93"/>
      <c r="BQ85" s="93"/>
      <c r="BR85" s="93"/>
      <c r="BS85" s="93"/>
      <c r="BT85" s="93"/>
      <c r="BU85" s="93"/>
      <c r="BV85" s="93"/>
      <c r="BW85" s="93"/>
      <c r="BX85" s="93"/>
      <c r="BY85" s="93"/>
      <c r="BZ85" s="93"/>
      <c r="CA85" s="93"/>
      <c r="CB85" s="93"/>
      <c r="CC85" s="93"/>
      <c r="CD85" s="93"/>
      <c r="CE85" s="93"/>
      <c r="CF85" s="93"/>
      <c r="CG85" s="93"/>
      <c r="CH85" s="93"/>
      <c r="CI85" s="93"/>
      <c r="CJ85" s="93"/>
      <c r="CK85" s="93"/>
      <c r="CL85" s="93"/>
      <c r="CM85" s="93"/>
      <c r="CN85" s="93"/>
      <c r="CO85" s="93"/>
      <c r="CP85" s="93"/>
      <c r="CQ85" s="93"/>
      <c r="CR85" s="93"/>
      <c r="CS85" s="93"/>
      <c r="CT85" s="93"/>
      <c r="CU85" s="93"/>
      <c r="CV85" s="93"/>
      <c r="CW85" s="93"/>
      <c r="CX85" s="93"/>
      <c r="CY85" s="93"/>
      <c r="CZ85" s="93"/>
      <c r="DA85" s="93"/>
      <c r="DB85" s="93"/>
      <c r="DC85" s="93"/>
      <c r="DD85" s="93"/>
      <c r="DE85" s="93"/>
      <c r="DF85" s="93"/>
      <c r="DG85" s="93"/>
      <c r="DH85" s="93"/>
      <c r="DI85" s="93"/>
      <c r="DJ85" s="93"/>
      <c r="DK85" s="93"/>
      <c r="DL85" s="93"/>
      <c r="DM85" s="93"/>
      <c r="DN85" s="93"/>
    </row>
    <row r="86" spans="1:118" x14ac:dyDescent="0.25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93"/>
      <c r="BZ86" s="93"/>
      <c r="CA86" s="93"/>
      <c r="CB86" s="93"/>
      <c r="CC86" s="93"/>
      <c r="CD86" s="93"/>
      <c r="CE86" s="93"/>
      <c r="CF86" s="93"/>
      <c r="CG86" s="93"/>
      <c r="CH86" s="93"/>
      <c r="CI86" s="93"/>
      <c r="CJ86" s="93"/>
      <c r="CK86" s="93"/>
      <c r="CL86" s="93"/>
      <c r="CM86" s="93"/>
      <c r="CN86" s="93"/>
      <c r="CO86" s="93"/>
      <c r="CP86" s="93"/>
      <c r="CQ86" s="93"/>
      <c r="CR86" s="93"/>
      <c r="CS86" s="93"/>
      <c r="CT86" s="93"/>
      <c r="CU86" s="93"/>
      <c r="CV86" s="93"/>
      <c r="CW86" s="93"/>
      <c r="CX86" s="93"/>
      <c r="CY86" s="93"/>
      <c r="CZ86" s="93"/>
      <c r="DA86" s="93"/>
      <c r="DB86" s="93"/>
      <c r="DC86" s="93"/>
      <c r="DD86" s="93"/>
      <c r="DE86" s="93"/>
      <c r="DF86" s="93"/>
      <c r="DG86" s="93"/>
      <c r="DH86" s="93"/>
      <c r="DI86" s="93"/>
      <c r="DJ86" s="93"/>
      <c r="DK86" s="93"/>
      <c r="DL86" s="93"/>
      <c r="DM86" s="93"/>
      <c r="DN86" s="93"/>
    </row>
    <row r="87" spans="1:118" x14ac:dyDescent="0.25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93"/>
      <c r="BQ87" s="93"/>
      <c r="BR87" s="93"/>
      <c r="BS87" s="93"/>
      <c r="BT87" s="93"/>
      <c r="BU87" s="93"/>
      <c r="BV87" s="93"/>
      <c r="BW87" s="93"/>
      <c r="BX87" s="93"/>
      <c r="BY87" s="93"/>
      <c r="BZ87" s="93"/>
      <c r="CA87" s="93"/>
      <c r="CB87" s="93"/>
      <c r="CC87" s="93"/>
      <c r="CD87" s="93"/>
      <c r="CE87" s="93"/>
      <c r="CF87" s="93"/>
      <c r="CG87" s="93"/>
      <c r="CH87" s="93"/>
      <c r="CI87" s="93"/>
      <c r="CJ87" s="93"/>
      <c r="CK87" s="93"/>
      <c r="CL87" s="93"/>
      <c r="CM87" s="93"/>
      <c r="CN87" s="93"/>
      <c r="CO87" s="93"/>
      <c r="CP87" s="93"/>
      <c r="CQ87" s="93"/>
      <c r="CR87" s="93"/>
      <c r="CS87" s="93"/>
      <c r="CT87" s="93"/>
      <c r="CU87" s="93"/>
      <c r="CV87" s="93"/>
      <c r="CW87" s="93"/>
      <c r="CX87" s="93"/>
      <c r="CY87" s="93"/>
      <c r="CZ87" s="93"/>
      <c r="DA87" s="93"/>
      <c r="DB87" s="93"/>
      <c r="DC87" s="93"/>
      <c r="DD87" s="93"/>
      <c r="DE87" s="93"/>
      <c r="DF87" s="93"/>
      <c r="DG87" s="93"/>
      <c r="DH87" s="93"/>
      <c r="DI87" s="93"/>
      <c r="DJ87" s="93"/>
      <c r="DK87" s="93"/>
      <c r="DL87" s="93"/>
      <c r="DM87" s="93"/>
      <c r="DN87" s="93"/>
    </row>
    <row r="88" spans="1:118" x14ac:dyDescent="0.25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3"/>
      <c r="BM88" s="93"/>
      <c r="BN88" s="93"/>
      <c r="BO88" s="93"/>
      <c r="BP88" s="93"/>
      <c r="BQ88" s="93"/>
      <c r="BR88" s="93"/>
      <c r="BS88" s="93"/>
      <c r="BT88" s="93"/>
      <c r="BU88" s="93"/>
      <c r="BV88" s="93"/>
      <c r="BW88" s="93"/>
      <c r="BX88" s="93"/>
      <c r="BY88" s="93"/>
      <c r="BZ88" s="93"/>
      <c r="CA88" s="93"/>
      <c r="CB88" s="93"/>
      <c r="CC88" s="93"/>
      <c r="CD88" s="93"/>
      <c r="CE88" s="93"/>
      <c r="CF88" s="93"/>
      <c r="CG88" s="93"/>
      <c r="CH88" s="93"/>
      <c r="CI88" s="93"/>
      <c r="CJ88" s="93"/>
      <c r="CK88" s="93"/>
      <c r="CL88" s="93"/>
      <c r="CM88" s="93"/>
      <c r="CN88" s="93"/>
      <c r="CO88" s="93"/>
      <c r="CP88" s="93"/>
      <c r="CQ88" s="93"/>
      <c r="CR88" s="93"/>
      <c r="CS88" s="93"/>
      <c r="CT88" s="93"/>
      <c r="CU88" s="93"/>
      <c r="CV88" s="93"/>
      <c r="CW88" s="93"/>
      <c r="CX88" s="93"/>
      <c r="CY88" s="93"/>
      <c r="CZ88" s="93"/>
      <c r="DA88" s="93"/>
      <c r="DB88" s="93"/>
      <c r="DC88" s="93"/>
      <c r="DD88" s="93"/>
      <c r="DE88" s="93"/>
      <c r="DF88" s="93"/>
      <c r="DG88" s="93"/>
      <c r="DH88" s="93"/>
      <c r="DI88" s="93"/>
      <c r="DJ88" s="93"/>
      <c r="DK88" s="93"/>
      <c r="DL88" s="93"/>
      <c r="DM88" s="93"/>
      <c r="DN88" s="93"/>
    </row>
    <row r="89" spans="1:118" x14ac:dyDescent="0.2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3"/>
      <c r="BR89" s="93"/>
      <c r="BS89" s="93"/>
      <c r="BT89" s="93"/>
      <c r="BU89" s="93"/>
      <c r="BV89" s="93"/>
      <c r="BW89" s="93"/>
      <c r="BX89" s="93"/>
      <c r="BY89" s="93"/>
      <c r="BZ89" s="93"/>
      <c r="CA89" s="93"/>
      <c r="CB89" s="93"/>
      <c r="CC89" s="93"/>
      <c r="CD89" s="93"/>
      <c r="CE89" s="93"/>
      <c r="CF89" s="93"/>
      <c r="CG89" s="93"/>
      <c r="CH89" s="93"/>
      <c r="CI89" s="93"/>
      <c r="CJ89" s="93"/>
      <c r="CK89" s="93"/>
      <c r="CL89" s="93"/>
      <c r="CM89" s="93"/>
      <c r="CN89" s="93"/>
      <c r="CO89" s="93"/>
      <c r="CP89" s="93"/>
      <c r="CQ89" s="93"/>
      <c r="CR89" s="93"/>
      <c r="CS89" s="93"/>
      <c r="CT89" s="93"/>
      <c r="CU89" s="93"/>
      <c r="CV89" s="93"/>
      <c r="CW89" s="93"/>
      <c r="CX89" s="93"/>
      <c r="CY89" s="93"/>
      <c r="CZ89" s="93"/>
      <c r="DA89" s="93"/>
      <c r="DB89" s="93"/>
      <c r="DC89" s="93"/>
      <c r="DD89" s="93"/>
      <c r="DE89" s="93"/>
      <c r="DF89" s="93"/>
      <c r="DG89" s="93"/>
      <c r="DH89" s="93"/>
      <c r="DI89" s="93"/>
      <c r="DJ89" s="93"/>
      <c r="DK89" s="93"/>
      <c r="DL89" s="93"/>
      <c r="DM89" s="93"/>
      <c r="DN89" s="93"/>
    </row>
    <row r="90" spans="1:118" x14ac:dyDescent="0.2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93"/>
      <c r="BE90" s="93"/>
      <c r="BF90" s="93"/>
      <c r="BG90" s="93"/>
      <c r="BH90" s="93"/>
      <c r="BI90" s="93"/>
      <c r="BJ90" s="93"/>
      <c r="BK90" s="93"/>
      <c r="BL90" s="93"/>
      <c r="BM90" s="93"/>
      <c r="BN90" s="93"/>
      <c r="BO90" s="93"/>
      <c r="BP90" s="93"/>
      <c r="BQ90" s="93"/>
      <c r="BR90" s="93"/>
      <c r="BS90" s="93"/>
      <c r="BT90" s="93"/>
      <c r="BU90" s="93"/>
      <c r="BV90" s="93"/>
      <c r="BW90" s="93"/>
      <c r="BX90" s="93"/>
      <c r="BY90" s="93"/>
      <c r="BZ90" s="93"/>
      <c r="CA90" s="93"/>
      <c r="CB90" s="93"/>
      <c r="CC90" s="93"/>
      <c r="CD90" s="93"/>
      <c r="CE90" s="93"/>
      <c r="CF90" s="93"/>
      <c r="CG90" s="93"/>
      <c r="CH90" s="93"/>
      <c r="CI90" s="93"/>
      <c r="CJ90" s="93"/>
      <c r="CK90" s="93"/>
      <c r="CL90" s="93"/>
      <c r="CM90" s="93"/>
      <c r="CN90" s="93"/>
      <c r="CO90" s="93"/>
      <c r="CP90" s="93"/>
      <c r="CQ90" s="93"/>
      <c r="CR90" s="93"/>
      <c r="CS90" s="93"/>
      <c r="CT90" s="93"/>
      <c r="CU90" s="93"/>
      <c r="CV90" s="93"/>
      <c r="CW90" s="93"/>
      <c r="CX90" s="93"/>
      <c r="CY90" s="93"/>
      <c r="CZ90" s="93"/>
      <c r="DA90" s="93"/>
      <c r="DB90" s="93"/>
      <c r="DC90" s="93"/>
      <c r="DD90" s="93"/>
      <c r="DE90" s="93"/>
      <c r="DF90" s="93"/>
      <c r="DG90" s="93"/>
      <c r="DH90" s="93"/>
      <c r="DI90" s="93"/>
      <c r="DJ90" s="93"/>
      <c r="DK90" s="93"/>
      <c r="DL90" s="93"/>
      <c r="DM90" s="93"/>
      <c r="DN90" s="93"/>
    </row>
    <row r="91" spans="1:118" x14ac:dyDescent="0.2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3"/>
      <c r="BE91" s="93"/>
      <c r="BF91" s="93"/>
      <c r="BG91" s="93"/>
      <c r="BH91" s="93"/>
      <c r="BI91" s="93"/>
      <c r="BJ91" s="93"/>
      <c r="BK91" s="93"/>
      <c r="BL91" s="93"/>
      <c r="BM91" s="93"/>
      <c r="BN91" s="93"/>
      <c r="BO91" s="93"/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3"/>
      <c r="CG91" s="93"/>
      <c r="CH91" s="93"/>
      <c r="CI91" s="93"/>
      <c r="CJ91" s="93"/>
      <c r="CK91" s="93"/>
      <c r="CL91" s="93"/>
      <c r="CM91" s="93"/>
      <c r="CN91" s="93"/>
      <c r="CO91" s="93"/>
      <c r="CP91" s="93"/>
      <c r="CQ91" s="93"/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3"/>
      <c r="DI91" s="93"/>
      <c r="DJ91" s="93"/>
      <c r="DK91" s="93"/>
      <c r="DL91" s="93"/>
      <c r="DM91" s="93"/>
      <c r="DN91" s="93"/>
    </row>
    <row r="92" spans="1:118" x14ac:dyDescent="0.2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93"/>
      <c r="AS92" s="93"/>
      <c r="AT92" s="93"/>
      <c r="AU92" s="93"/>
      <c r="AV92" s="93"/>
      <c r="AW92" s="93"/>
      <c r="AX92" s="93"/>
      <c r="AY92" s="93"/>
      <c r="AZ92" s="93"/>
      <c r="BA92" s="93"/>
      <c r="BB92" s="93"/>
      <c r="BC92" s="93"/>
      <c r="BD92" s="93"/>
      <c r="BE92" s="93"/>
      <c r="BF92" s="93"/>
      <c r="BG92" s="93"/>
      <c r="BH92" s="93"/>
      <c r="BI92" s="93"/>
      <c r="BJ92" s="93"/>
      <c r="BK92" s="93"/>
      <c r="BL92" s="93"/>
      <c r="BM92" s="93"/>
      <c r="BN92" s="93"/>
      <c r="BO92" s="93"/>
      <c r="BP92" s="93"/>
      <c r="BQ92" s="93"/>
      <c r="BR92" s="93"/>
      <c r="BS92" s="93"/>
      <c r="BT92" s="93"/>
      <c r="BU92" s="93"/>
      <c r="BV92" s="93"/>
      <c r="BW92" s="93"/>
      <c r="BX92" s="93"/>
      <c r="BY92" s="93"/>
      <c r="BZ92" s="93"/>
      <c r="CA92" s="93"/>
      <c r="CB92" s="93"/>
      <c r="CC92" s="93"/>
      <c r="CD92" s="93"/>
      <c r="CE92" s="93"/>
      <c r="CF92" s="93"/>
      <c r="CG92" s="93"/>
      <c r="CH92" s="93"/>
      <c r="CI92" s="93"/>
      <c r="CJ92" s="93"/>
      <c r="CK92" s="93"/>
      <c r="CL92" s="93"/>
      <c r="CM92" s="93"/>
      <c r="CN92" s="93"/>
      <c r="CO92" s="93"/>
      <c r="CP92" s="93"/>
      <c r="CQ92" s="93"/>
      <c r="CR92" s="93"/>
      <c r="CS92" s="93"/>
      <c r="CT92" s="93"/>
      <c r="CU92" s="93"/>
      <c r="CV92" s="93"/>
      <c r="CW92" s="93"/>
      <c r="CX92" s="93"/>
      <c r="CY92" s="93"/>
      <c r="CZ92" s="93"/>
      <c r="DA92" s="93"/>
      <c r="DB92" s="93"/>
      <c r="DC92" s="93"/>
      <c r="DD92" s="93"/>
      <c r="DE92" s="93"/>
      <c r="DF92" s="93"/>
      <c r="DG92" s="93"/>
      <c r="DH92" s="93"/>
      <c r="DI92" s="93"/>
      <c r="DJ92" s="93"/>
      <c r="DK92" s="93"/>
      <c r="DL92" s="93"/>
      <c r="DM92" s="93"/>
      <c r="DN92" s="93"/>
    </row>
    <row r="93" spans="1:118" x14ac:dyDescent="0.2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3"/>
      <c r="BE93" s="93"/>
      <c r="BF93" s="93"/>
      <c r="BG93" s="93"/>
      <c r="BH93" s="93"/>
      <c r="BI93" s="93"/>
      <c r="BJ93" s="93"/>
      <c r="BK93" s="93"/>
      <c r="BL93" s="93"/>
      <c r="BM93" s="93"/>
      <c r="BN93" s="93"/>
      <c r="BO93" s="93"/>
      <c r="BP93" s="93"/>
      <c r="BQ93" s="93"/>
      <c r="BR93" s="93"/>
      <c r="BS93" s="93"/>
      <c r="BT93" s="93"/>
      <c r="BU93" s="93"/>
      <c r="BV93" s="93"/>
      <c r="BW93" s="93"/>
      <c r="BX93" s="93"/>
      <c r="BY93" s="93"/>
      <c r="BZ93" s="93"/>
      <c r="CA93" s="93"/>
      <c r="CB93" s="93"/>
      <c r="CC93" s="93"/>
      <c r="CD93" s="93"/>
      <c r="CE93" s="93"/>
      <c r="CF93" s="93"/>
      <c r="CG93" s="93"/>
      <c r="CH93" s="93"/>
      <c r="CI93" s="93"/>
      <c r="CJ93" s="93"/>
      <c r="CK93" s="93"/>
      <c r="CL93" s="93"/>
      <c r="CM93" s="93"/>
      <c r="CN93" s="93"/>
      <c r="CO93" s="93"/>
      <c r="CP93" s="93"/>
      <c r="CQ93" s="93"/>
      <c r="CR93" s="93"/>
      <c r="CS93" s="93"/>
      <c r="CT93" s="93"/>
      <c r="CU93" s="93"/>
      <c r="CV93" s="93"/>
      <c r="CW93" s="93"/>
      <c r="CX93" s="93"/>
      <c r="CY93" s="93"/>
      <c r="CZ93" s="93"/>
      <c r="DA93" s="93"/>
      <c r="DB93" s="93"/>
      <c r="DC93" s="93"/>
      <c r="DD93" s="93"/>
      <c r="DE93" s="93"/>
      <c r="DF93" s="93"/>
      <c r="DG93" s="93"/>
      <c r="DH93" s="93"/>
      <c r="DI93" s="93"/>
      <c r="DJ93" s="93"/>
      <c r="DK93" s="93"/>
      <c r="DL93" s="93"/>
      <c r="DM93" s="93"/>
      <c r="DN93" s="93"/>
    </row>
    <row r="94" spans="1:118" x14ac:dyDescent="0.25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93"/>
      <c r="CB94" s="93"/>
      <c r="CC94" s="93"/>
      <c r="CD94" s="93"/>
      <c r="CE94" s="93"/>
      <c r="CF94" s="93"/>
      <c r="CG94" s="93"/>
      <c r="CH94" s="93"/>
      <c r="CI94" s="93"/>
      <c r="CJ94" s="93"/>
      <c r="CK94" s="93"/>
      <c r="CL94" s="93"/>
      <c r="CM94" s="93"/>
      <c r="CN94" s="93"/>
      <c r="CO94" s="93"/>
      <c r="CP94" s="93"/>
      <c r="CQ94" s="93"/>
      <c r="CR94" s="93"/>
      <c r="CS94" s="93"/>
      <c r="CT94" s="93"/>
      <c r="CU94" s="93"/>
      <c r="CV94" s="93"/>
      <c r="CW94" s="93"/>
      <c r="CX94" s="93"/>
      <c r="CY94" s="93"/>
      <c r="CZ94" s="93"/>
      <c r="DA94" s="93"/>
      <c r="DB94" s="93"/>
      <c r="DC94" s="93"/>
      <c r="DD94" s="93"/>
      <c r="DE94" s="93"/>
      <c r="DF94" s="93"/>
      <c r="DG94" s="93"/>
      <c r="DH94" s="93"/>
      <c r="DI94" s="93"/>
      <c r="DJ94" s="93"/>
      <c r="DK94" s="93"/>
      <c r="DL94" s="93"/>
      <c r="DM94" s="93"/>
      <c r="DN94" s="93"/>
    </row>
    <row r="95" spans="1:118" x14ac:dyDescent="0.25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  <c r="CB95" s="93"/>
      <c r="CC95" s="93"/>
      <c r="CD95" s="93"/>
      <c r="CE95" s="93"/>
      <c r="CF95" s="93"/>
      <c r="CG95" s="93"/>
      <c r="CH95" s="93"/>
      <c r="CI95" s="93"/>
      <c r="CJ95" s="93"/>
      <c r="CK95" s="93"/>
      <c r="CL95" s="93"/>
      <c r="CM95" s="93"/>
      <c r="CN95" s="93"/>
      <c r="CO95" s="93"/>
      <c r="CP95" s="93"/>
      <c r="CQ95" s="93"/>
      <c r="CR95" s="93"/>
      <c r="CS95" s="93"/>
      <c r="CT95" s="93"/>
      <c r="CU95" s="93"/>
      <c r="CV95" s="93"/>
      <c r="CW95" s="93"/>
      <c r="CX95" s="93"/>
      <c r="CY95" s="93"/>
      <c r="CZ95" s="93"/>
      <c r="DA95" s="93"/>
      <c r="DB95" s="93"/>
      <c r="DC95" s="93"/>
      <c r="DD95" s="93"/>
      <c r="DE95" s="93"/>
      <c r="DF95" s="93"/>
      <c r="DG95" s="93"/>
      <c r="DH95" s="93"/>
      <c r="DI95" s="93"/>
      <c r="DJ95" s="93"/>
      <c r="DK95" s="93"/>
      <c r="DL95" s="93"/>
      <c r="DM95" s="93"/>
      <c r="DN95" s="93"/>
    </row>
    <row r="96" spans="1:118" x14ac:dyDescent="0.2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3"/>
      <c r="BN96" s="93"/>
      <c r="BO96" s="93"/>
      <c r="BP96" s="93"/>
      <c r="BQ96" s="93"/>
      <c r="BR96" s="93"/>
      <c r="BS96" s="93"/>
      <c r="BT96" s="93"/>
      <c r="BU96" s="93"/>
      <c r="BV96" s="93"/>
      <c r="BW96" s="93"/>
      <c r="BX96" s="93"/>
      <c r="BY96" s="93"/>
      <c r="BZ96" s="93"/>
      <c r="CA96" s="93"/>
      <c r="CB96" s="93"/>
      <c r="CC96" s="93"/>
      <c r="CD96" s="93"/>
      <c r="CE96" s="93"/>
      <c r="CF96" s="93"/>
      <c r="CG96" s="93"/>
      <c r="CH96" s="93"/>
      <c r="CI96" s="93"/>
      <c r="CJ96" s="93"/>
      <c r="CK96" s="93"/>
      <c r="CL96" s="93"/>
      <c r="CM96" s="93"/>
      <c r="CN96" s="93"/>
      <c r="CO96" s="93"/>
      <c r="CP96" s="93"/>
      <c r="CQ96" s="93"/>
      <c r="CR96" s="93"/>
      <c r="CS96" s="93"/>
      <c r="CT96" s="93"/>
      <c r="CU96" s="93"/>
      <c r="CV96" s="93"/>
      <c r="CW96" s="93"/>
      <c r="CX96" s="93"/>
      <c r="CY96" s="93"/>
      <c r="CZ96" s="93"/>
      <c r="DA96" s="93"/>
      <c r="DB96" s="93"/>
      <c r="DC96" s="93"/>
      <c r="DD96" s="93"/>
      <c r="DE96" s="93"/>
      <c r="DF96" s="93"/>
      <c r="DG96" s="93"/>
      <c r="DH96" s="93"/>
      <c r="DI96" s="93"/>
      <c r="DJ96" s="93"/>
      <c r="DK96" s="93"/>
      <c r="DL96" s="93"/>
      <c r="DM96" s="93"/>
      <c r="DN96" s="93"/>
    </row>
    <row r="97" spans="1:118" x14ac:dyDescent="0.2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93"/>
      <c r="BS97" s="93"/>
      <c r="BT97" s="93"/>
      <c r="BU97" s="93"/>
      <c r="BV97" s="93"/>
      <c r="BW97" s="93"/>
      <c r="BX97" s="93"/>
      <c r="BY97" s="93"/>
      <c r="BZ97" s="93"/>
      <c r="CA97" s="93"/>
      <c r="CB97" s="93"/>
      <c r="CC97" s="93"/>
      <c r="CD97" s="93"/>
      <c r="CE97" s="93"/>
      <c r="CF97" s="93"/>
      <c r="CG97" s="93"/>
      <c r="CH97" s="93"/>
      <c r="CI97" s="93"/>
      <c r="CJ97" s="93"/>
      <c r="CK97" s="93"/>
      <c r="CL97" s="93"/>
      <c r="CM97" s="93"/>
      <c r="CN97" s="93"/>
      <c r="CO97" s="93"/>
      <c r="CP97" s="93"/>
      <c r="CQ97" s="93"/>
      <c r="CR97" s="93"/>
      <c r="CS97" s="93"/>
      <c r="CT97" s="93"/>
      <c r="CU97" s="93"/>
      <c r="CV97" s="93"/>
      <c r="CW97" s="93"/>
      <c r="CX97" s="93"/>
      <c r="CY97" s="93"/>
      <c r="CZ97" s="93"/>
      <c r="DA97" s="93"/>
      <c r="DB97" s="93"/>
      <c r="DC97" s="93"/>
      <c r="DD97" s="93"/>
      <c r="DE97" s="93"/>
      <c r="DF97" s="93"/>
      <c r="DG97" s="93"/>
      <c r="DH97" s="93"/>
      <c r="DI97" s="93"/>
      <c r="DJ97" s="93"/>
      <c r="DK97" s="93"/>
      <c r="DL97" s="93"/>
      <c r="DM97" s="93"/>
      <c r="DN97" s="93"/>
    </row>
    <row r="98" spans="1:118" x14ac:dyDescent="0.2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93"/>
      <c r="BZ98" s="93"/>
      <c r="CA98" s="93"/>
      <c r="CB98" s="93"/>
      <c r="CC98" s="93"/>
      <c r="CD98" s="93"/>
      <c r="CE98" s="93"/>
      <c r="CF98" s="93"/>
      <c r="CG98" s="93"/>
      <c r="CH98" s="93"/>
      <c r="CI98" s="93"/>
      <c r="CJ98" s="93"/>
      <c r="CK98" s="93"/>
      <c r="CL98" s="93"/>
      <c r="CM98" s="93"/>
      <c r="CN98" s="93"/>
      <c r="CO98" s="93"/>
      <c r="CP98" s="93"/>
      <c r="CQ98" s="93"/>
      <c r="CR98" s="93"/>
      <c r="CS98" s="93"/>
      <c r="CT98" s="93"/>
      <c r="CU98" s="93"/>
      <c r="CV98" s="93"/>
      <c r="CW98" s="93"/>
      <c r="CX98" s="93"/>
      <c r="CY98" s="93"/>
      <c r="CZ98" s="93"/>
      <c r="DA98" s="93"/>
      <c r="DB98" s="93"/>
      <c r="DC98" s="93"/>
      <c r="DD98" s="93"/>
      <c r="DE98" s="93"/>
      <c r="DF98" s="93"/>
      <c r="DG98" s="93"/>
      <c r="DH98" s="93"/>
      <c r="DI98" s="93"/>
      <c r="DJ98" s="93"/>
      <c r="DK98" s="93"/>
      <c r="DL98" s="93"/>
      <c r="DM98" s="93"/>
      <c r="DN98" s="93"/>
    </row>
    <row r="99" spans="1:118" x14ac:dyDescent="0.2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  <c r="BN99" s="93"/>
      <c r="BO99" s="93"/>
      <c r="BP99" s="93"/>
      <c r="BQ99" s="93"/>
      <c r="BR99" s="93"/>
      <c r="BS99" s="93"/>
      <c r="BT99" s="93"/>
      <c r="BU99" s="93"/>
      <c r="BV99" s="93"/>
      <c r="BW99" s="93"/>
      <c r="BX99" s="93"/>
      <c r="BY99" s="93"/>
      <c r="BZ99" s="93"/>
      <c r="CA99" s="93"/>
      <c r="CB99" s="93"/>
      <c r="CC99" s="93"/>
      <c r="CD99" s="93"/>
      <c r="CE99" s="93"/>
      <c r="CF99" s="93"/>
      <c r="CG99" s="93"/>
      <c r="CH99" s="93"/>
      <c r="CI99" s="93"/>
      <c r="CJ99" s="93"/>
      <c r="CK99" s="93"/>
      <c r="CL99" s="93"/>
      <c r="CM99" s="93"/>
      <c r="CN99" s="93"/>
      <c r="CO99" s="93"/>
      <c r="CP99" s="93"/>
      <c r="CQ99" s="93"/>
      <c r="CR99" s="93"/>
      <c r="CS99" s="93"/>
      <c r="CT99" s="93"/>
      <c r="CU99" s="93"/>
      <c r="CV99" s="93"/>
      <c r="CW99" s="93"/>
      <c r="CX99" s="93"/>
      <c r="CY99" s="93"/>
      <c r="CZ99" s="93"/>
      <c r="DA99" s="93"/>
      <c r="DB99" s="93"/>
      <c r="DC99" s="93"/>
      <c r="DD99" s="93"/>
      <c r="DE99" s="93"/>
      <c r="DF99" s="93"/>
      <c r="DG99" s="93"/>
      <c r="DH99" s="93"/>
      <c r="DI99" s="93"/>
      <c r="DJ99" s="93"/>
      <c r="DK99" s="93"/>
      <c r="DL99" s="93"/>
      <c r="DM99" s="93"/>
      <c r="DN99" s="93"/>
    </row>
    <row r="100" spans="1:118" x14ac:dyDescent="0.2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  <c r="BN100" s="93"/>
      <c r="BO100" s="93"/>
      <c r="BP100" s="93"/>
      <c r="BQ100" s="93"/>
      <c r="BR100" s="93"/>
      <c r="BS100" s="93"/>
      <c r="BT100" s="93"/>
      <c r="BU100" s="93"/>
      <c r="BV100" s="93"/>
      <c r="BW100" s="93"/>
      <c r="BX100" s="93"/>
      <c r="BY100" s="93"/>
      <c r="BZ100" s="93"/>
      <c r="CA100" s="93"/>
      <c r="CB100" s="93"/>
      <c r="CC100" s="93"/>
      <c r="CD100" s="93"/>
      <c r="CE100" s="93"/>
      <c r="CF100" s="93"/>
      <c r="CG100" s="93"/>
      <c r="CH100" s="93"/>
      <c r="CI100" s="93"/>
      <c r="CJ100" s="93"/>
      <c r="CK100" s="93"/>
      <c r="CL100" s="93"/>
      <c r="CM100" s="93"/>
      <c r="CN100" s="93"/>
      <c r="CO100" s="93"/>
      <c r="CP100" s="93"/>
      <c r="CQ100" s="93"/>
      <c r="CR100" s="93"/>
      <c r="CS100" s="93"/>
      <c r="CT100" s="93"/>
      <c r="CU100" s="93"/>
      <c r="CV100" s="93"/>
      <c r="CW100" s="93"/>
      <c r="CX100" s="93"/>
      <c r="CY100" s="93"/>
      <c r="CZ100" s="93"/>
      <c r="DA100" s="93"/>
      <c r="DB100" s="93"/>
      <c r="DC100" s="93"/>
      <c r="DD100" s="93"/>
      <c r="DE100" s="93"/>
      <c r="DF100" s="93"/>
      <c r="DG100" s="93"/>
      <c r="DH100" s="93"/>
      <c r="DI100" s="93"/>
      <c r="DJ100" s="93"/>
      <c r="DK100" s="93"/>
      <c r="DL100" s="93"/>
      <c r="DM100" s="93"/>
      <c r="DN100" s="93"/>
    </row>
    <row r="101" spans="1:118" x14ac:dyDescent="0.25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/>
      <c r="BN101" s="93"/>
      <c r="BO101" s="93"/>
      <c r="BP101" s="93"/>
      <c r="BQ101" s="93"/>
      <c r="BR101" s="93"/>
      <c r="BS101" s="93"/>
      <c r="BT101" s="93"/>
      <c r="BU101" s="93"/>
      <c r="BV101" s="93"/>
      <c r="BW101" s="93"/>
      <c r="BX101" s="93"/>
      <c r="BY101" s="93"/>
      <c r="BZ101" s="93"/>
      <c r="CA101" s="93"/>
      <c r="CB101" s="93"/>
      <c r="CC101" s="93"/>
      <c r="CD101" s="93"/>
      <c r="CE101" s="93"/>
      <c r="CF101" s="93"/>
      <c r="CG101" s="93"/>
      <c r="CH101" s="93"/>
      <c r="CI101" s="93"/>
      <c r="CJ101" s="93"/>
      <c r="CK101" s="93"/>
      <c r="CL101" s="93"/>
      <c r="CM101" s="93"/>
      <c r="CN101" s="93"/>
      <c r="CO101" s="93"/>
      <c r="CP101" s="93"/>
      <c r="CQ101" s="93"/>
      <c r="CR101" s="93"/>
      <c r="CS101" s="93"/>
      <c r="CT101" s="93"/>
      <c r="CU101" s="93"/>
      <c r="CV101" s="93"/>
      <c r="CW101" s="93"/>
      <c r="CX101" s="93"/>
      <c r="CY101" s="93"/>
      <c r="CZ101" s="93"/>
      <c r="DA101" s="93"/>
      <c r="DB101" s="93"/>
      <c r="DC101" s="93"/>
      <c r="DD101" s="93"/>
      <c r="DE101" s="93"/>
      <c r="DF101" s="93"/>
      <c r="DG101" s="93"/>
      <c r="DH101" s="93"/>
      <c r="DI101" s="93"/>
      <c r="DJ101" s="93"/>
      <c r="DK101" s="93"/>
      <c r="DL101" s="93"/>
      <c r="DM101" s="93"/>
      <c r="DN101" s="93"/>
    </row>
  </sheetData>
  <mergeCells count="1">
    <mergeCell ref="H43:AG68"/>
  </mergeCells>
  <hyperlinks>
    <hyperlink ref="N20" r:id="rId1" xr:uid="{C91767DB-4E15-4FA5-9001-0B2566B50AEC}"/>
    <hyperlink ref="N22" r:id="rId2" xr:uid="{5503D633-FF6D-4066-9542-CB81C35B2FB6}"/>
    <hyperlink ref="N24" r:id="rId3" xr:uid="{DD091EE1-3F1C-49DC-919B-4196F8CCDB62}"/>
    <hyperlink ref="N26" r:id="rId4" xr:uid="{771414AE-4B09-4794-90D7-7756F1D33F56}"/>
    <hyperlink ref="N33" r:id="rId5" xr:uid="{1225D976-77C8-4D19-B84E-0F4E5B7DFA8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61BD-E8EB-46DE-87E6-A59AB407B305}">
  <dimension ref="A1:AR71"/>
  <sheetViews>
    <sheetView workbookViewId="0"/>
  </sheetViews>
  <sheetFormatPr defaultRowHeight="15" x14ac:dyDescent="0.25"/>
  <cols>
    <col min="21" max="21" width="10.5703125" customWidth="1"/>
  </cols>
  <sheetData>
    <row r="1" spans="1:44" ht="60.75" thickBot="1" x14ac:dyDescent="0.35">
      <c r="A1" s="310" t="s">
        <v>445</v>
      </c>
      <c r="B1" s="311" t="s">
        <v>326</v>
      </c>
      <c r="C1" s="312" t="s">
        <v>446</v>
      </c>
      <c r="D1" s="312" t="s">
        <v>327</v>
      </c>
      <c r="E1" s="312" t="s">
        <v>447</v>
      </c>
      <c r="F1" s="312" t="s">
        <v>328</v>
      </c>
      <c r="I1" s="287" t="s">
        <v>323</v>
      </c>
      <c r="J1" s="287" t="s">
        <v>326</v>
      </c>
      <c r="K1" s="288" t="s">
        <v>327</v>
      </c>
      <c r="L1" s="288" t="s">
        <v>448</v>
      </c>
      <c r="M1" t="s">
        <v>329</v>
      </c>
      <c r="R1" s="310" t="s">
        <v>302</v>
      </c>
      <c r="S1" s="310" t="s">
        <v>322</v>
      </c>
      <c r="T1" s="310" t="s">
        <v>445</v>
      </c>
      <c r="U1" s="311" t="s">
        <v>326</v>
      </c>
      <c r="V1" s="312" t="s">
        <v>446</v>
      </c>
      <c r="W1" s="312" t="s">
        <v>327</v>
      </c>
      <c r="X1" s="312" t="s">
        <v>447</v>
      </c>
      <c r="Y1" s="312" t="s">
        <v>328</v>
      </c>
      <c r="AB1" s="328" t="s">
        <v>101</v>
      </c>
      <c r="AC1" s="328"/>
      <c r="AE1" s="329"/>
      <c r="AK1" s="328" t="s">
        <v>104</v>
      </c>
      <c r="AL1" s="328"/>
      <c r="AN1" s="329"/>
    </row>
    <row r="2" spans="1:44" ht="52.5" thickTop="1" thickBot="1" x14ac:dyDescent="0.3">
      <c r="A2" s="318" t="s">
        <v>351</v>
      </c>
      <c r="B2" s="319">
        <v>5809.4509999999991</v>
      </c>
      <c r="C2" s="320">
        <f t="shared" ref="C2:C33" si="0">D2/B2</f>
        <v>1.0000007994291717</v>
      </c>
      <c r="D2" s="319">
        <v>5809.455644244601</v>
      </c>
      <c r="E2" s="321">
        <v>0.86</v>
      </c>
      <c r="F2" s="319">
        <f t="shared" ref="F2:F33" si="1">D2*E2</f>
        <v>4996.1318540503571</v>
      </c>
      <c r="I2" s="210" t="s">
        <v>351</v>
      </c>
      <c r="J2" s="317">
        <v>5468.3</v>
      </c>
      <c r="K2" s="260">
        <v>5468.3</v>
      </c>
      <c r="L2" s="260"/>
      <c r="R2" s="385" t="s">
        <v>449</v>
      </c>
      <c r="S2" s="385" t="s">
        <v>56</v>
      </c>
      <c r="T2" s="318" t="s">
        <v>351</v>
      </c>
      <c r="U2" s="319">
        <v>5809.4509999999991</v>
      </c>
      <c r="V2" s="320">
        <f t="shared" ref="V2:V33" si="2">W2/U2</f>
        <v>1.0000007994291717</v>
      </c>
      <c r="W2" s="319">
        <v>5809.455644244601</v>
      </c>
      <c r="X2" s="321">
        <v>0.86</v>
      </c>
      <c r="Y2" s="319">
        <f t="shared" ref="Y2:Y33" si="3">W2*X2</f>
        <v>4996.1318540503571</v>
      </c>
      <c r="AB2" s="310" t="s">
        <v>302</v>
      </c>
      <c r="AC2" s="310" t="s">
        <v>322</v>
      </c>
      <c r="AD2" s="310" t="s">
        <v>445</v>
      </c>
      <c r="AE2" s="311" t="s">
        <v>326</v>
      </c>
      <c r="AF2" s="312" t="s">
        <v>446</v>
      </c>
      <c r="AG2" s="312" t="s">
        <v>327</v>
      </c>
      <c r="AH2" s="312" t="s">
        <v>447</v>
      </c>
      <c r="AI2" s="312" t="s">
        <v>328</v>
      </c>
      <c r="AK2" s="310" t="s">
        <v>445</v>
      </c>
      <c r="AL2" s="310" t="s">
        <v>322</v>
      </c>
      <c r="AM2" s="310" t="s">
        <v>445</v>
      </c>
      <c r="AN2" s="311" t="s">
        <v>326</v>
      </c>
      <c r="AO2" s="312" t="s">
        <v>446</v>
      </c>
      <c r="AP2" s="312" t="s">
        <v>327</v>
      </c>
      <c r="AQ2" s="312" t="s">
        <v>447</v>
      </c>
      <c r="AR2" s="312" t="s">
        <v>328</v>
      </c>
    </row>
    <row r="3" spans="1:44" ht="39.75" thickTop="1" thickBot="1" x14ac:dyDescent="0.3">
      <c r="A3" s="318" t="s">
        <v>353</v>
      </c>
      <c r="B3" s="319">
        <v>111.5022</v>
      </c>
      <c r="C3" s="320">
        <f t="shared" si="0"/>
        <v>1.0000036825417844</v>
      </c>
      <c r="D3" s="319">
        <v>111.50261061151055</v>
      </c>
      <c r="E3" s="321">
        <v>0.86</v>
      </c>
      <c r="F3" s="319">
        <f t="shared" si="1"/>
        <v>95.892245125899066</v>
      </c>
      <c r="I3" s="211" t="s">
        <v>353</v>
      </c>
      <c r="J3" s="317">
        <v>107.43</v>
      </c>
      <c r="K3" s="260">
        <v>107.43</v>
      </c>
      <c r="L3" s="260"/>
      <c r="R3" s="383"/>
      <c r="S3" s="383"/>
      <c r="T3" s="318" t="s">
        <v>353</v>
      </c>
      <c r="U3" s="319">
        <v>111.5022</v>
      </c>
      <c r="V3" s="320">
        <f t="shared" si="2"/>
        <v>1.0000036825417844</v>
      </c>
      <c r="W3" s="319">
        <v>111.50261061151055</v>
      </c>
      <c r="X3" s="321">
        <v>0.86</v>
      </c>
      <c r="Y3" s="319">
        <f t="shared" si="3"/>
        <v>95.892245125899066</v>
      </c>
      <c r="AB3" s="385" t="s">
        <v>417</v>
      </c>
      <c r="AC3" s="385" t="s">
        <v>56</v>
      </c>
      <c r="AD3" s="318" t="s">
        <v>351</v>
      </c>
      <c r="AE3" s="319">
        <v>5468.3005999999996</v>
      </c>
      <c r="AF3" s="320">
        <f t="shared" ref="AF3:AF34" si="4">AG3/AE3</f>
        <v>1.0000007119516188</v>
      </c>
      <c r="AG3" s="319">
        <v>5468.304493165464</v>
      </c>
      <c r="AH3" s="330">
        <v>0.86</v>
      </c>
      <c r="AI3" s="322">
        <f t="shared" ref="AI3:AI34" si="5">AG3*AH3</f>
        <v>4702.7418641222994</v>
      </c>
      <c r="AK3" s="385" t="s">
        <v>422</v>
      </c>
      <c r="AL3" s="385" t="s">
        <v>56</v>
      </c>
      <c r="AM3" s="318" t="s">
        <v>351</v>
      </c>
      <c r="AN3" s="319">
        <v>341.15039999999999</v>
      </c>
      <c r="AO3" s="320">
        <f t="shared" ref="AO3:AO24" si="6">AP3/AN3</f>
        <v>1.0000022016070829</v>
      </c>
      <c r="AP3" s="319">
        <v>341.15115107913698</v>
      </c>
      <c r="AQ3" s="330">
        <v>0.86</v>
      </c>
      <c r="AR3" s="322">
        <f t="shared" ref="AR3:AR23" si="7">AP3*AQ3</f>
        <v>293.38998992805779</v>
      </c>
    </row>
    <row r="4" spans="1:44" ht="39" thickBot="1" x14ac:dyDescent="0.3">
      <c r="A4" s="318" t="s">
        <v>355</v>
      </c>
      <c r="B4" s="319">
        <v>5935.3743999999997</v>
      </c>
      <c r="C4" s="320">
        <f t="shared" si="0"/>
        <v>1.0000000842406842</v>
      </c>
      <c r="D4" s="319">
        <v>5935.3749000000007</v>
      </c>
      <c r="E4" s="321">
        <v>0.86</v>
      </c>
      <c r="F4" s="319">
        <f t="shared" si="1"/>
        <v>5104.4224140000006</v>
      </c>
      <c r="I4" s="211" t="s">
        <v>355</v>
      </c>
      <c r="J4" s="317">
        <v>5697.96</v>
      </c>
      <c r="K4" s="260">
        <v>5697.96</v>
      </c>
      <c r="L4" s="260"/>
      <c r="R4" s="383"/>
      <c r="S4" s="383"/>
      <c r="T4" s="318" t="s">
        <v>355</v>
      </c>
      <c r="U4" s="319">
        <v>5935.3743999999997</v>
      </c>
      <c r="V4" s="320">
        <f t="shared" si="2"/>
        <v>1.0000000842406842</v>
      </c>
      <c r="W4" s="319">
        <v>5935.3749000000007</v>
      </c>
      <c r="X4" s="321">
        <v>0.86</v>
      </c>
      <c r="Y4" s="319">
        <f t="shared" si="3"/>
        <v>5104.4224140000006</v>
      </c>
      <c r="AB4" s="383"/>
      <c r="AC4" s="383"/>
      <c r="AD4" s="318" t="s">
        <v>353</v>
      </c>
      <c r="AE4" s="319">
        <v>107.4272</v>
      </c>
      <c r="AF4" s="320">
        <f t="shared" si="4"/>
        <v>1.0000029851234418</v>
      </c>
      <c r="AG4" s="319">
        <v>107.427520683453</v>
      </c>
      <c r="AH4" s="330">
        <v>0.86</v>
      </c>
      <c r="AI4" s="322">
        <f t="shared" si="5"/>
        <v>92.387667787769573</v>
      </c>
      <c r="AK4" s="383"/>
      <c r="AL4" s="383"/>
      <c r="AM4" s="318" t="s">
        <v>353</v>
      </c>
      <c r="AN4" s="319">
        <v>4.0750000000000002</v>
      </c>
      <c r="AO4" s="320">
        <f t="shared" si="6"/>
        <v>1.0000220682349816</v>
      </c>
      <c r="AP4" s="319">
        <v>4.0750899280575501</v>
      </c>
      <c r="AQ4" s="330">
        <v>0.86</v>
      </c>
      <c r="AR4" s="322">
        <f t="shared" si="7"/>
        <v>3.5045773381294931</v>
      </c>
    </row>
    <row r="5" spans="1:44" ht="39" thickBot="1" x14ac:dyDescent="0.3">
      <c r="A5" s="318" t="s">
        <v>357</v>
      </c>
      <c r="B5" s="319">
        <v>1965.6000000000001</v>
      </c>
      <c r="C5" s="320">
        <f t="shared" si="0"/>
        <v>1.0016195962499999</v>
      </c>
      <c r="D5" s="319">
        <v>1968.783478389</v>
      </c>
      <c r="E5" s="321">
        <v>0.86</v>
      </c>
      <c r="F5" s="319">
        <f t="shared" si="1"/>
        <v>1693.1537914145399</v>
      </c>
      <c r="I5" s="211" t="s">
        <v>357</v>
      </c>
      <c r="J5" s="317">
        <v>1922.4</v>
      </c>
      <c r="K5" s="260">
        <v>1925.51</v>
      </c>
      <c r="L5" s="260"/>
      <c r="R5" s="383"/>
      <c r="S5" s="384"/>
      <c r="T5" s="318" t="s">
        <v>357</v>
      </c>
      <c r="U5" s="319">
        <v>1965.6000000000001</v>
      </c>
      <c r="V5" s="320">
        <f t="shared" si="2"/>
        <v>1.0016195962499999</v>
      </c>
      <c r="W5" s="319">
        <v>1968.783478389</v>
      </c>
      <c r="X5" s="321">
        <v>0.86</v>
      </c>
      <c r="Y5" s="319">
        <f t="shared" si="3"/>
        <v>1693.1537914145399</v>
      </c>
      <c r="AB5" s="383"/>
      <c r="AC5" s="383"/>
      <c r="AD5" s="318" t="s">
        <v>355</v>
      </c>
      <c r="AE5" s="319">
        <v>5697.9594999999999</v>
      </c>
      <c r="AF5" s="320">
        <f t="shared" si="4"/>
        <v>1.0000000709025749</v>
      </c>
      <c r="AG5" s="319">
        <v>5697.9599040000003</v>
      </c>
      <c r="AH5" s="330">
        <v>0.86</v>
      </c>
      <c r="AI5" s="322">
        <f t="shared" si="5"/>
        <v>4900.2455174400002</v>
      </c>
      <c r="AK5" s="383"/>
      <c r="AL5" s="383"/>
      <c r="AM5" s="318" t="s">
        <v>355</v>
      </c>
      <c r="AN5" s="319">
        <v>237.41489999999999</v>
      </c>
      <c r="AO5" s="320">
        <f t="shared" si="6"/>
        <v>1.0000004043554134</v>
      </c>
      <c r="AP5" s="319">
        <v>237.414996</v>
      </c>
      <c r="AQ5" s="330">
        <v>0.86</v>
      </c>
      <c r="AR5" s="322">
        <f t="shared" si="7"/>
        <v>204.17689655999999</v>
      </c>
    </row>
    <row r="6" spans="1:44" ht="39" thickBot="1" x14ac:dyDescent="0.3">
      <c r="A6" s="318" t="s">
        <v>83</v>
      </c>
      <c r="B6" s="319">
        <v>52557.285799999998</v>
      </c>
      <c r="C6" s="320">
        <f t="shared" si="0"/>
        <v>1.0000000123421862</v>
      </c>
      <c r="D6" s="319">
        <v>52557.286448671803</v>
      </c>
      <c r="E6" s="321">
        <v>0.92</v>
      </c>
      <c r="F6" s="322">
        <f t="shared" si="1"/>
        <v>48352.703532778061</v>
      </c>
      <c r="I6" s="211" t="s">
        <v>83</v>
      </c>
      <c r="J6" s="317">
        <v>52557.29</v>
      </c>
      <c r="K6" s="260">
        <v>52557.29</v>
      </c>
      <c r="L6" s="260"/>
      <c r="R6" s="383"/>
      <c r="S6" s="382" t="s">
        <v>53</v>
      </c>
      <c r="T6" s="318" t="s">
        <v>83</v>
      </c>
      <c r="U6" s="319">
        <v>52557.285799999998</v>
      </c>
      <c r="V6" s="320">
        <f t="shared" si="2"/>
        <v>1.0000000123421862</v>
      </c>
      <c r="W6" s="319">
        <v>52557.286448671803</v>
      </c>
      <c r="X6" s="321">
        <v>0.92</v>
      </c>
      <c r="Y6" s="322">
        <f t="shared" si="3"/>
        <v>48352.703532778061</v>
      </c>
      <c r="AB6" s="383"/>
      <c r="AC6" s="384"/>
      <c r="AD6" s="318" t="s">
        <v>357</v>
      </c>
      <c r="AE6" s="319">
        <v>1922.4</v>
      </c>
      <c r="AF6" s="320">
        <f t="shared" si="4"/>
        <v>1.0016195962499999</v>
      </c>
      <c r="AG6" s="319">
        <v>1925.513511831</v>
      </c>
      <c r="AH6" s="330">
        <v>0.86</v>
      </c>
      <c r="AI6" s="322">
        <f t="shared" si="5"/>
        <v>1655.9416201746599</v>
      </c>
      <c r="AK6" s="383"/>
      <c r="AL6" s="384"/>
      <c r="AM6" s="318" t="s">
        <v>357</v>
      </c>
      <c r="AN6" s="319">
        <v>43.2</v>
      </c>
      <c r="AO6" s="320">
        <f t="shared" si="6"/>
        <v>1.0016195962499999</v>
      </c>
      <c r="AP6" s="319">
        <v>43.269966558</v>
      </c>
      <c r="AQ6" s="330">
        <v>0.86</v>
      </c>
      <c r="AR6" s="322">
        <f t="shared" si="7"/>
        <v>37.21217123988</v>
      </c>
    </row>
    <row r="7" spans="1:44" ht="39" thickBot="1" x14ac:dyDescent="0.3">
      <c r="A7" s="323" t="s">
        <v>347</v>
      </c>
      <c r="B7" s="319">
        <v>4101.0852000000004</v>
      </c>
      <c r="C7" s="320">
        <f t="shared" si="0"/>
        <v>0.12170391714608707</v>
      </c>
      <c r="D7" s="319">
        <v>499.11813338984399</v>
      </c>
      <c r="E7" s="321">
        <v>0.92</v>
      </c>
      <c r="F7" s="322">
        <f t="shared" si="1"/>
        <v>459.18868271865648</v>
      </c>
      <c r="I7" s="211" t="s">
        <v>347</v>
      </c>
      <c r="J7" s="317">
        <v>4101.09</v>
      </c>
      <c r="K7" s="260">
        <v>499.12</v>
      </c>
      <c r="L7" s="260"/>
      <c r="R7" s="383"/>
      <c r="S7" s="383"/>
      <c r="T7" s="323" t="s">
        <v>347</v>
      </c>
      <c r="U7" s="319">
        <v>4101.0852000000004</v>
      </c>
      <c r="V7" s="320">
        <f t="shared" si="2"/>
        <v>0.12170391714608707</v>
      </c>
      <c r="W7" s="319">
        <v>499.11813338984399</v>
      </c>
      <c r="X7" s="321">
        <v>0.92</v>
      </c>
      <c r="Y7" s="322">
        <f t="shared" si="3"/>
        <v>459.18868271865648</v>
      </c>
      <c r="AB7" s="383"/>
      <c r="AC7" s="382" t="s">
        <v>53</v>
      </c>
      <c r="AD7" s="318" t="s">
        <v>83</v>
      </c>
      <c r="AE7" s="319">
        <v>52557.285799999998</v>
      </c>
      <c r="AF7" s="320">
        <f t="shared" si="4"/>
        <v>1.0000000123421862</v>
      </c>
      <c r="AG7" s="319">
        <v>52557.286448671803</v>
      </c>
      <c r="AH7" s="330">
        <v>0.92</v>
      </c>
      <c r="AI7" s="322">
        <f t="shared" si="5"/>
        <v>48352.703532778061</v>
      </c>
      <c r="AK7" s="383"/>
      <c r="AL7" s="332" t="s">
        <v>53</v>
      </c>
      <c r="AM7" s="318" t="s">
        <v>67</v>
      </c>
      <c r="AN7" s="319">
        <v>2406.9000999999998</v>
      </c>
      <c r="AO7" s="320">
        <f t="shared" si="6"/>
        <v>1.058506434814964</v>
      </c>
      <c r="AP7" s="319">
        <v>2547.71924380678</v>
      </c>
      <c r="AQ7" s="330">
        <v>0.92</v>
      </c>
      <c r="AR7" s="322">
        <f t="shared" si="7"/>
        <v>2343.9017043022377</v>
      </c>
    </row>
    <row r="8" spans="1:44" ht="39" thickBot="1" x14ac:dyDescent="0.3">
      <c r="A8" s="318" t="s">
        <v>67</v>
      </c>
      <c r="B8" s="319">
        <v>2406.9000999999998</v>
      </c>
      <c r="C8" s="320">
        <f t="shared" si="0"/>
        <v>1.058506434814964</v>
      </c>
      <c r="D8" s="319">
        <v>2547.71924380678</v>
      </c>
      <c r="E8" s="321">
        <v>0.92</v>
      </c>
      <c r="F8" s="322">
        <f t="shared" si="1"/>
        <v>2343.9017043022377</v>
      </c>
      <c r="I8" s="211" t="s">
        <v>68</v>
      </c>
      <c r="J8" s="317">
        <v>294375.69</v>
      </c>
      <c r="K8" s="260">
        <v>297518.28999999998</v>
      </c>
      <c r="L8" s="260"/>
      <c r="R8" s="383"/>
      <c r="S8" s="383"/>
      <c r="T8" s="318" t="s">
        <v>67</v>
      </c>
      <c r="U8" s="319">
        <v>2406.9000999999998</v>
      </c>
      <c r="V8" s="320">
        <f t="shared" si="2"/>
        <v>1.058506434814964</v>
      </c>
      <c r="W8" s="319">
        <v>2547.71924380678</v>
      </c>
      <c r="X8" s="321">
        <v>0.92</v>
      </c>
      <c r="Y8" s="322">
        <f t="shared" si="3"/>
        <v>2343.9017043022377</v>
      </c>
      <c r="AB8" s="383"/>
      <c r="AC8" s="383"/>
      <c r="AD8" s="323" t="s">
        <v>347</v>
      </c>
      <c r="AE8" s="319">
        <v>4101.0852000000004</v>
      </c>
      <c r="AF8" s="320">
        <f t="shared" si="4"/>
        <v>0.12170391714608707</v>
      </c>
      <c r="AG8" s="319">
        <v>499.11813338984399</v>
      </c>
      <c r="AH8" s="330">
        <v>0.92</v>
      </c>
      <c r="AI8" s="322">
        <f t="shared" si="5"/>
        <v>459.18868271865648</v>
      </c>
      <c r="AK8" s="383"/>
      <c r="AL8" s="382" t="s">
        <v>54</v>
      </c>
      <c r="AM8" s="318" t="s">
        <v>360</v>
      </c>
      <c r="AN8" s="319">
        <v>631.30799999999999</v>
      </c>
      <c r="AO8" s="320">
        <f t="shared" si="6"/>
        <v>0.94215890506056166</v>
      </c>
      <c r="AP8" s="319">
        <v>594.79245403597304</v>
      </c>
      <c r="AQ8" s="321">
        <v>0.8</v>
      </c>
      <c r="AR8" s="322">
        <f t="shared" si="7"/>
        <v>475.83396322877843</v>
      </c>
    </row>
    <row r="9" spans="1:44" ht="39" thickBot="1" x14ac:dyDescent="0.3">
      <c r="A9" s="318" t="s">
        <v>68</v>
      </c>
      <c r="B9" s="319">
        <v>294375.68819999998</v>
      </c>
      <c r="C9" s="320">
        <f t="shared" si="0"/>
        <v>1.0106754863659562</v>
      </c>
      <c r="D9" s="319">
        <v>297518.29184584803</v>
      </c>
      <c r="E9" s="321">
        <v>0.92</v>
      </c>
      <c r="F9" s="322">
        <f t="shared" si="1"/>
        <v>273716.8284981802</v>
      </c>
      <c r="I9" s="211" t="s">
        <v>418</v>
      </c>
      <c r="J9" s="317">
        <v>686062.69</v>
      </c>
      <c r="K9" s="260">
        <v>691804.69</v>
      </c>
      <c r="L9" s="260"/>
      <c r="R9" s="383"/>
      <c r="S9" s="383"/>
      <c r="T9" s="318" t="s">
        <v>68</v>
      </c>
      <c r="U9" s="319">
        <v>294375.68819999998</v>
      </c>
      <c r="V9" s="320">
        <f t="shared" si="2"/>
        <v>1.0106754863659562</v>
      </c>
      <c r="W9" s="319">
        <v>297518.29184584803</v>
      </c>
      <c r="X9" s="321">
        <v>0.92</v>
      </c>
      <c r="Y9" s="322">
        <f t="shared" si="3"/>
        <v>273716.8284981802</v>
      </c>
      <c r="AB9" s="383"/>
      <c r="AC9" s="383"/>
      <c r="AD9" s="318" t="s">
        <v>68</v>
      </c>
      <c r="AE9" s="319">
        <v>294375.68819999998</v>
      </c>
      <c r="AF9" s="320">
        <f t="shared" si="4"/>
        <v>1.0106754863659562</v>
      </c>
      <c r="AG9" s="319">
        <v>297518.29184584803</v>
      </c>
      <c r="AH9" s="330">
        <v>0.92</v>
      </c>
      <c r="AI9" s="322">
        <f t="shared" si="5"/>
        <v>273716.8284981802</v>
      </c>
      <c r="AK9" s="383"/>
      <c r="AL9" s="384"/>
      <c r="AM9" s="318" t="s">
        <v>362</v>
      </c>
      <c r="AN9" s="319">
        <v>2976.0509999999999</v>
      </c>
      <c r="AO9" s="320">
        <f t="shared" si="6"/>
        <v>0.59894941013067315</v>
      </c>
      <c r="AP9" s="319">
        <v>1782.5039909688001</v>
      </c>
      <c r="AQ9" s="321">
        <v>0.8</v>
      </c>
      <c r="AR9" s="322">
        <f t="shared" si="7"/>
        <v>1426.0031927750401</v>
      </c>
    </row>
    <row r="10" spans="1:44" ht="64.5" thickBot="1" x14ac:dyDescent="0.3">
      <c r="A10" s="318" t="s">
        <v>349</v>
      </c>
      <c r="B10" s="319">
        <v>686062.68920000002</v>
      </c>
      <c r="C10" s="320">
        <f t="shared" si="0"/>
        <v>1.0083694961562033</v>
      </c>
      <c r="D10" s="319">
        <v>691804.68824017397</v>
      </c>
      <c r="E10" s="321">
        <v>0.92</v>
      </c>
      <c r="F10" s="322">
        <f t="shared" si="1"/>
        <v>636460.31318096013</v>
      </c>
      <c r="I10" s="211" t="s">
        <v>419</v>
      </c>
      <c r="J10" s="317">
        <v>250374.44</v>
      </c>
      <c r="K10" s="260">
        <v>255655.42</v>
      </c>
      <c r="L10" s="260"/>
      <c r="R10" s="383"/>
      <c r="S10" s="383"/>
      <c r="T10" s="318" t="s">
        <v>349</v>
      </c>
      <c r="U10" s="319">
        <v>686062.68920000002</v>
      </c>
      <c r="V10" s="320">
        <f t="shared" si="2"/>
        <v>1.0083694961562033</v>
      </c>
      <c r="W10" s="319">
        <v>691804.68824017397</v>
      </c>
      <c r="X10" s="321">
        <v>0.92</v>
      </c>
      <c r="Y10" s="322">
        <f t="shared" si="3"/>
        <v>636460.31318096013</v>
      </c>
      <c r="AB10" s="383"/>
      <c r="AC10" s="383"/>
      <c r="AD10" s="318" t="s">
        <v>349</v>
      </c>
      <c r="AE10" s="319">
        <v>686062.68920000002</v>
      </c>
      <c r="AF10" s="320">
        <f t="shared" si="4"/>
        <v>1.0083694961562033</v>
      </c>
      <c r="AG10" s="319">
        <v>691804.68824017397</v>
      </c>
      <c r="AH10" s="330">
        <v>0.92</v>
      </c>
      <c r="AI10" s="322">
        <f t="shared" si="5"/>
        <v>636460.31318096013</v>
      </c>
      <c r="AK10" s="383"/>
      <c r="AL10" s="382" t="s">
        <v>52</v>
      </c>
      <c r="AM10" s="318" t="s">
        <v>84</v>
      </c>
      <c r="AN10" s="319">
        <v>176121.45240000001</v>
      </c>
      <c r="AO10" s="320">
        <f t="shared" si="6"/>
        <v>1.0013236682403546</v>
      </c>
      <c r="AP10" s="319">
        <v>176354.57877298701</v>
      </c>
      <c r="AQ10" s="330">
        <v>0.86</v>
      </c>
      <c r="AR10" s="322">
        <f t="shared" si="7"/>
        <v>151664.93774476883</v>
      </c>
    </row>
    <row r="11" spans="1:44" ht="64.5" thickBot="1" x14ac:dyDescent="0.3">
      <c r="A11" s="318" t="s">
        <v>350</v>
      </c>
      <c r="B11" s="319">
        <v>250374.44260000001</v>
      </c>
      <c r="C11" s="320">
        <f t="shared" si="0"/>
        <v>1.0210923169602855</v>
      </c>
      <c r="D11" s="319">
        <v>255655.419702074</v>
      </c>
      <c r="E11" s="321">
        <v>0.92</v>
      </c>
      <c r="F11" s="322">
        <f t="shared" si="1"/>
        <v>235202.98612590809</v>
      </c>
      <c r="I11" s="211" t="s">
        <v>359</v>
      </c>
      <c r="J11" s="317">
        <v>61525.64</v>
      </c>
      <c r="K11" s="260">
        <v>61525.64</v>
      </c>
      <c r="L11" s="260"/>
      <c r="R11" s="383"/>
      <c r="S11" s="384"/>
      <c r="T11" s="318" t="s">
        <v>350</v>
      </c>
      <c r="U11" s="319">
        <v>250374.44260000001</v>
      </c>
      <c r="V11" s="320">
        <f t="shared" si="2"/>
        <v>1.0210923169602855</v>
      </c>
      <c r="W11" s="319">
        <v>255655.419702074</v>
      </c>
      <c r="X11" s="321">
        <v>0.92</v>
      </c>
      <c r="Y11" s="322">
        <f t="shared" si="3"/>
        <v>235202.98612590809</v>
      </c>
      <c r="AB11" s="383"/>
      <c r="AC11" s="384"/>
      <c r="AD11" s="318" t="s">
        <v>350</v>
      </c>
      <c r="AE11" s="319">
        <v>250374.44260000001</v>
      </c>
      <c r="AF11" s="320">
        <f t="shared" si="4"/>
        <v>1.0210923169602855</v>
      </c>
      <c r="AG11" s="319">
        <v>255655.419702074</v>
      </c>
      <c r="AH11" s="330">
        <v>0.92</v>
      </c>
      <c r="AI11" s="322">
        <f t="shared" si="5"/>
        <v>235202.98612590809</v>
      </c>
      <c r="AK11" s="383"/>
      <c r="AL11" s="383"/>
      <c r="AM11" s="318" t="s">
        <v>368</v>
      </c>
      <c r="AN11" s="319">
        <v>115804.9893</v>
      </c>
      <c r="AO11" s="320">
        <f t="shared" si="6"/>
        <v>1.0220628536655285</v>
      </c>
      <c r="AP11" s="319">
        <v>118359.97783266399</v>
      </c>
      <c r="AQ11" s="330">
        <v>0.86</v>
      </c>
      <c r="AR11" s="322">
        <f t="shared" si="7"/>
        <v>101789.58093609104</v>
      </c>
    </row>
    <row r="12" spans="1:44" ht="39" thickBot="1" x14ac:dyDescent="0.3">
      <c r="A12" s="318" t="s">
        <v>359</v>
      </c>
      <c r="B12" s="319">
        <v>61525.6443</v>
      </c>
      <c r="C12" s="320">
        <f t="shared" si="0"/>
        <v>0.99999993550811461</v>
      </c>
      <c r="D12" s="319">
        <v>61525.640332095201</v>
      </c>
      <c r="E12" s="321">
        <v>0.8</v>
      </c>
      <c r="F12" s="322">
        <f t="shared" si="1"/>
        <v>49220.512265676167</v>
      </c>
      <c r="I12" s="211" t="s">
        <v>360</v>
      </c>
      <c r="J12" s="317">
        <v>3742.36</v>
      </c>
      <c r="K12" s="260">
        <v>2921.89</v>
      </c>
      <c r="L12" s="260"/>
      <c r="R12" s="383"/>
      <c r="S12" s="382" t="s">
        <v>54</v>
      </c>
      <c r="T12" s="318" t="s">
        <v>359</v>
      </c>
      <c r="U12" s="319">
        <v>61525.6443</v>
      </c>
      <c r="V12" s="320">
        <f t="shared" si="2"/>
        <v>0.99999993550811461</v>
      </c>
      <c r="W12" s="319">
        <v>61525.640332095201</v>
      </c>
      <c r="X12" s="321">
        <v>0.8</v>
      </c>
      <c r="Y12" s="322">
        <f t="shared" si="3"/>
        <v>49220.512265676167</v>
      </c>
      <c r="AB12" s="383"/>
      <c r="AC12" s="382" t="s">
        <v>54</v>
      </c>
      <c r="AD12" s="318" t="s">
        <v>359</v>
      </c>
      <c r="AE12" s="319">
        <v>61525.6443</v>
      </c>
      <c r="AF12" s="320">
        <f t="shared" si="4"/>
        <v>0.99999993550811461</v>
      </c>
      <c r="AG12" s="319">
        <v>61525.640332095201</v>
      </c>
      <c r="AH12" s="321">
        <v>0.8</v>
      </c>
      <c r="AI12" s="322">
        <f t="shared" si="5"/>
        <v>49220.512265676167</v>
      </c>
      <c r="AK12" s="383"/>
      <c r="AL12" s="383"/>
      <c r="AM12" s="318" t="s">
        <v>370</v>
      </c>
      <c r="AN12" s="319">
        <v>2123.6644999999999</v>
      </c>
      <c r="AO12" s="320">
        <f t="shared" si="6"/>
        <v>1.0469061850400572</v>
      </c>
      <c r="AP12" s="319">
        <v>2223.2775000000001</v>
      </c>
      <c r="AQ12" s="330">
        <v>0.86</v>
      </c>
      <c r="AR12" s="322">
        <f t="shared" si="7"/>
        <v>1912.0186500000002</v>
      </c>
    </row>
    <row r="13" spans="1:44" ht="39" thickBot="1" x14ac:dyDescent="0.3">
      <c r="A13" s="318" t="s">
        <v>360</v>
      </c>
      <c r="B13" s="319">
        <v>4373.6642000000002</v>
      </c>
      <c r="C13" s="320">
        <f t="shared" si="0"/>
        <v>0.80405778380302106</v>
      </c>
      <c r="D13" s="319">
        <v>3516.6787437506132</v>
      </c>
      <c r="E13" s="321">
        <v>0.8</v>
      </c>
      <c r="F13" s="319">
        <f t="shared" si="1"/>
        <v>2813.3429950004906</v>
      </c>
      <c r="I13" s="210" t="s">
        <v>420</v>
      </c>
      <c r="J13" s="317">
        <v>88.45</v>
      </c>
      <c r="K13" s="260">
        <v>72.67</v>
      </c>
      <c r="L13" s="260"/>
      <c r="R13" s="383"/>
      <c r="S13" s="383"/>
      <c r="T13" s="318" t="s">
        <v>360</v>
      </c>
      <c r="U13" s="319">
        <v>4373.6642000000002</v>
      </c>
      <c r="V13" s="320">
        <f t="shared" si="2"/>
        <v>0.80405778380302106</v>
      </c>
      <c r="W13" s="319">
        <v>3516.6787437506132</v>
      </c>
      <c r="X13" s="321">
        <v>0.8</v>
      </c>
      <c r="Y13" s="319">
        <f t="shared" si="3"/>
        <v>2813.3429950004906</v>
      </c>
      <c r="AB13" s="383"/>
      <c r="AC13" s="383"/>
      <c r="AD13" s="318" t="s">
        <v>360</v>
      </c>
      <c r="AE13" s="319">
        <v>3742.3562000000002</v>
      </c>
      <c r="AF13" s="320">
        <f t="shared" si="4"/>
        <v>0.78076113912263079</v>
      </c>
      <c r="AG13" s="319">
        <v>2921.88628971464</v>
      </c>
      <c r="AH13" s="321">
        <v>0.8</v>
      </c>
      <c r="AI13" s="322">
        <f t="shared" si="5"/>
        <v>2337.5090317717122</v>
      </c>
      <c r="AK13" s="383"/>
      <c r="AL13" s="383"/>
      <c r="AM13" s="318" t="s">
        <v>94</v>
      </c>
      <c r="AN13" s="319">
        <v>261.68419999999998</v>
      </c>
      <c r="AO13" s="320">
        <f t="shared" si="6"/>
        <v>0.8941176830249401</v>
      </c>
      <c r="AP13" s="319">
        <v>233.976470588235</v>
      </c>
      <c r="AQ13" s="330">
        <v>0.92</v>
      </c>
      <c r="AR13" s="322">
        <f t="shared" si="7"/>
        <v>215.25835294117621</v>
      </c>
    </row>
    <row r="14" spans="1:44" ht="39" thickBot="1" x14ac:dyDescent="0.3">
      <c r="A14" s="318" t="s">
        <v>75</v>
      </c>
      <c r="B14" s="319">
        <v>88.447999999999993</v>
      </c>
      <c r="C14" s="320">
        <f t="shared" si="0"/>
        <v>0.82165545009497121</v>
      </c>
      <c r="D14" s="319">
        <v>72.673781250000005</v>
      </c>
      <c r="E14" s="321">
        <v>0.8</v>
      </c>
      <c r="F14" s="322">
        <f t="shared" si="1"/>
        <v>58.139025000000004</v>
      </c>
      <c r="I14" s="210" t="s">
        <v>362</v>
      </c>
      <c r="J14" s="317">
        <v>35587.1</v>
      </c>
      <c r="K14" s="260">
        <v>27232.61</v>
      </c>
      <c r="L14" s="260"/>
      <c r="R14" s="383"/>
      <c r="S14" s="383"/>
      <c r="T14" s="318" t="s">
        <v>75</v>
      </c>
      <c r="U14" s="319">
        <v>88.447999999999993</v>
      </c>
      <c r="V14" s="320">
        <f t="shared" si="2"/>
        <v>0.82165545009497121</v>
      </c>
      <c r="W14" s="319">
        <v>72.673781250000005</v>
      </c>
      <c r="X14" s="321">
        <v>0.8</v>
      </c>
      <c r="Y14" s="322">
        <f t="shared" si="3"/>
        <v>58.139025000000004</v>
      </c>
      <c r="AB14" s="383"/>
      <c r="AC14" s="383"/>
      <c r="AD14" s="318" t="s">
        <v>75</v>
      </c>
      <c r="AE14" s="319">
        <v>88.447999999999993</v>
      </c>
      <c r="AF14" s="320">
        <f t="shared" si="4"/>
        <v>0.82165545009497121</v>
      </c>
      <c r="AG14" s="319">
        <v>72.673781250000005</v>
      </c>
      <c r="AH14" s="321">
        <v>0.8</v>
      </c>
      <c r="AI14" s="322">
        <f t="shared" si="5"/>
        <v>58.139025000000004</v>
      </c>
      <c r="AK14" s="383"/>
      <c r="AL14" s="383"/>
      <c r="AM14" s="318" t="s">
        <v>67</v>
      </c>
      <c r="AN14" s="319">
        <v>4011.5</v>
      </c>
      <c r="AO14" s="320">
        <f t="shared" si="6"/>
        <v>1.0585064787929601</v>
      </c>
      <c r="AP14" s="319">
        <v>4246.1987396779596</v>
      </c>
      <c r="AQ14" s="330">
        <v>0.86</v>
      </c>
      <c r="AR14" s="322">
        <f t="shared" si="7"/>
        <v>3651.7309161230451</v>
      </c>
    </row>
    <row r="15" spans="1:44" ht="26.25" thickBot="1" x14ac:dyDescent="0.3">
      <c r="A15" s="318" t="s">
        <v>362</v>
      </c>
      <c r="B15" s="319">
        <v>38563.148500000003</v>
      </c>
      <c r="C15" s="320">
        <f t="shared" si="0"/>
        <v>0.7524051968655826</v>
      </c>
      <c r="D15" s="319">
        <v>29015.113338899198</v>
      </c>
      <c r="E15" s="321">
        <v>0.8</v>
      </c>
      <c r="F15" s="319">
        <f t="shared" si="1"/>
        <v>23212.09067111936</v>
      </c>
      <c r="I15" s="210" t="s">
        <v>79</v>
      </c>
      <c r="J15" s="317">
        <v>4112.07</v>
      </c>
      <c r="K15" s="260">
        <v>4119.1899999999996</v>
      </c>
      <c r="L15" s="260"/>
      <c r="R15" s="383"/>
      <c r="S15" s="383"/>
      <c r="T15" s="318" t="s">
        <v>362</v>
      </c>
      <c r="U15" s="319">
        <v>38563.148500000003</v>
      </c>
      <c r="V15" s="320">
        <f t="shared" si="2"/>
        <v>0.7524051968655826</v>
      </c>
      <c r="W15" s="319">
        <v>29015.113338899198</v>
      </c>
      <c r="X15" s="321">
        <v>0.8</v>
      </c>
      <c r="Y15" s="319">
        <f t="shared" si="3"/>
        <v>23212.09067111936</v>
      </c>
      <c r="AB15" s="383"/>
      <c r="AC15" s="383"/>
      <c r="AD15" s="318" t="s">
        <v>362</v>
      </c>
      <c r="AE15" s="319">
        <v>35587.097500000003</v>
      </c>
      <c r="AF15" s="320">
        <f t="shared" si="4"/>
        <v>0.76523828187815535</v>
      </c>
      <c r="AG15" s="319">
        <v>27232.6093479304</v>
      </c>
      <c r="AH15" s="321">
        <v>0.8</v>
      </c>
      <c r="AI15" s="322">
        <f t="shared" si="5"/>
        <v>21786.087478344321</v>
      </c>
      <c r="AK15" s="384"/>
      <c r="AL15" s="384"/>
      <c r="AM15" s="318" t="s">
        <v>344</v>
      </c>
      <c r="AN15" s="319">
        <v>242.66139999999999</v>
      </c>
      <c r="AO15" s="320">
        <f t="shared" si="6"/>
        <v>1.000000059242018</v>
      </c>
      <c r="AP15" s="319">
        <v>242.66141437575101</v>
      </c>
      <c r="AQ15" s="330">
        <v>0.86</v>
      </c>
      <c r="AR15" s="322">
        <f t="shared" si="7"/>
        <v>208.68881636314586</v>
      </c>
    </row>
    <row r="16" spans="1:44" ht="39" thickBot="1" x14ac:dyDescent="0.3">
      <c r="A16" s="318" t="s">
        <v>79</v>
      </c>
      <c r="B16" s="319">
        <v>4112.0726999999997</v>
      </c>
      <c r="C16" s="320">
        <f t="shared" si="0"/>
        <v>1.0017307299783464</v>
      </c>
      <c r="D16" s="319">
        <v>4119.1895874950296</v>
      </c>
      <c r="E16" s="321">
        <v>0.8</v>
      </c>
      <c r="F16" s="322">
        <f t="shared" si="1"/>
        <v>3295.3516699960237</v>
      </c>
      <c r="I16" s="210" t="s">
        <v>81</v>
      </c>
      <c r="J16" s="317">
        <v>5853.38</v>
      </c>
      <c r="K16" s="260">
        <v>2128.5</v>
      </c>
      <c r="L16" s="260"/>
      <c r="R16" s="383"/>
      <c r="S16" s="383"/>
      <c r="T16" s="318" t="s">
        <v>79</v>
      </c>
      <c r="U16" s="319">
        <v>4112.0726999999997</v>
      </c>
      <c r="V16" s="320">
        <f t="shared" si="2"/>
        <v>1.0017307299783464</v>
      </c>
      <c r="W16" s="319">
        <v>4119.1895874950296</v>
      </c>
      <c r="X16" s="321">
        <v>0.8</v>
      </c>
      <c r="Y16" s="322">
        <f t="shared" si="3"/>
        <v>3295.3516699960237</v>
      </c>
      <c r="AB16" s="383"/>
      <c r="AC16" s="383"/>
      <c r="AD16" s="318" t="s">
        <v>79</v>
      </c>
      <c r="AE16" s="319">
        <v>4112.0726999999997</v>
      </c>
      <c r="AF16" s="320">
        <f t="shared" si="4"/>
        <v>1.0017307299783464</v>
      </c>
      <c r="AG16" s="319">
        <v>4119.1895874950296</v>
      </c>
      <c r="AH16" s="321">
        <v>0.8</v>
      </c>
      <c r="AI16" s="322">
        <f t="shared" si="5"/>
        <v>3295.3516699960237</v>
      </c>
      <c r="AK16" s="382" t="s">
        <v>423</v>
      </c>
      <c r="AL16" s="332" t="s">
        <v>56</v>
      </c>
      <c r="AM16" s="318" t="s">
        <v>351</v>
      </c>
      <c r="AN16" s="319">
        <v>20.2986</v>
      </c>
      <c r="AO16" s="320">
        <f t="shared" si="6"/>
        <v>0.99999808612806296</v>
      </c>
      <c r="AP16" s="319">
        <v>20.298561151079099</v>
      </c>
      <c r="AQ16" s="321">
        <v>1</v>
      </c>
      <c r="AR16" s="322">
        <f t="shared" si="7"/>
        <v>20.298561151079099</v>
      </c>
    </row>
    <row r="17" spans="1:44" ht="51.75" thickBot="1" x14ac:dyDescent="0.3">
      <c r="A17" s="318" t="s">
        <v>81</v>
      </c>
      <c r="B17" s="319">
        <v>5853.375</v>
      </c>
      <c r="C17" s="320">
        <f t="shared" si="0"/>
        <v>0.36363636363636365</v>
      </c>
      <c r="D17" s="319">
        <v>2128.5</v>
      </c>
      <c r="E17" s="321">
        <v>0.8</v>
      </c>
      <c r="F17" s="322">
        <f t="shared" si="1"/>
        <v>1702.8000000000002</v>
      </c>
      <c r="I17" s="210" t="s">
        <v>375</v>
      </c>
      <c r="J17" s="317">
        <v>18910.12</v>
      </c>
      <c r="K17" s="260">
        <v>18910.12</v>
      </c>
      <c r="L17" s="260"/>
      <c r="R17" s="383"/>
      <c r="S17" s="384"/>
      <c r="T17" s="318" t="s">
        <v>81</v>
      </c>
      <c r="U17" s="319">
        <v>5853.375</v>
      </c>
      <c r="V17" s="320">
        <f t="shared" si="2"/>
        <v>0.36363636363636365</v>
      </c>
      <c r="W17" s="319">
        <v>2128.5</v>
      </c>
      <c r="X17" s="321">
        <v>0.8</v>
      </c>
      <c r="Y17" s="322">
        <f t="shared" si="3"/>
        <v>1702.8000000000002</v>
      </c>
      <c r="AB17" s="383"/>
      <c r="AC17" s="384"/>
      <c r="AD17" s="318" t="s">
        <v>81</v>
      </c>
      <c r="AE17" s="319">
        <v>5853.375</v>
      </c>
      <c r="AF17" s="320">
        <f t="shared" si="4"/>
        <v>0.36363636363636365</v>
      </c>
      <c r="AG17" s="319">
        <v>2128.5</v>
      </c>
      <c r="AH17" s="321">
        <v>0.8</v>
      </c>
      <c r="AI17" s="322">
        <f t="shared" si="5"/>
        <v>1702.8000000000002</v>
      </c>
      <c r="AK17" s="383"/>
      <c r="AL17" s="382" t="s">
        <v>53</v>
      </c>
      <c r="AM17" s="318" t="s">
        <v>83</v>
      </c>
      <c r="AN17" s="319">
        <v>1429.0818999999999</v>
      </c>
      <c r="AO17" s="320">
        <f t="shared" si="6"/>
        <v>1.0000000602223849</v>
      </c>
      <c r="AP17" s="319">
        <v>1429.08198606272</v>
      </c>
      <c r="AQ17" s="321">
        <v>1</v>
      </c>
      <c r="AR17" s="322">
        <f t="shared" si="7"/>
        <v>1429.08198606272</v>
      </c>
    </row>
    <row r="18" spans="1:44" ht="39" thickBot="1" x14ac:dyDescent="0.3">
      <c r="A18" s="318" t="s">
        <v>375</v>
      </c>
      <c r="B18" s="319">
        <v>18910.125</v>
      </c>
      <c r="C18" s="320">
        <f t="shared" si="0"/>
        <v>1</v>
      </c>
      <c r="D18" s="319">
        <v>18910.125</v>
      </c>
      <c r="E18" s="321">
        <v>0.86</v>
      </c>
      <c r="F18" s="322">
        <f t="shared" si="1"/>
        <v>16262.7075</v>
      </c>
      <c r="I18" s="210" t="s">
        <v>83</v>
      </c>
      <c r="J18" s="317">
        <v>23151.32</v>
      </c>
      <c r="K18" s="260">
        <v>23151.32</v>
      </c>
      <c r="L18" s="260"/>
      <c r="R18" s="383"/>
      <c r="S18" s="382" t="s">
        <v>52</v>
      </c>
      <c r="T18" s="318" t="s">
        <v>375</v>
      </c>
      <c r="U18" s="319">
        <v>18910.125</v>
      </c>
      <c r="V18" s="320">
        <f t="shared" si="2"/>
        <v>1</v>
      </c>
      <c r="W18" s="319">
        <v>18910.125</v>
      </c>
      <c r="X18" s="321">
        <v>0.86</v>
      </c>
      <c r="Y18" s="322">
        <f t="shared" si="3"/>
        <v>16262.7075</v>
      </c>
      <c r="AB18" s="383"/>
      <c r="AC18" s="382" t="s">
        <v>52</v>
      </c>
      <c r="AD18" s="318" t="s">
        <v>375</v>
      </c>
      <c r="AE18" s="319">
        <v>18910.125</v>
      </c>
      <c r="AF18" s="320">
        <f t="shared" si="4"/>
        <v>1</v>
      </c>
      <c r="AG18" s="319">
        <v>18910.125</v>
      </c>
      <c r="AH18" s="330">
        <v>0.86</v>
      </c>
      <c r="AI18" s="322">
        <f t="shared" si="5"/>
        <v>16262.7075</v>
      </c>
      <c r="AK18" s="383"/>
      <c r="AL18" s="384"/>
      <c r="AM18" s="318" t="s">
        <v>84</v>
      </c>
      <c r="AN18" s="319">
        <v>1351.86</v>
      </c>
      <c r="AO18" s="320">
        <f t="shared" si="6"/>
        <v>1.0000000530449529</v>
      </c>
      <c r="AP18" s="319">
        <v>1351.86007170935</v>
      </c>
      <c r="AQ18" s="321">
        <v>1</v>
      </c>
      <c r="AR18" s="322">
        <f t="shared" si="7"/>
        <v>1351.86007170935</v>
      </c>
    </row>
    <row r="19" spans="1:44" ht="39" thickBot="1" x14ac:dyDescent="0.3">
      <c r="A19" s="318" t="s">
        <v>83</v>
      </c>
      <c r="B19" s="319">
        <v>23151.3233</v>
      </c>
      <c r="C19" s="320">
        <f t="shared" si="0"/>
        <v>1.0000000054836304</v>
      </c>
      <c r="D19" s="319">
        <v>23151.323426953299</v>
      </c>
      <c r="E19" s="321">
        <v>0.86</v>
      </c>
      <c r="F19" s="322">
        <f t="shared" si="1"/>
        <v>19910.138147179838</v>
      </c>
      <c r="I19" s="210" t="s">
        <v>84</v>
      </c>
      <c r="J19" s="317">
        <v>107894.17</v>
      </c>
      <c r="K19" s="260">
        <v>107753.53</v>
      </c>
      <c r="L19" s="260"/>
      <c r="R19" s="383"/>
      <c r="S19" s="383"/>
      <c r="T19" s="318" t="s">
        <v>83</v>
      </c>
      <c r="U19" s="319">
        <v>23151.3233</v>
      </c>
      <c r="V19" s="320">
        <f t="shared" si="2"/>
        <v>1.0000000054836304</v>
      </c>
      <c r="W19" s="319">
        <v>23151.323426953299</v>
      </c>
      <c r="X19" s="321">
        <v>0.86</v>
      </c>
      <c r="Y19" s="322">
        <f t="shared" si="3"/>
        <v>19910.138147179838</v>
      </c>
      <c r="AB19" s="383"/>
      <c r="AC19" s="383"/>
      <c r="AD19" s="318" t="s">
        <v>83</v>
      </c>
      <c r="AE19" s="319">
        <v>23151.3233</v>
      </c>
      <c r="AF19" s="320">
        <f t="shared" si="4"/>
        <v>1.0000000054836304</v>
      </c>
      <c r="AG19" s="319">
        <v>23151.323426953299</v>
      </c>
      <c r="AH19" s="330">
        <v>0.86</v>
      </c>
      <c r="AI19" s="322">
        <f t="shared" si="5"/>
        <v>19910.138147179838</v>
      </c>
      <c r="AK19" s="383"/>
      <c r="AL19" s="382" t="s">
        <v>52</v>
      </c>
      <c r="AM19" s="318" t="s">
        <v>83</v>
      </c>
      <c r="AN19" s="319">
        <v>888.61789999999996</v>
      </c>
      <c r="AO19" s="320">
        <f t="shared" si="6"/>
        <v>1.0000000036301384</v>
      </c>
      <c r="AP19" s="319">
        <v>888.617903225806</v>
      </c>
      <c r="AQ19" s="321">
        <v>1</v>
      </c>
      <c r="AR19" s="322">
        <f t="shared" si="7"/>
        <v>888.617903225806</v>
      </c>
    </row>
    <row r="20" spans="1:44" ht="39" thickBot="1" x14ac:dyDescent="0.3">
      <c r="A20" s="318" t="s">
        <v>84</v>
      </c>
      <c r="B20" s="319">
        <v>284015.62520000001</v>
      </c>
      <c r="C20" s="320">
        <f t="shared" si="0"/>
        <v>1.0003256451359424</v>
      </c>
      <c r="D20" s="319">
        <v>284108.11350687803</v>
      </c>
      <c r="E20" s="321">
        <v>0.86</v>
      </c>
      <c r="F20" s="319">
        <f t="shared" si="1"/>
        <v>244332.97761591509</v>
      </c>
      <c r="I20" s="210" t="s">
        <v>72</v>
      </c>
      <c r="J20" s="317">
        <v>1513.92</v>
      </c>
      <c r="K20" s="260">
        <v>1732.86</v>
      </c>
      <c r="L20" s="260"/>
      <c r="R20" s="383"/>
      <c r="S20" s="383"/>
      <c r="T20" s="318" t="s">
        <v>84</v>
      </c>
      <c r="U20" s="319">
        <v>284015.62520000001</v>
      </c>
      <c r="V20" s="320">
        <f t="shared" si="2"/>
        <v>1.0003256451359424</v>
      </c>
      <c r="W20" s="319">
        <v>284108.11350687803</v>
      </c>
      <c r="X20" s="321">
        <v>0.86</v>
      </c>
      <c r="Y20" s="319">
        <f t="shared" si="3"/>
        <v>244332.97761591509</v>
      </c>
      <c r="AB20" s="383"/>
      <c r="AC20" s="383"/>
      <c r="AD20" s="318" t="s">
        <v>84</v>
      </c>
      <c r="AE20" s="319">
        <v>107894.1728</v>
      </c>
      <c r="AF20" s="320">
        <f t="shared" si="4"/>
        <v>0.99869651842672091</v>
      </c>
      <c r="AG20" s="319">
        <v>107753.53473389101</v>
      </c>
      <c r="AH20" s="330">
        <v>0.86</v>
      </c>
      <c r="AI20" s="322">
        <f t="shared" si="5"/>
        <v>92668.039871146262</v>
      </c>
      <c r="AK20" s="383"/>
      <c r="AL20" s="383"/>
      <c r="AM20" s="318" t="s">
        <v>84</v>
      </c>
      <c r="AN20" s="319">
        <v>6580.8173999999999</v>
      </c>
      <c r="AO20" s="320">
        <f t="shared" si="6"/>
        <v>0.99999999646124205</v>
      </c>
      <c r="AP20" s="319">
        <v>6580.8173767120797</v>
      </c>
      <c r="AQ20" s="321">
        <v>1</v>
      </c>
      <c r="AR20" s="322">
        <f t="shared" si="7"/>
        <v>6580.8173767120797</v>
      </c>
    </row>
    <row r="21" spans="1:44" ht="39" thickBot="1" x14ac:dyDescent="0.3">
      <c r="A21" s="318" t="s">
        <v>72</v>
      </c>
      <c r="B21" s="319">
        <v>1513.92</v>
      </c>
      <c r="C21" s="324">
        <f t="shared" si="0"/>
        <v>1.1446190959802434</v>
      </c>
      <c r="D21" s="325">
        <v>1732.86174178641</v>
      </c>
      <c r="E21" s="326">
        <v>0.86</v>
      </c>
      <c r="F21" s="327">
        <f t="shared" si="1"/>
        <v>1490.2610979363126</v>
      </c>
      <c r="I21" s="210" t="s">
        <v>85</v>
      </c>
      <c r="J21" s="317">
        <v>1570.52</v>
      </c>
      <c r="K21" s="260">
        <v>1570.52</v>
      </c>
      <c r="L21" s="260"/>
      <c r="R21" s="383"/>
      <c r="S21" s="383"/>
      <c r="T21" s="318" t="s">
        <v>72</v>
      </c>
      <c r="U21" s="319">
        <v>1513.92</v>
      </c>
      <c r="V21" s="324">
        <f t="shared" si="2"/>
        <v>1.1446190959802434</v>
      </c>
      <c r="W21" s="325">
        <v>1732.86174178641</v>
      </c>
      <c r="X21" s="326">
        <v>0.86</v>
      </c>
      <c r="Y21" s="327">
        <f t="shared" si="3"/>
        <v>1490.2610979363126</v>
      </c>
      <c r="AB21" s="383"/>
      <c r="AC21" s="383"/>
      <c r="AD21" s="318" t="s">
        <v>72</v>
      </c>
      <c r="AE21" s="319">
        <v>1513.92</v>
      </c>
      <c r="AF21" s="324">
        <f t="shared" si="4"/>
        <v>1.1446190959802434</v>
      </c>
      <c r="AG21" s="325">
        <v>1732.86174178641</v>
      </c>
      <c r="AH21" s="331">
        <v>0.86</v>
      </c>
      <c r="AI21" s="327">
        <f t="shared" si="5"/>
        <v>1490.2610979363126</v>
      </c>
      <c r="AK21" s="383"/>
      <c r="AL21" s="383"/>
      <c r="AM21" s="318" t="s">
        <v>67</v>
      </c>
      <c r="AN21" s="319">
        <v>23985.365699999998</v>
      </c>
      <c r="AO21" s="320">
        <f t="shared" si="6"/>
        <v>1.0585064414932643</v>
      </c>
      <c r="AP21" s="319">
        <v>25388.664095021599</v>
      </c>
      <c r="AQ21" s="321">
        <v>1</v>
      </c>
      <c r="AR21" s="322">
        <f t="shared" si="7"/>
        <v>25388.664095021599</v>
      </c>
    </row>
    <row r="22" spans="1:44" ht="64.5" thickBot="1" x14ac:dyDescent="0.3">
      <c r="A22" s="318" t="s">
        <v>85</v>
      </c>
      <c r="B22" s="319">
        <v>1570.5195000000001</v>
      </c>
      <c r="C22" s="320">
        <f t="shared" si="0"/>
        <v>1</v>
      </c>
      <c r="D22" s="319">
        <v>1570.5195000000001</v>
      </c>
      <c r="E22" s="321">
        <v>0.86</v>
      </c>
      <c r="F22" s="322">
        <f t="shared" si="1"/>
        <v>1350.6467700000001</v>
      </c>
      <c r="I22" s="210" t="s">
        <v>362</v>
      </c>
      <c r="J22" s="317">
        <v>13226.43</v>
      </c>
      <c r="K22" s="260">
        <v>14300.04</v>
      </c>
      <c r="L22" s="260"/>
      <c r="R22" s="383"/>
      <c r="S22" s="383"/>
      <c r="T22" s="318" t="s">
        <v>85</v>
      </c>
      <c r="U22" s="319">
        <v>1570.5195000000001</v>
      </c>
      <c r="V22" s="320">
        <f t="shared" si="2"/>
        <v>1</v>
      </c>
      <c r="W22" s="319">
        <v>1570.5195000000001</v>
      </c>
      <c r="X22" s="321">
        <v>0.86</v>
      </c>
      <c r="Y22" s="322">
        <f t="shared" si="3"/>
        <v>1350.6467700000001</v>
      </c>
      <c r="AB22" s="383"/>
      <c r="AC22" s="383"/>
      <c r="AD22" s="318" t="s">
        <v>85</v>
      </c>
      <c r="AE22" s="319">
        <v>1570.5195000000001</v>
      </c>
      <c r="AF22" s="320">
        <f t="shared" si="4"/>
        <v>1</v>
      </c>
      <c r="AG22" s="319">
        <v>1570.5195000000001</v>
      </c>
      <c r="AH22" s="330">
        <v>0.86</v>
      </c>
      <c r="AI22" s="322">
        <f t="shared" si="5"/>
        <v>1350.6467700000001</v>
      </c>
      <c r="AK22" s="383"/>
      <c r="AL22" s="383"/>
      <c r="AM22" s="318" t="s">
        <v>349</v>
      </c>
      <c r="AN22" s="319">
        <v>30830.923200000001</v>
      </c>
      <c r="AO22" s="320">
        <f t="shared" si="6"/>
        <v>1.006531738116204</v>
      </c>
      <c r="AP22" s="319">
        <v>31032.302716223199</v>
      </c>
      <c r="AQ22" s="321">
        <v>1</v>
      </c>
      <c r="AR22" s="322">
        <f t="shared" si="7"/>
        <v>31032.302716223199</v>
      </c>
    </row>
    <row r="23" spans="1:44" ht="64.5" thickBot="1" x14ac:dyDescent="0.3">
      <c r="A23" s="318" t="s">
        <v>362</v>
      </c>
      <c r="B23" s="319">
        <v>13226.431399999999</v>
      </c>
      <c r="C23" s="320">
        <f t="shared" si="0"/>
        <v>1.0811711286217611</v>
      </c>
      <c r="D23" s="319">
        <v>14300.0357643763</v>
      </c>
      <c r="E23" s="321">
        <v>0.86</v>
      </c>
      <c r="F23" s="322">
        <f t="shared" si="1"/>
        <v>12298.030757363618</v>
      </c>
      <c r="I23" s="210" t="s">
        <v>368</v>
      </c>
      <c r="J23" s="317">
        <v>56449.440000000002</v>
      </c>
      <c r="K23" s="260">
        <v>49308.14</v>
      </c>
      <c r="L23" s="260"/>
      <c r="R23" s="383"/>
      <c r="S23" s="383"/>
      <c r="T23" s="318" t="s">
        <v>362</v>
      </c>
      <c r="U23" s="319">
        <v>13226.431399999999</v>
      </c>
      <c r="V23" s="320">
        <f t="shared" si="2"/>
        <v>1.0811711286217611</v>
      </c>
      <c r="W23" s="319">
        <v>14300.0357643763</v>
      </c>
      <c r="X23" s="321">
        <v>0.86</v>
      </c>
      <c r="Y23" s="322">
        <f t="shared" si="3"/>
        <v>12298.030757363618</v>
      </c>
      <c r="AB23" s="383"/>
      <c r="AC23" s="383"/>
      <c r="AD23" s="318" t="s">
        <v>362</v>
      </c>
      <c r="AE23" s="319">
        <v>13226.431399999999</v>
      </c>
      <c r="AF23" s="320">
        <f t="shared" si="4"/>
        <v>1.0811711286217611</v>
      </c>
      <c r="AG23" s="319">
        <v>14300.0357643763</v>
      </c>
      <c r="AH23" s="330">
        <v>0.86</v>
      </c>
      <c r="AI23" s="322">
        <f t="shared" si="5"/>
        <v>12298.030757363618</v>
      </c>
      <c r="AK23" s="384"/>
      <c r="AL23" s="384"/>
      <c r="AM23" s="318" t="s">
        <v>350</v>
      </c>
      <c r="AN23" s="319">
        <v>4916.5302000000001</v>
      </c>
      <c r="AO23" s="320">
        <f t="shared" si="6"/>
        <v>1.032774674840899</v>
      </c>
      <c r="AP23" s="319">
        <v>5077.6678786504599</v>
      </c>
      <c r="AQ23" s="321">
        <v>1</v>
      </c>
      <c r="AR23" s="322">
        <f t="shared" si="7"/>
        <v>5077.6678786504599</v>
      </c>
    </row>
    <row r="24" spans="1:44" ht="39" thickBot="1" x14ac:dyDescent="0.3">
      <c r="A24" s="318" t="s">
        <v>368</v>
      </c>
      <c r="B24" s="319">
        <v>172254.42670000001</v>
      </c>
      <c r="C24" s="320">
        <f t="shared" si="0"/>
        <v>0.97337478289447865</v>
      </c>
      <c r="D24" s="319">
        <v>167668.1151917254</v>
      </c>
      <c r="E24" s="321">
        <v>0.86</v>
      </c>
      <c r="F24" s="319">
        <f t="shared" si="1"/>
        <v>144194.57906488384</v>
      </c>
      <c r="I24" s="210" t="s">
        <v>370</v>
      </c>
      <c r="J24" s="317">
        <v>16151.78</v>
      </c>
      <c r="K24" s="260">
        <v>16746.34</v>
      </c>
      <c r="L24" s="260"/>
      <c r="R24" s="383"/>
      <c r="S24" s="383"/>
      <c r="T24" s="318" t="s">
        <v>368</v>
      </c>
      <c r="U24" s="319">
        <v>172254.42670000001</v>
      </c>
      <c r="V24" s="320">
        <f t="shared" si="2"/>
        <v>0.97337478289447865</v>
      </c>
      <c r="W24" s="319">
        <v>167668.1151917254</v>
      </c>
      <c r="X24" s="321">
        <v>0.86</v>
      </c>
      <c r="Y24" s="319">
        <f t="shared" si="3"/>
        <v>144194.57906488384</v>
      </c>
      <c r="AB24" s="383"/>
      <c r="AC24" s="383"/>
      <c r="AD24" s="318" t="s">
        <v>368</v>
      </c>
      <c r="AE24" s="319">
        <v>56449.437400000003</v>
      </c>
      <c r="AF24" s="320">
        <f t="shared" si="4"/>
        <v>0.87349209540680739</v>
      </c>
      <c r="AG24" s="319">
        <v>49308.137359061402</v>
      </c>
      <c r="AH24" s="330">
        <v>0.86</v>
      </c>
      <c r="AI24" s="322">
        <f t="shared" si="5"/>
        <v>42404.998128792802</v>
      </c>
      <c r="AK24" s="313"/>
      <c r="AL24" s="313" t="s">
        <v>305</v>
      </c>
      <c r="AM24" s="313"/>
      <c r="AN24" s="314">
        <f>SUM(AN3:AN23)</f>
        <v>375209.54610000004</v>
      </c>
      <c r="AO24" s="315">
        <f t="shared" si="6"/>
        <v>1.0100513490411591</v>
      </c>
      <c r="AP24" s="314">
        <f>SUM(AP3:AP23)</f>
        <v>378980.90821142599</v>
      </c>
      <c r="AQ24" s="316"/>
      <c r="AR24" s="314">
        <f>SUM(AR3:AR23)</f>
        <v>335995.54850041564</v>
      </c>
    </row>
    <row r="25" spans="1:44" ht="39" thickBot="1" x14ac:dyDescent="0.3">
      <c r="A25" s="318" t="s">
        <v>370</v>
      </c>
      <c r="B25" s="319">
        <v>16151.779399999999</v>
      </c>
      <c r="C25" s="320">
        <f t="shared" si="0"/>
        <v>1.0368108931081612</v>
      </c>
      <c r="D25" s="319">
        <v>16746.340824999999</v>
      </c>
      <c r="E25" s="321">
        <v>0.86</v>
      </c>
      <c r="F25" s="322">
        <f t="shared" si="1"/>
        <v>14401.8531095</v>
      </c>
      <c r="I25" s="210" t="s">
        <v>372</v>
      </c>
      <c r="J25" s="317">
        <v>2120.04</v>
      </c>
      <c r="K25" s="260">
        <v>2120.04</v>
      </c>
      <c r="L25" s="260"/>
      <c r="R25" s="383"/>
      <c r="S25" s="383"/>
      <c r="T25" s="318" t="s">
        <v>370</v>
      </c>
      <c r="U25" s="319">
        <v>16151.779399999999</v>
      </c>
      <c r="V25" s="320">
        <f t="shared" si="2"/>
        <v>1.0368108931081612</v>
      </c>
      <c r="W25" s="319">
        <v>16746.340824999999</v>
      </c>
      <c r="X25" s="321">
        <v>0.86</v>
      </c>
      <c r="Y25" s="322">
        <f t="shared" si="3"/>
        <v>14401.8531095</v>
      </c>
      <c r="AB25" s="383"/>
      <c r="AC25" s="383"/>
      <c r="AD25" s="318" t="s">
        <v>370</v>
      </c>
      <c r="AE25" s="319">
        <v>16151.779399999999</v>
      </c>
      <c r="AF25" s="320">
        <f t="shared" si="4"/>
        <v>1.0368108931081612</v>
      </c>
      <c r="AG25" s="319">
        <v>16746.340824999999</v>
      </c>
      <c r="AH25" s="330">
        <v>0.86</v>
      </c>
      <c r="AI25" s="322">
        <f t="shared" si="5"/>
        <v>14401.8531095</v>
      </c>
    </row>
    <row r="26" spans="1:44" ht="39" thickBot="1" x14ac:dyDescent="0.3">
      <c r="A26" s="318" t="s">
        <v>370</v>
      </c>
      <c r="B26" s="319">
        <v>2123.6644999999999</v>
      </c>
      <c r="C26" s="320">
        <f t="shared" si="0"/>
        <v>1.0469061850400572</v>
      </c>
      <c r="D26" s="319">
        <v>2223.2775000000001</v>
      </c>
      <c r="E26" s="321">
        <v>0.86</v>
      </c>
      <c r="F26" s="322">
        <f t="shared" si="1"/>
        <v>1912.0186500000002</v>
      </c>
      <c r="I26" s="210" t="s">
        <v>89</v>
      </c>
      <c r="J26" s="317">
        <v>596.59</v>
      </c>
      <c r="K26" s="260">
        <v>596.59</v>
      </c>
      <c r="L26" s="260"/>
      <c r="R26" s="383"/>
      <c r="S26" s="383"/>
      <c r="T26" s="318" t="s">
        <v>370</v>
      </c>
      <c r="U26" s="319">
        <v>2123.6644999999999</v>
      </c>
      <c r="V26" s="320">
        <f t="shared" si="2"/>
        <v>1.0469061850400572</v>
      </c>
      <c r="W26" s="319">
        <v>2223.2775000000001</v>
      </c>
      <c r="X26" s="321">
        <v>0.86</v>
      </c>
      <c r="Y26" s="322">
        <f t="shared" si="3"/>
        <v>1912.0186500000002</v>
      </c>
      <c r="AB26" s="383"/>
      <c r="AC26" s="383"/>
      <c r="AD26" s="318" t="s">
        <v>372</v>
      </c>
      <c r="AE26" s="319">
        <v>2120.04</v>
      </c>
      <c r="AF26" s="320">
        <f t="shared" si="4"/>
        <v>1</v>
      </c>
      <c r="AG26" s="319">
        <v>2120.04</v>
      </c>
      <c r="AH26" s="330">
        <v>0.86</v>
      </c>
      <c r="AI26" s="322">
        <f t="shared" si="5"/>
        <v>1823.2344000000001</v>
      </c>
    </row>
    <row r="27" spans="1:44" ht="26.25" thickBot="1" x14ac:dyDescent="0.3">
      <c r="A27" s="318" t="s">
        <v>372</v>
      </c>
      <c r="B27" s="319">
        <v>2120.04</v>
      </c>
      <c r="C27" s="320">
        <f t="shared" si="0"/>
        <v>1</v>
      </c>
      <c r="D27" s="319">
        <v>2120.04</v>
      </c>
      <c r="E27" s="321">
        <v>0.86</v>
      </c>
      <c r="F27" s="322">
        <f t="shared" si="1"/>
        <v>1823.2344000000001</v>
      </c>
      <c r="I27" s="210" t="s">
        <v>364</v>
      </c>
      <c r="J27" s="317">
        <v>1380</v>
      </c>
      <c r="K27" s="260">
        <v>1380</v>
      </c>
      <c r="L27" s="260"/>
      <c r="R27" s="383"/>
      <c r="S27" s="383"/>
      <c r="T27" s="318" t="s">
        <v>372</v>
      </c>
      <c r="U27" s="319">
        <v>2120.04</v>
      </c>
      <c r="V27" s="320">
        <f t="shared" si="2"/>
        <v>1</v>
      </c>
      <c r="W27" s="319">
        <v>2120.04</v>
      </c>
      <c r="X27" s="321">
        <v>0.86</v>
      </c>
      <c r="Y27" s="322">
        <f t="shared" si="3"/>
        <v>1823.2344000000001</v>
      </c>
      <c r="AB27" s="383"/>
      <c r="AC27" s="383"/>
      <c r="AD27" s="318" t="s">
        <v>89</v>
      </c>
      <c r="AE27" s="319">
        <v>596.59400000000005</v>
      </c>
      <c r="AF27" s="320">
        <f t="shared" si="4"/>
        <v>1.000000197197858</v>
      </c>
      <c r="AG27" s="319">
        <v>596.59411764705897</v>
      </c>
      <c r="AH27" s="330">
        <v>0.86</v>
      </c>
      <c r="AI27" s="322">
        <f t="shared" si="5"/>
        <v>513.07094117647068</v>
      </c>
    </row>
    <row r="28" spans="1:44" ht="26.25" thickBot="1" x14ac:dyDescent="0.3">
      <c r="A28" s="318" t="s">
        <v>89</v>
      </c>
      <c r="B28" s="319">
        <v>596.59400000000005</v>
      </c>
      <c r="C28" s="320">
        <f t="shared" si="0"/>
        <v>1.000000197197858</v>
      </c>
      <c r="D28" s="319">
        <v>596.59411764705897</v>
      </c>
      <c r="E28" s="321">
        <v>0.86</v>
      </c>
      <c r="F28" s="322">
        <f t="shared" si="1"/>
        <v>513.07094117647068</v>
      </c>
      <c r="I28" s="210" t="s">
        <v>347</v>
      </c>
      <c r="J28" s="317">
        <v>4290.04</v>
      </c>
      <c r="K28" s="260">
        <v>798.58</v>
      </c>
      <c r="L28" s="260"/>
      <c r="R28" s="383"/>
      <c r="S28" s="383"/>
      <c r="T28" s="318" t="s">
        <v>89</v>
      </c>
      <c r="U28" s="319">
        <v>596.59400000000005</v>
      </c>
      <c r="V28" s="320">
        <f t="shared" si="2"/>
        <v>1.000000197197858</v>
      </c>
      <c r="W28" s="319">
        <v>596.59411764705897</v>
      </c>
      <c r="X28" s="321">
        <v>0.86</v>
      </c>
      <c r="Y28" s="322">
        <f t="shared" si="3"/>
        <v>513.07094117647068</v>
      </c>
      <c r="AB28" s="383"/>
      <c r="AC28" s="383"/>
      <c r="AD28" s="318" t="s">
        <v>364</v>
      </c>
      <c r="AE28" s="319">
        <v>1380</v>
      </c>
      <c r="AF28" s="320">
        <f t="shared" si="4"/>
        <v>1</v>
      </c>
      <c r="AG28" s="319">
        <v>1380</v>
      </c>
      <c r="AH28" s="330">
        <v>0.86</v>
      </c>
      <c r="AI28" s="322">
        <f t="shared" si="5"/>
        <v>1186.8</v>
      </c>
    </row>
    <row r="29" spans="1:44" ht="26.25" thickBot="1" x14ac:dyDescent="0.3">
      <c r="A29" s="318" t="s">
        <v>364</v>
      </c>
      <c r="B29" s="319">
        <v>1380</v>
      </c>
      <c r="C29" s="320">
        <f t="shared" si="0"/>
        <v>1</v>
      </c>
      <c r="D29" s="319">
        <v>1380</v>
      </c>
      <c r="E29" s="321">
        <v>0.86</v>
      </c>
      <c r="F29" s="322">
        <f t="shared" si="1"/>
        <v>1186.8</v>
      </c>
      <c r="I29" s="210" t="s">
        <v>94</v>
      </c>
      <c r="J29" s="317">
        <v>807.66</v>
      </c>
      <c r="K29" s="260">
        <v>646.13</v>
      </c>
      <c r="L29" s="260"/>
      <c r="R29" s="383"/>
      <c r="S29" s="383"/>
      <c r="T29" s="318" t="s">
        <v>364</v>
      </c>
      <c r="U29" s="319">
        <v>1380</v>
      </c>
      <c r="V29" s="320">
        <f t="shared" si="2"/>
        <v>1</v>
      </c>
      <c r="W29" s="319">
        <v>1380</v>
      </c>
      <c r="X29" s="321">
        <v>0.86</v>
      </c>
      <c r="Y29" s="322">
        <f t="shared" si="3"/>
        <v>1186.8</v>
      </c>
      <c r="AB29" s="383"/>
      <c r="AC29" s="383"/>
      <c r="AD29" s="318" t="s">
        <v>347</v>
      </c>
      <c r="AE29" s="319">
        <v>4290.0410000000002</v>
      </c>
      <c r="AF29" s="320">
        <f t="shared" si="4"/>
        <v>0.18614633178071305</v>
      </c>
      <c r="AG29" s="319">
        <v>798.57539533886199</v>
      </c>
      <c r="AH29" s="330">
        <v>0.86</v>
      </c>
      <c r="AI29" s="322">
        <f t="shared" si="5"/>
        <v>686.77483999142135</v>
      </c>
    </row>
    <row r="30" spans="1:44" ht="39" thickBot="1" x14ac:dyDescent="0.3">
      <c r="A30" s="318" t="s">
        <v>347</v>
      </c>
      <c r="B30" s="319">
        <v>4290.0410000000002</v>
      </c>
      <c r="C30" s="320">
        <f t="shared" si="0"/>
        <v>0.18614633178071305</v>
      </c>
      <c r="D30" s="319">
        <v>798.57539533886199</v>
      </c>
      <c r="E30" s="321">
        <v>0.86</v>
      </c>
      <c r="F30" s="322">
        <f t="shared" si="1"/>
        <v>686.77483999142135</v>
      </c>
      <c r="I30" s="211" t="s">
        <v>67</v>
      </c>
      <c r="J30" s="317">
        <v>18637.5</v>
      </c>
      <c r="K30" s="260">
        <v>19727.91</v>
      </c>
      <c r="L30" s="260"/>
      <c r="R30" s="383"/>
      <c r="S30" s="383"/>
      <c r="T30" s="318" t="s">
        <v>347</v>
      </c>
      <c r="U30" s="319">
        <v>4290.0410000000002</v>
      </c>
      <c r="V30" s="320">
        <f t="shared" si="2"/>
        <v>0.18614633178071305</v>
      </c>
      <c r="W30" s="319">
        <v>798.57539533886199</v>
      </c>
      <c r="X30" s="321">
        <v>0.86</v>
      </c>
      <c r="Y30" s="322">
        <f t="shared" si="3"/>
        <v>686.77483999142135</v>
      </c>
      <c r="AB30" s="383"/>
      <c r="AC30" s="383"/>
      <c r="AD30" s="318" t="s">
        <v>94</v>
      </c>
      <c r="AE30" s="319">
        <v>807.65679999999998</v>
      </c>
      <c r="AF30" s="320">
        <f t="shared" si="4"/>
        <v>0.79999986793070144</v>
      </c>
      <c r="AG30" s="319">
        <v>646.12533333333295</v>
      </c>
      <c r="AH30" s="330">
        <v>0.92</v>
      </c>
      <c r="AI30" s="322">
        <f t="shared" si="5"/>
        <v>594.43530666666629</v>
      </c>
    </row>
    <row r="31" spans="1:44" ht="39" thickBot="1" x14ac:dyDescent="0.3">
      <c r="A31" s="318" t="s">
        <v>94</v>
      </c>
      <c r="B31" s="319">
        <v>1069.3409999999999</v>
      </c>
      <c r="C31" s="320">
        <f t="shared" si="0"/>
        <v>0.82303194576993499</v>
      </c>
      <c r="D31" s="319">
        <v>880.10180392156792</v>
      </c>
      <c r="E31" s="321">
        <v>0.92</v>
      </c>
      <c r="F31" s="319">
        <f t="shared" si="1"/>
        <v>809.69365960784251</v>
      </c>
      <c r="I31" s="211" t="s">
        <v>68</v>
      </c>
      <c r="J31" s="317">
        <v>47556.99</v>
      </c>
      <c r="K31" s="260">
        <v>48064.69</v>
      </c>
      <c r="L31" s="260"/>
      <c r="R31" s="383"/>
      <c r="S31" s="383"/>
      <c r="T31" s="318" t="s">
        <v>94</v>
      </c>
      <c r="U31" s="319">
        <v>1069.3409999999999</v>
      </c>
      <c r="V31" s="320">
        <f t="shared" si="2"/>
        <v>0.82303194576993499</v>
      </c>
      <c r="W31" s="319">
        <v>880.10180392156792</v>
      </c>
      <c r="X31" s="321">
        <v>0.92</v>
      </c>
      <c r="Y31" s="319">
        <f t="shared" si="3"/>
        <v>809.69365960784251</v>
      </c>
      <c r="AB31" s="383"/>
      <c r="AC31" s="383"/>
      <c r="AD31" s="318" t="s">
        <v>67</v>
      </c>
      <c r="AE31" s="319">
        <v>18637.495500000001</v>
      </c>
      <c r="AF31" s="320">
        <f t="shared" si="4"/>
        <v>1.0585064341143691</v>
      </c>
      <c r="AG31" s="319">
        <v>19727.908902527601</v>
      </c>
      <c r="AH31" s="330">
        <v>0.86</v>
      </c>
      <c r="AI31" s="322">
        <f t="shared" si="5"/>
        <v>16966.001656173736</v>
      </c>
    </row>
    <row r="32" spans="1:44" ht="39" thickBot="1" x14ac:dyDescent="0.3">
      <c r="A32" s="318" t="s">
        <v>67</v>
      </c>
      <c r="B32" s="319">
        <v>22648.995500000001</v>
      </c>
      <c r="C32" s="320">
        <f t="shared" si="0"/>
        <v>1.0585064420276633</v>
      </c>
      <c r="D32" s="319">
        <v>23974.107642205559</v>
      </c>
      <c r="E32" s="321">
        <v>0.86</v>
      </c>
      <c r="F32" s="319">
        <f t="shared" si="1"/>
        <v>20617.73257229678</v>
      </c>
      <c r="I32" s="211" t="s">
        <v>349</v>
      </c>
      <c r="J32" s="317">
        <v>78759.179999999993</v>
      </c>
      <c r="K32" s="260">
        <v>79436.45</v>
      </c>
      <c r="L32" s="260"/>
      <c r="R32" s="383"/>
      <c r="S32" s="383"/>
      <c r="T32" s="318" t="s">
        <v>67</v>
      </c>
      <c r="U32" s="319">
        <v>22648.995500000001</v>
      </c>
      <c r="V32" s="320">
        <f t="shared" si="2"/>
        <v>1.0585064420276633</v>
      </c>
      <c r="W32" s="319">
        <v>23974.107642205559</v>
      </c>
      <c r="X32" s="321">
        <v>0.86</v>
      </c>
      <c r="Y32" s="319">
        <f t="shared" si="3"/>
        <v>20617.73257229678</v>
      </c>
      <c r="AB32" s="383"/>
      <c r="AC32" s="383"/>
      <c r="AD32" s="318" t="s">
        <v>68</v>
      </c>
      <c r="AE32" s="319">
        <v>47556.992100000003</v>
      </c>
      <c r="AF32" s="320">
        <f t="shared" si="4"/>
        <v>1.010675490294608</v>
      </c>
      <c r="AG32" s="319">
        <v>48064.686307604301</v>
      </c>
      <c r="AH32" s="330">
        <v>0.86</v>
      </c>
      <c r="AI32" s="322">
        <f t="shared" si="5"/>
        <v>41335.630224539695</v>
      </c>
    </row>
    <row r="33" spans="1:35" ht="64.5" thickBot="1" x14ac:dyDescent="0.3">
      <c r="A33" s="318" t="s">
        <v>68</v>
      </c>
      <c r="B33" s="319">
        <v>47556.992100000003</v>
      </c>
      <c r="C33" s="320">
        <f t="shared" si="0"/>
        <v>1.010675490294608</v>
      </c>
      <c r="D33" s="319">
        <v>48064.686307604301</v>
      </c>
      <c r="E33" s="321">
        <v>0.86</v>
      </c>
      <c r="F33" s="322">
        <f t="shared" si="1"/>
        <v>41335.630224539695</v>
      </c>
      <c r="I33" s="211" t="s">
        <v>350</v>
      </c>
      <c r="J33" s="317">
        <v>199297.82</v>
      </c>
      <c r="K33" s="260">
        <v>202720.48</v>
      </c>
      <c r="L33" s="260"/>
      <c r="R33" s="383"/>
      <c r="S33" s="383"/>
      <c r="T33" s="318" t="s">
        <v>68</v>
      </c>
      <c r="U33" s="319">
        <v>47556.992100000003</v>
      </c>
      <c r="V33" s="320">
        <f t="shared" si="2"/>
        <v>1.010675490294608</v>
      </c>
      <c r="W33" s="319">
        <v>48064.686307604301</v>
      </c>
      <c r="X33" s="321">
        <v>0.86</v>
      </c>
      <c r="Y33" s="322">
        <f t="shared" si="3"/>
        <v>41335.630224539695</v>
      </c>
      <c r="AB33" s="383"/>
      <c r="AC33" s="383"/>
      <c r="AD33" s="318" t="s">
        <v>349</v>
      </c>
      <c r="AE33" s="319">
        <v>78759.1783</v>
      </c>
      <c r="AF33" s="320">
        <f t="shared" si="4"/>
        <v>1.0085992841853431</v>
      </c>
      <c r="AG33" s="319">
        <v>79436.450856405805</v>
      </c>
      <c r="AH33" s="330">
        <v>0.86</v>
      </c>
      <c r="AI33" s="322">
        <f t="shared" si="5"/>
        <v>68315.347736508993</v>
      </c>
    </row>
    <row r="34" spans="1:35" ht="64.5" thickBot="1" x14ac:dyDescent="0.3">
      <c r="A34" s="318" t="s">
        <v>349</v>
      </c>
      <c r="B34" s="319">
        <v>78759.1783</v>
      </c>
      <c r="C34" s="320">
        <f t="shared" ref="C34:C57" si="8">D34/B34</f>
        <v>1.0085992841853431</v>
      </c>
      <c r="D34" s="319">
        <v>79436.450856405805</v>
      </c>
      <c r="E34" s="321">
        <v>0.86</v>
      </c>
      <c r="F34" s="322">
        <f t="shared" ref="F34:F56" si="9">D34*E34</f>
        <v>68315.347736508993</v>
      </c>
      <c r="I34" s="211" t="s">
        <v>344</v>
      </c>
      <c r="J34" s="317">
        <v>380.98</v>
      </c>
      <c r="K34" s="260">
        <v>1496.88</v>
      </c>
      <c r="L34" s="260"/>
      <c r="R34" s="383"/>
      <c r="S34" s="383"/>
      <c r="T34" s="318" t="s">
        <v>349</v>
      </c>
      <c r="U34" s="319">
        <v>78759.1783</v>
      </c>
      <c r="V34" s="320">
        <f t="shared" ref="V34:V56" si="10">W34/U34</f>
        <v>1.0085992841853431</v>
      </c>
      <c r="W34" s="319">
        <v>79436.450856405805</v>
      </c>
      <c r="X34" s="321">
        <v>0.86</v>
      </c>
      <c r="Y34" s="322">
        <f t="shared" ref="Y34:Y56" si="11">W34*X34</f>
        <v>68315.347736508993</v>
      </c>
      <c r="AB34" s="383"/>
      <c r="AC34" s="383"/>
      <c r="AD34" s="318" t="s">
        <v>350</v>
      </c>
      <c r="AE34" s="319">
        <v>199297.81770000001</v>
      </c>
      <c r="AF34" s="320">
        <f t="shared" si="4"/>
        <v>1.0171736197414318</v>
      </c>
      <c r="AG34" s="319">
        <v>202720.48263647701</v>
      </c>
      <c r="AH34" s="330">
        <v>0.86</v>
      </c>
      <c r="AI34" s="322">
        <f t="shared" si="5"/>
        <v>174339.61506737024</v>
      </c>
    </row>
    <row r="35" spans="1:35" ht="64.5" thickBot="1" x14ac:dyDescent="0.3">
      <c r="A35" s="318" t="s">
        <v>350</v>
      </c>
      <c r="B35" s="319">
        <v>199297.81770000001</v>
      </c>
      <c r="C35" s="320">
        <f t="shared" si="8"/>
        <v>1.0171736197414318</v>
      </c>
      <c r="D35" s="319">
        <v>202720.48263647701</v>
      </c>
      <c r="E35" s="321">
        <v>0.86</v>
      </c>
      <c r="F35" s="322">
        <f t="shared" si="9"/>
        <v>174339.61506737024</v>
      </c>
      <c r="I35" s="211" t="s">
        <v>351</v>
      </c>
      <c r="J35" s="317">
        <v>441.08</v>
      </c>
      <c r="K35" s="260">
        <v>441.08</v>
      </c>
      <c r="L35" s="260"/>
      <c r="R35" s="383"/>
      <c r="S35" s="383"/>
      <c r="T35" s="318" t="s">
        <v>350</v>
      </c>
      <c r="U35" s="319">
        <v>199297.81770000001</v>
      </c>
      <c r="V35" s="320">
        <f t="shared" si="10"/>
        <v>1.0171736197414318</v>
      </c>
      <c r="W35" s="319">
        <v>202720.48263647701</v>
      </c>
      <c r="X35" s="321">
        <v>0.86</v>
      </c>
      <c r="Y35" s="322">
        <f t="shared" si="11"/>
        <v>174339.61506737024</v>
      </c>
      <c r="AB35" s="384"/>
      <c r="AC35" s="384"/>
      <c r="AD35" s="318" t="s">
        <v>344</v>
      </c>
      <c r="AE35" s="319">
        <v>380.98140000000001</v>
      </c>
      <c r="AF35" s="320">
        <f t="shared" ref="AF35:AF52" si="12">AG35/AE35</f>
        <v>3.9290080020181564</v>
      </c>
      <c r="AG35" s="319">
        <v>1496.8789692200801</v>
      </c>
      <c r="AH35" s="330">
        <v>0.86</v>
      </c>
      <c r="AI35" s="322">
        <f t="shared" ref="AI35:AI51" si="13">AG35*AH35</f>
        <v>1287.3159135292688</v>
      </c>
    </row>
    <row r="36" spans="1:35" ht="39" thickBot="1" x14ac:dyDescent="0.3">
      <c r="A36" s="318" t="s">
        <v>344</v>
      </c>
      <c r="B36" s="319">
        <v>623.64279999999997</v>
      </c>
      <c r="C36" s="320">
        <f t="shared" si="8"/>
        <v>2.7893216815712956</v>
      </c>
      <c r="D36" s="319">
        <v>1739.5403835958311</v>
      </c>
      <c r="E36" s="321">
        <v>0.86</v>
      </c>
      <c r="F36" s="319">
        <f t="shared" si="9"/>
        <v>1496.0047298924148</v>
      </c>
      <c r="I36" s="211" t="s">
        <v>355</v>
      </c>
      <c r="J36" s="317">
        <v>1187.07</v>
      </c>
      <c r="K36" s="260">
        <v>1187.07</v>
      </c>
      <c r="L36" s="260"/>
      <c r="R36" s="384"/>
      <c r="S36" s="384"/>
      <c r="T36" s="318" t="s">
        <v>344</v>
      </c>
      <c r="U36" s="319">
        <v>623.64279999999997</v>
      </c>
      <c r="V36" s="320">
        <f t="shared" si="10"/>
        <v>2.7893216815712956</v>
      </c>
      <c r="W36" s="319">
        <v>1739.5403835958311</v>
      </c>
      <c r="X36" s="321">
        <v>0.86</v>
      </c>
      <c r="Y36" s="319">
        <f t="shared" si="11"/>
        <v>1496.0047298924148</v>
      </c>
      <c r="AB36" s="382" t="s">
        <v>421</v>
      </c>
      <c r="AC36" s="382" t="s">
        <v>56</v>
      </c>
      <c r="AD36" s="318" t="s">
        <v>351</v>
      </c>
      <c r="AE36" s="319">
        <v>441.07709999999997</v>
      </c>
      <c r="AF36" s="320">
        <f t="shared" si="12"/>
        <v>1.0000010985208119</v>
      </c>
      <c r="AG36" s="319">
        <v>441.07758453237398</v>
      </c>
      <c r="AH36" s="321">
        <v>1</v>
      </c>
      <c r="AI36" s="322">
        <f t="shared" si="13"/>
        <v>441.07758453237398</v>
      </c>
    </row>
    <row r="37" spans="1:35" ht="39" thickBot="1" x14ac:dyDescent="0.3">
      <c r="A37" s="318" t="s">
        <v>351</v>
      </c>
      <c r="B37" s="319">
        <v>461.37569999999999</v>
      </c>
      <c r="C37" s="320">
        <f t="shared" si="8"/>
        <v>1.0000009659881373</v>
      </c>
      <c r="D37" s="319">
        <v>461.37614568345305</v>
      </c>
      <c r="E37" s="321">
        <v>1</v>
      </c>
      <c r="F37" s="319">
        <f t="shared" si="9"/>
        <v>461.37614568345305</v>
      </c>
      <c r="I37" s="211" t="s">
        <v>83</v>
      </c>
      <c r="J37" s="317">
        <v>23704.7</v>
      </c>
      <c r="K37" s="260">
        <v>23704.7</v>
      </c>
      <c r="L37" s="260"/>
      <c r="R37" s="382" t="s">
        <v>450</v>
      </c>
      <c r="S37" s="382" t="s">
        <v>56</v>
      </c>
      <c r="T37" s="318" t="s">
        <v>351</v>
      </c>
      <c r="U37" s="319">
        <v>461.37569999999999</v>
      </c>
      <c r="V37" s="320">
        <f t="shared" si="10"/>
        <v>1.0000009659881373</v>
      </c>
      <c r="W37" s="319">
        <v>461.37614568345305</v>
      </c>
      <c r="X37" s="321">
        <v>1</v>
      </c>
      <c r="Y37" s="319">
        <f t="shared" si="11"/>
        <v>461.37614568345305</v>
      </c>
      <c r="AB37" s="383"/>
      <c r="AC37" s="384"/>
      <c r="AD37" s="318" t="s">
        <v>355</v>
      </c>
      <c r="AE37" s="319">
        <v>1187.0746999999999</v>
      </c>
      <c r="AF37" s="320">
        <f t="shared" si="12"/>
        <v>1.0000002358739515</v>
      </c>
      <c r="AG37" s="319">
        <v>1187.0749800000001</v>
      </c>
      <c r="AH37" s="321">
        <v>1</v>
      </c>
      <c r="AI37" s="322">
        <f t="shared" si="13"/>
        <v>1187.0749800000001</v>
      </c>
    </row>
    <row r="38" spans="1:35" ht="39" thickBot="1" x14ac:dyDescent="0.3">
      <c r="A38" s="318" t="s">
        <v>355</v>
      </c>
      <c r="B38" s="319">
        <v>1187.0746999999999</v>
      </c>
      <c r="C38" s="320">
        <f t="shared" si="8"/>
        <v>1.0000002358739515</v>
      </c>
      <c r="D38" s="319">
        <v>1187.0749800000001</v>
      </c>
      <c r="E38" s="321">
        <v>1</v>
      </c>
      <c r="F38" s="322">
        <f t="shared" si="9"/>
        <v>1187.0749800000001</v>
      </c>
      <c r="I38" s="210" t="s">
        <v>68</v>
      </c>
      <c r="J38" s="317">
        <v>62834.52</v>
      </c>
      <c r="K38" s="260">
        <v>63505.31</v>
      </c>
      <c r="L38" s="260"/>
      <c r="R38" s="383"/>
      <c r="S38" s="384"/>
      <c r="T38" s="318" t="s">
        <v>355</v>
      </c>
      <c r="U38" s="319">
        <v>1187.0746999999999</v>
      </c>
      <c r="V38" s="320">
        <f t="shared" si="10"/>
        <v>1.0000002358739515</v>
      </c>
      <c r="W38" s="319">
        <v>1187.0749800000001</v>
      </c>
      <c r="X38" s="321">
        <v>1</v>
      </c>
      <c r="Y38" s="322">
        <f t="shared" si="11"/>
        <v>1187.0749800000001</v>
      </c>
      <c r="AB38" s="383"/>
      <c r="AC38" s="382" t="s">
        <v>53</v>
      </c>
      <c r="AD38" s="318" t="s">
        <v>83</v>
      </c>
      <c r="AE38" s="319">
        <v>23704.701300000001</v>
      </c>
      <c r="AF38" s="320">
        <f t="shared" si="12"/>
        <v>1.0000000048595254</v>
      </c>
      <c r="AG38" s="319">
        <v>23704.701415193598</v>
      </c>
      <c r="AH38" s="321">
        <v>1</v>
      </c>
      <c r="AI38" s="322">
        <f t="shared" si="13"/>
        <v>23704.701415193598</v>
      </c>
    </row>
    <row r="39" spans="1:35" ht="39" thickBot="1" x14ac:dyDescent="0.3">
      <c r="A39" s="318" t="s">
        <v>83</v>
      </c>
      <c r="B39" s="319">
        <v>25133.783200000002</v>
      </c>
      <c r="C39" s="320">
        <f t="shared" si="8"/>
        <v>1.0000000080074025</v>
      </c>
      <c r="D39" s="319">
        <v>25133.783401256318</v>
      </c>
      <c r="E39" s="321">
        <v>1</v>
      </c>
      <c r="F39" s="319">
        <f t="shared" si="9"/>
        <v>25133.783401256318</v>
      </c>
      <c r="I39" s="211" t="s">
        <v>418</v>
      </c>
      <c r="J39" s="317">
        <v>318812.3</v>
      </c>
      <c r="K39" s="260">
        <v>321471.32</v>
      </c>
      <c r="L39" s="260"/>
      <c r="R39" s="383"/>
      <c r="S39" s="382" t="s">
        <v>53</v>
      </c>
      <c r="T39" s="318" t="s">
        <v>83</v>
      </c>
      <c r="U39" s="319">
        <v>25133.783200000002</v>
      </c>
      <c r="V39" s="320">
        <f t="shared" si="10"/>
        <v>1.0000000080074025</v>
      </c>
      <c r="W39" s="319">
        <v>25133.783401256318</v>
      </c>
      <c r="X39" s="321">
        <v>1</v>
      </c>
      <c r="Y39" s="319">
        <f t="shared" si="11"/>
        <v>25133.783401256318</v>
      </c>
      <c r="AB39" s="383"/>
      <c r="AC39" s="383"/>
      <c r="AD39" s="318" t="s">
        <v>68</v>
      </c>
      <c r="AE39" s="319">
        <v>62834.518700000001</v>
      </c>
      <c r="AF39" s="320">
        <f t="shared" si="12"/>
        <v>1.0106754869888659</v>
      </c>
      <c r="AG39" s="319">
        <v>63505.307786833502</v>
      </c>
      <c r="AH39" s="321">
        <v>1</v>
      </c>
      <c r="AI39" s="322">
        <f t="shared" si="13"/>
        <v>63505.307786833502</v>
      </c>
    </row>
    <row r="40" spans="1:35" ht="64.5" thickBot="1" x14ac:dyDescent="0.3">
      <c r="A40" s="318" t="s">
        <v>84</v>
      </c>
      <c r="B40" s="319">
        <v>1351.86</v>
      </c>
      <c r="C40" s="320">
        <f t="shared" si="8"/>
        <v>1.0000000530449529</v>
      </c>
      <c r="D40" s="319">
        <v>1351.86007170935</v>
      </c>
      <c r="E40" s="321">
        <v>1</v>
      </c>
      <c r="F40" s="322">
        <f t="shared" si="9"/>
        <v>1351.86007170935</v>
      </c>
      <c r="I40" s="211" t="s">
        <v>350</v>
      </c>
      <c r="J40" s="317">
        <v>171463.63</v>
      </c>
      <c r="K40" s="260">
        <v>174629.87</v>
      </c>
      <c r="L40" s="260"/>
      <c r="R40" s="383"/>
      <c r="S40" s="383"/>
      <c r="T40" s="318" t="s">
        <v>84</v>
      </c>
      <c r="U40" s="319">
        <v>1351.86</v>
      </c>
      <c r="V40" s="320">
        <f t="shared" si="10"/>
        <v>1.0000000530449529</v>
      </c>
      <c r="W40" s="319">
        <v>1351.86007170935</v>
      </c>
      <c r="X40" s="321">
        <v>1</v>
      </c>
      <c r="Y40" s="322">
        <f t="shared" si="11"/>
        <v>1351.86007170935</v>
      </c>
      <c r="AB40" s="383"/>
      <c r="AC40" s="383"/>
      <c r="AD40" s="318" t="s">
        <v>349</v>
      </c>
      <c r="AE40" s="319">
        <v>318812.29800000001</v>
      </c>
      <c r="AF40" s="320">
        <f t="shared" si="12"/>
        <v>1.0083404069402713</v>
      </c>
      <c r="AG40" s="319">
        <v>321471.32230288303</v>
      </c>
      <c r="AH40" s="321">
        <v>1</v>
      </c>
      <c r="AI40" s="322">
        <f t="shared" si="13"/>
        <v>321471.32230288303</v>
      </c>
    </row>
    <row r="41" spans="1:35" ht="64.5" thickBot="1" x14ac:dyDescent="0.3">
      <c r="A41" s="318" t="s">
        <v>68</v>
      </c>
      <c r="B41" s="319">
        <v>62834.518700000001</v>
      </c>
      <c r="C41" s="320">
        <f t="shared" si="8"/>
        <v>1.0106754869888659</v>
      </c>
      <c r="D41" s="319">
        <v>63505.307786833502</v>
      </c>
      <c r="E41" s="321">
        <v>1</v>
      </c>
      <c r="F41" s="322">
        <f t="shared" si="9"/>
        <v>63505.307786833502</v>
      </c>
      <c r="I41" s="211" t="s">
        <v>72</v>
      </c>
      <c r="J41" s="317">
        <v>566</v>
      </c>
      <c r="K41" s="260">
        <v>565.53</v>
      </c>
      <c r="L41" s="260"/>
      <c r="R41" s="383"/>
      <c r="S41" s="383"/>
      <c r="T41" s="318" t="s">
        <v>68</v>
      </c>
      <c r="U41" s="319">
        <v>62834.518700000001</v>
      </c>
      <c r="V41" s="320">
        <f t="shared" si="10"/>
        <v>1.0106754869888659</v>
      </c>
      <c r="W41" s="319">
        <v>63505.307786833502</v>
      </c>
      <c r="X41" s="321">
        <v>1</v>
      </c>
      <c r="Y41" s="322">
        <f t="shared" si="11"/>
        <v>63505.307786833502</v>
      </c>
      <c r="AB41" s="383"/>
      <c r="AC41" s="384"/>
      <c r="AD41" s="318" t="s">
        <v>350</v>
      </c>
      <c r="AE41" s="319">
        <v>171463.63200000001</v>
      </c>
      <c r="AF41" s="320">
        <f t="shared" si="12"/>
        <v>1.0184659486657031</v>
      </c>
      <c r="AG41" s="319">
        <v>174629.870626547</v>
      </c>
      <c r="AH41" s="321">
        <v>1</v>
      </c>
      <c r="AI41" s="322">
        <f t="shared" si="13"/>
        <v>174629.870626547</v>
      </c>
    </row>
    <row r="42" spans="1:35" ht="64.5" thickBot="1" x14ac:dyDescent="0.3">
      <c r="A42" s="318" t="s">
        <v>349</v>
      </c>
      <c r="B42" s="319">
        <v>318812.29800000001</v>
      </c>
      <c r="C42" s="320">
        <f t="shared" si="8"/>
        <v>1.0083404069402713</v>
      </c>
      <c r="D42" s="319">
        <v>321471.32230288303</v>
      </c>
      <c r="E42" s="321">
        <v>1</v>
      </c>
      <c r="F42" s="322">
        <f t="shared" si="9"/>
        <v>321471.32230288303</v>
      </c>
      <c r="I42" s="211" t="s">
        <v>360</v>
      </c>
      <c r="J42" s="317">
        <v>836.52</v>
      </c>
      <c r="K42" s="260">
        <v>675.89</v>
      </c>
      <c r="L42" s="260"/>
      <c r="R42" s="383"/>
      <c r="S42" s="383"/>
      <c r="T42" s="318" t="s">
        <v>349</v>
      </c>
      <c r="U42" s="319">
        <v>318812.29800000001</v>
      </c>
      <c r="V42" s="320">
        <f t="shared" si="10"/>
        <v>1.0083404069402713</v>
      </c>
      <c r="W42" s="319">
        <v>321471.32230288303</v>
      </c>
      <c r="X42" s="321">
        <v>1</v>
      </c>
      <c r="Y42" s="322">
        <f t="shared" si="11"/>
        <v>321471.32230288303</v>
      </c>
      <c r="AB42" s="383"/>
      <c r="AC42" s="382" t="s">
        <v>54</v>
      </c>
      <c r="AD42" s="318" t="s">
        <v>72</v>
      </c>
      <c r="AE42" s="319">
        <v>565.99599999999998</v>
      </c>
      <c r="AF42" s="320">
        <f t="shared" si="12"/>
        <v>0.99918488319477694</v>
      </c>
      <c r="AG42" s="319">
        <v>565.53464714871097</v>
      </c>
      <c r="AH42" s="321">
        <v>1</v>
      </c>
      <c r="AI42" s="322">
        <f t="shared" si="13"/>
        <v>565.53464714871097</v>
      </c>
    </row>
    <row r="43" spans="1:35" ht="64.5" thickBot="1" x14ac:dyDescent="0.3">
      <c r="A43" s="318" t="s">
        <v>350</v>
      </c>
      <c r="B43" s="319">
        <v>171463.63200000001</v>
      </c>
      <c r="C43" s="320">
        <f t="shared" si="8"/>
        <v>1.0184659486657031</v>
      </c>
      <c r="D43" s="319">
        <v>174629.870626547</v>
      </c>
      <c r="E43" s="321">
        <v>1</v>
      </c>
      <c r="F43" s="322">
        <f t="shared" si="9"/>
        <v>174629.870626547</v>
      </c>
      <c r="I43" s="211" t="s">
        <v>420</v>
      </c>
      <c r="J43" s="317">
        <v>454.95</v>
      </c>
      <c r="K43" s="260">
        <v>454.64</v>
      </c>
      <c r="L43" s="260"/>
      <c r="R43" s="383"/>
      <c r="S43" s="384"/>
      <c r="T43" s="318" t="s">
        <v>350</v>
      </c>
      <c r="U43" s="319">
        <v>171463.63200000001</v>
      </c>
      <c r="V43" s="320">
        <f t="shared" si="10"/>
        <v>1.0184659486657031</v>
      </c>
      <c r="W43" s="319">
        <v>174629.870626547</v>
      </c>
      <c r="X43" s="321">
        <v>1</v>
      </c>
      <c r="Y43" s="322">
        <f t="shared" si="11"/>
        <v>174629.870626547</v>
      </c>
      <c r="AB43" s="383"/>
      <c r="AC43" s="383"/>
      <c r="AD43" s="318" t="s">
        <v>360</v>
      </c>
      <c r="AE43" s="319">
        <v>836.52459999999996</v>
      </c>
      <c r="AF43" s="320">
        <f t="shared" si="12"/>
        <v>0.80797065518254574</v>
      </c>
      <c r="AG43" s="319">
        <v>675.887329138317</v>
      </c>
      <c r="AH43" s="321">
        <v>1</v>
      </c>
      <c r="AI43" s="322">
        <f t="shared" si="13"/>
        <v>675.887329138317</v>
      </c>
    </row>
    <row r="44" spans="1:35" ht="26.25" thickBot="1" x14ac:dyDescent="0.3">
      <c r="A44" s="318" t="s">
        <v>72</v>
      </c>
      <c r="B44" s="319">
        <v>565.99599999999998</v>
      </c>
      <c r="C44" s="320">
        <f t="shared" si="8"/>
        <v>0.99918488319477694</v>
      </c>
      <c r="D44" s="319">
        <v>565.53464714871097</v>
      </c>
      <c r="E44" s="321">
        <v>1</v>
      </c>
      <c r="F44" s="322">
        <f t="shared" si="9"/>
        <v>565.53464714871097</v>
      </c>
      <c r="I44" s="211" t="s">
        <v>362</v>
      </c>
      <c r="J44" s="317">
        <v>7300.87</v>
      </c>
      <c r="K44" s="260">
        <v>7360.98</v>
      </c>
      <c r="L44" s="260"/>
      <c r="R44" s="383"/>
      <c r="S44" s="382" t="s">
        <v>54</v>
      </c>
      <c r="T44" s="318" t="s">
        <v>72</v>
      </c>
      <c r="U44" s="319">
        <v>565.99599999999998</v>
      </c>
      <c r="V44" s="320">
        <f t="shared" si="10"/>
        <v>0.99918488319477694</v>
      </c>
      <c r="W44" s="319">
        <v>565.53464714871097</v>
      </c>
      <c r="X44" s="321">
        <v>1</v>
      </c>
      <c r="Y44" s="322">
        <f t="shared" si="11"/>
        <v>565.53464714871097</v>
      </c>
      <c r="AB44" s="383"/>
      <c r="AC44" s="383"/>
      <c r="AD44" s="318" t="s">
        <v>75</v>
      </c>
      <c r="AE44" s="319">
        <v>454.94799999999998</v>
      </c>
      <c r="AF44" s="320">
        <f t="shared" si="12"/>
        <v>0.99931574597536432</v>
      </c>
      <c r="AG44" s="319">
        <v>454.63670000000002</v>
      </c>
      <c r="AH44" s="321">
        <v>1</v>
      </c>
      <c r="AI44" s="322">
        <f t="shared" si="13"/>
        <v>454.63670000000002</v>
      </c>
    </row>
    <row r="45" spans="1:35" ht="26.25" thickBot="1" x14ac:dyDescent="0.3">
      <c r="A45" s="318" t="s">
        <v>360</v>
      </c>
      <c r="B45" s="319">
        <v>836.52459999999996</v>
      </c>
      <c r="C45" s="320">
        <f t="shared" si="8"/>
        <v>0.80797065518254574</v>
      </c>
      <c r="D45" s="319">
        <v>675.887329138317</v>
      </c>
      <c r="E45" s="321">
        <v>1</v>
      </c>
      <c r="F45" s="322">
        <f t="shared" si="9"/>
        <v>675.887329138317</v>
      </c>
      <c r="I45" s="211" t="s">
        <v>80</v>
      </c>
      <c r="J45" s="317">
        <v>240.24</v>
      </c>
      <c r="K45" s="260">
        <v>240.24</v>
      </c>
      <c r="L45" s="260"/>
      <c r="R45" s="383"/>
      <c r="S45" s="383"/>
      <c r="T45" s="318" t="s">
        <v>360</v>
      </c>
      <c r="U45" s="319">
        <v>836.52459999999996</v>
      </c>
      <c r="V45" s="320">
        <f t="shared" si="10"/>
        <v>0.80797065518254574</v>
      </c>
      <c r="W45" s="319">
        <v>675.887329138317</v>
      </c>
      <c r="X45" s="321">
        <v>1</v>
      </c>
      <c r="Y45" s="322">
        <f t="shared" si="11"/>
        <v>675.887329138317</v>
      </c>
      <c r="AB45" s="383"/>
      <c r="AC45" s="383"/>
      <c r="AD45" s="318" t="s">
        <v>362</v>
      </c>
      <c r="AE45" s="319">
        <v>7300.87</v>
      </c>
      <c r="AF45" s="320">
        <f t="shared" si="12"/>
        <v>1.0082329708301749</v>
      </c>
      <c r="AG45" s="319">
        <v>7360.9778497448997</v>
      </c>
      <c r="AH45" s="321">
        <v>1</v>
      </c>
      <c r="AI45" s="322">
        <f t="shared" si="13"/>
        <v>7360.9778497448997</v>
      </c>
    </row>
    <row r="46" spans="1:35" ht="39" thickBot="1" x14ac:dyDescent="0.3">
      <c r="A46" s="318" t="s">
        <v>75</v>
      </c>
      <c r="B46" s="319">
        <v>454.94799999999998</v>
      </c>
      <c r="C46" s="320">
        <f t="shared" si="8"/>
        <v>0.99931574597536432</v>
      </c>
      <c r="D46" s="319">
        <v>454.63670000000002</v>
      </c>
      <c r="E46" s="321">
        <v>1</v>
      </c>
      <c r="F46" s="322">
        <f t="shared" si="9"/>
        <v>454.63670000000002</v>
      </c>
      <c r="I46" s="211" t="s">
        <v>81</v>
      </c>
      <c r="J46" s="317">
        <v>4644</v>
      </c>
      <c r="K46" s="260">
        <v>3096</v>
      </c>
      <c r="L46" s="260"/>
      <c r="R46" s="383"/>
      <c r="S46" s="383"/>
      <c r="T46" s="318" t="s">
        <v>75</v>
      </c>
      <c r="U46" s="319">
        <v>454.94799999999998</v>
      </c>
      <c r="V46" s="320">
        <f t="shared" si="10"/>
        <v>0.99931574597536432</v>
      </c>
      <c r="W46" s="319">
        <v>454.63670000000002</v>
      </c>
      <c r="X46" s="321">
        <v>1</v>
      </c>
      <c r="Y46" s="322">
        <f t="shared" si="11"/>
        <v>454.63670000000002</v>
      </c>
      <c r="AB46" s="383"/>
      <c r="AC46" s="383"/>
      <c r="AD46" s="318" t="s">
        <v>80</v>
      </c>
      <c r="AE46" s="319">
        <v>240.24</v>
      </c>
      <c r="AF46" s="320">
        <f t="shared" si="12"/>
        <v>1</v>
      </c>
      <c r="AG46" s="319">
        <v>240.24</v>
      </c>
      <c r="AH46" s="321">
        <v>1</v>
      </c>
      <c r="AI46" s="322">
        <f t="shared" si="13"/>
        <v>240.24</v>
      </c>
    </row>
    <row r="47" spans="1:35" ht="51.75" thickBot="1" x14ac:dyDescent="0.3">
      <c r="A47" s="318" t="s">
        <v>362</v>
      </c>
      <c r="B47" s="319">
        <v>7300.87</v>
      </c>
      <c r="C47" s="320">
        <f t="shared" si="8"/>
        <v>1.0082329708301749</v>
      </c>
      <c r="D47" s="319">
        <v>7360.9778497448997</v>
      </c>
      <c r="E47" s="321">
        <v>1</v>
      </c>
      <c r="F47" s="322">
        <f t="shared" si="9"/>
        <v>7360.9778497448997</v>
      </c>
      <c r="I47" s="211" t="s">
        <v>84</v>
      </c>
      <c r="J47" s="317">
        <v>2317.36</v>
      </c>
      <c r="K47" s="260">
        <v>2317.36</v>
      </c>
      <c r="L47" s="260"/>
      <c r="R47" s="383"/>
      <c r="S47" s="383"/>
      <c r="T47" s="318" t="s">
        <v>362</v>
      </c>
      <c r="U47" s="319">
        <v>7300.87</v>
      </c>
      <c r="V47" s="320">
        <f t="shared" si="10"/>
        <v>1.0082329708301749</v>
      </c>
      <c r="W47" s="319">
        <v>7360.9778497448997</v>
      </c>
      <c r="X47" s="321">
        <v>1</v>
      </c>
      <c r="Y47" s="322">
        <f t="shared" si="11"/>
        <v>7360.9778497448997</v>
      </c>
      <c r="AB47" s="383"/>
      <c r="AC47" s="384"/>
      <c r="AD47" s="318" t="s">
        <v>81</v>
      </c>
      <c r="AE47" s="319">
        <v>4644</v>
      </c>
      <c r="AF47" s="320">
        <f t="shared" si="12"/>
        <v>0.66666666666666663</v>
      </c>
      <c r="AG47" s="319">
        <v>3096</v>
      </c>
      <c r="AH47" s="321">
        <v>1</v>
      </c>
      <c r="AI47" s="322">
        <f t="shared" si="13"/>
        <v>3096</v>
      </c>
    </row>
    <row r="48" spans="1:35" ht="39" thickBot="1" x14ac:dyDescent="0.3">
      <c r="A48" s="318" t="s">
        <v>80</v>
      </c>
      <c r="B48" s="319">
        <v>240.24</v>
      </c>
      <c r="C48" s="320">
        <f t="shared" si="8"/>
        <v>1</v>
      </c>
      <c r="D48" s="319">
        <v>240.24</v>
      </c>
      <c r="E48" s="321">
        <v>1</v>
      </c>
      <c r="F48" s="322">
        <f t="shared" si="9"/>
        <v>240.24</v>
      </c>
      <c r="I48" s="211" t="s">
        <v>370</v>
      </c>
      <c r="J48" s="317">
        <v>2637.66</v>
      </c>
      <c r="K48" s="260">
        <v>2757.56</v>
      </c>
      <c r="L48" s="260"/>
      <c r="R48" s="383"/>
      <c r="S48" s="383"/>
      <c r="T48" s="318" t="s">
        <v>80</v>
      </c>
      <c r="U48" s="319">
        <v>240.24</v>
      </c>
      <c r="V48" s="320">
        <f t="shared" si="10"/>
        <v>1</v>
      </c>
      <c r="W48" s="319">
        <v>240.24</v>
      </c>
      <c r="X48" s="321">
        <v>1</v>
      </c>
      <c r="Y48" s="322">
        <f t="shared" si="11"/>
        <v>240.24</v>
      </c>
      <c r="AB48" s="383"/>
      <c r="AC48" s="382" t="s">
        <v>52</v>
      </c>
      <c r="AD48" s="318" t="s">
        <v>84</v>
      </c>
      <c r="AE48" s="319">
        <v>2317.3577</v>
      </c>
      <c r="AF48" s="320">
        <f t="shared" si="12"/>
        <v>1.0000000324477141</v>
      </c>
      <c r="AG48" s="319">
        <v>2317.3577751929602</v>
      </c>
      <c r="AH48" s="321">
        <v>1</v>
      </c>
      <c r="AI48" s="322">
        <f t="shared" si="13"/>
        <v>2317.3577751929602</v>
      </c>
    </row>
    <row r="49" spans="1:35" ht="51.75" thickBot="1" x14ac:dyDescent="0.3">
      <c r="A49" s="318" t="s">
        <v>81</v>
      </c>
      <c r="B49" s="319">
        <v>4644</v>
      </c>
      <c r="C49" s="320">
        <f t="shared" si="8"/>
        <v>0.66666666666666663</v>
      </c>
      <c r="D49" s="319">
        <v>3096</v>
      </c>
      <c r="E49" s="321">
        <v>1</v>
      </c>
      <c r="F49" s="322">
        <f t="shared" si="9"/>
        <v>3096</v>
      </c>
      <c r="I49" s="211" t="s">
        <v>68</v>
      </c>
      <c r="J49" s="317">
        <v>11210.53</v>
      </c>
      <c r="K49" s="260">
        <v>11330.21</v>
      </c>
      <c r="L49" s="260"/>
      <c r="R49" s="383"/>
      <c r="S49" s="384"/>
      <c r="T49" s="318" t="s">
        <v>81</v>
      </c>
      <c r="U49" s="319">
        <v>4644</v>
      </c>
      <c r="V49" s="320">
        <f t="shared" si="10"/>
        <v>0.66666666666666663</v>
      </c>
      <c r="W49" s="319">
        <v>3096</v>
      </c>
      <c r="X49" s="321">
        <v>1</v>
      </c>
      <c r="Y49" s="322">
        <f t="shared" si="11"/>
        <v>3096</v>
      </c>
      <c r="AB49" s="383"/>
      <c r="AC49" s="383"/>
      <c r="AD49" s="318" t="s">
        <v>370</v>
      </c>
      <c r="AE49" s="319">
        <v>2637.6610999999998</v>
      </c>
      <c r="AF49" s="320">
        <f t="shared" si="12"/>
        <v>1.0454552899157517</v>
      </c>
      <c r="AG49" s="319">
        <v>2757.5567500000002</v>
      </c>
      <c r="AH49" s="321">
        <v>1</v>
      </c>
      <c r="AI49" s="322">
        <f t="shared" si="13"/>
        <v>2757.5567500000002</v>
      </c>
    </row>
    <row r="50" spans="1:35" ht="39" thickBot="1" x14ac:dyDescent="0.3">
      <c r="A50" s="318" t="s">
        <v>83</v>
      </c>
      <c r="B50" s="319">
        <v>888.61789999999996</v>
      </c>
      <c r="C50" s="320">
        <f t="shared" si="8"/>
        <v>1.0000000036301384</v>
      </c>
      <c r="D50" s="319">
        <v>888.617903225806</v>
      </c>
      <c r="E50" s="321">
        <v>1</v>
      </c>
      <c r="F50" s="322">
        <f t="shared" si="9"/>
        <v>888.617903225806</v>
      </c>
      <c r="I50" s="211" t="s">
        <v>350</v>
      </c>
      <c r="J50" s="317">
        <v>9601.5400000000009</v>
      </c>
      <c r="K50" s="260">
        <v>9766.43</v>
      </c>
      <c r="L50" s="260"/>
      <c r="R50" s="383"/>
      <c r="S50" s="382" t="s">
        <v>52</v>
      </c>
      <c r="T50" s="318" t="s">
        <v>83</v>
      </c>
      <c r="U50" s="319">
        <v>888.61789999999996</v>
      </c>
      <c r="V50" s="320">
        <f t="shared" si="10"/>
        <v>1.0000000036301384</v>
      </c>
      <c r="W50" s="319">
        <v>888.617903225806</v>
      </c>
      <c r="X50" s="321">
        <v>1</v>
      </c>
      <c r="Y50" s="322">
        <f t="shared" si="11"/>
        <v>888.617903225806</v>
      </c>
      <c r="AB50" s="383"/>
      <c r="AC50" s="383"/>
      <c r="AD50" s="318" t="s">
        <v>68</v>
      </c>
      <c r="AE50" s="319">
        <v>11210.534799999999</v>
      </c>
      <c r="AF50" s="320">
        <f t="shared" si="12"/>
        <v>1.0106754861011715</v>
      </c>
      <c r="AG50" s="319">
        <v>11330.2127084441</v>
      </c>
      <c r="AH50" s="321">
        <v>1</v>
      </c>
      <c r="AI50" s="322">
        <f t="shared" si="13"/>
        <v>11330.2127084441</v>
      </c>
    </row>
    <row r="51" spans="1:35" ht="64.5" thickBot="1" x14ac:dyDescent="0.3">
      <c r="A51" s="318" t="s">
        <v>84</v>
      </c>
      <c r="B51" s="319">
        <v>8898.1751000000004</v>
      </c>
      <c r="C51" s="320">
        <f t="shared" si="8"/>
        <v>1.000000005833223</v>
      </c>
      <c r="D51" s="319">
        <v>8898.1751519050395</v>
      </c>
      <c r="E51" s="321">
        <v>1</v>
      </c>
      <c r="F51" s="319">
        <f t="shared" si="9"/>
        <v>8898.1751519050395</v>
      </c>
      <c r="I51" s="211" t="s">
        <v>351</v>
      </c>
      <c r="J51" s="317">
        <v>341.15</v>
      </c>
      <c r="K51" s="260">
        <v>341.15</v>
      </c>
      <c r="L51" s="260"/>
      <c r="R51" s="383"/>
      <c r="S51" s="383"/>
      <c r="T51" s="318" t="s">
        <v>84</v>
      </c>
      <c r="U51" s="319">
        <v>8898.1751000000004</v>
      </c>
      <c r="V51" s="320">
        <f t="shared" si="10"/>
        <v>1.000000005833223</v>
      </c>
      <c r="W51" s="319">
        <v>8898.1751519050395</v>
      </c>
      <c r="X51" s="321">
        <v>1</v>
      </c>
      <c r="Y51" s="319">
        <f t="shared" si="11"/>
        <v>8898.1751519050395</v>
      </c>
      <c r="AB51" s="384"/>
      <c r="AC51" s="384"/>
      <c r="AD51" s="318" t="s">
        <v>350</v>
      </c>
      <c r="AE51" s="319">
        <v>9601.5360000000001</v>
      </c>
      <c r="AF51" s="320">
        <f t="shared" si="12"/>
        <v>1.0171736252770798</v>
      </c>
      <c r="AG51" s="319">
        <v>9766.4291813483906</v>
      </c>
      <c r="AH51" s="321">
        <v>1</v>
      </c>
      <c r="AI51" s="322">
        <f t="shared" si="13"/>
        <v>9766.4291813483906</v>
      </c>
    </row>
    <row r="52" spans="1:35" ht="39" thickBot="1" x14ac:dyDescent="0.3">
      <c r="A52" s="318" t="s">
        <v>370</v>
      </c>
      <c r="B52" s="319">
        <v>2637.6610999999998</v>
      </c>
      <c r="C52" s="320">
        <f t="shared" si="8"/>
        <v>1.0454552899157517</v>
      </c>
      <c r="D52" s="319">
        <v>2757.5567500000002</v>
      </c>
      <c r="E52" s="321">
        <v>1</v>
      </c>
      <c r="F52" s="322">
        <f t="shared" si="9"/>
        <v>2757.5567500000002</v>
      </c>
      <c r="I52" s="211" t="s">
        <v>353</v>
      </c>
      <c r="J52" s="317">
        <v>4.08</v>
      </c>
      <c r="K52" s="260">
        <v>4.08</v>
      </c>
      <c r="L52" s="260"/>
      <c r="R52" s="383"/>
      <c r="S52" s="383"/>
      <c r="T52" s="318" t="s">
        <v>370</v>
      </c>
      <c r="U52" s="319">
        <v>2637.6610999999998</v>
      </c>
      <c r="V52" s="320">
        <f t="shared" si="10"/>
        <v>1.0454552899157517</v>
      </c>
      <c r="W52" s="319">
        <v>2757.5567500000002</v>
      </c>
      <c r="X52" s="321">
        <v>1</v>
      </c>
      <c r="Y52" s="322">
        <f t="shared" si="11"/>
        <v>2757.5567500000002</v>
      </c>
      <c r="AB52" s="313"/>
      <c r="AC52" s="313" t="s">
        <v>305</v>
      </c>
      <c r="AD52" s="313"/>
      <c r="AE52" s="314">
        <f>SUM(AE3:AE51)</f>
        <v>2622523.7475999999</v>
      </c>
      <c r="AF52" s="315">
        <f t="shared" si="12"/>
        <v>1.0002576030228782</v>
      </c>
      <c r="AG52" s="314">
        <f>SUM(AG3:AG51)</f>
        <v>2623199.3176449519</v>
      </c>
      <c r="AH52" s="316"/>
      <c r="AI52" s="314">
        <f>SUM(AI3:AI51)</f>
        <v>2415282.82526574</v>
      </c>
    </row>
    <row r="53" spans="1:35" ht="39" thickBot="1" x14ac:dyDescent="0.3">
      <c r="A53" s="318" t="s">
        <v>67</v>
      </c>
      <c r="B53" s="319">
        <v>23985.365699999998</v>
      </c>
      <c r="C53" s="320">
        <f t="shared" si="8"/>
        <v>1.0585064414932643</v>
      </c>
      <c r="D53" s="319">
        <v>25388.664095021599</v>
      </c>
      <c r="E53" s="321">
        <v>1</v>
      </c>
      <c r="F53" s="322">
        <f t="shared" si="9"/>
        <v>25388.664095021599</v>
      </c>
      <c r="I53" s="211" t="s">
        <v>355</v>
      </c>
      <c r="J53" s="317">
        <v>237.41</v>
      </c>
      <c r="K53" s="260">
        <v>237.41</v>
      </c>
      <c r="L53" s="260"/>
      <c r="R53" s="383"/>
      <c r="S53" s="383"/>
      <c r="T53" s="318" t="s">
        <v>67</v>
      </c>
      <c r="U53" s="319">
        <v>23985.365699999998</v>
      </c>
      <c r="V53" s="320">
        <f t="shared" si="10"/>
        <v>1.0585064414932643</v>
      </c>
      <c r="W53" s="319">
        <v>25388.664095021599</v>
      </c>
      <c r="X53" s="321">
        <v>1</v>
      </c>
      <c r="Y53" s="322">
        <f t="shared" si="11"/>
        <v>25388.664095021599</v>
      </c>
    </row>
    <row r="54" spans="1:35" ht="39" thickBot="1" x14ac:dyDescent="0.3">
      <c r="A54" s="318" t="s">
        <v>68</v>
      </c>
      <c r="B54" s="319">
        <v>11210.534799999999</v>
      </c>
      <c r="C54" s="320">
        <f t="shared" si="8"/>
        <v>1.0106754861011715</v>
      </c>
      <c r="D54" s="319">
        <v>11330.2127084441</v>
      </c>
      <c r="E54" s="321">
        <v>1</v>
      </c>
      <c r="F54" s="322">
        <f t="shared" si="9"/>
        <v>11330.2127084441</v>
      </c>
      <c r="I54" s="211" t="s">
        <v>357</v>
      </c>
      <c r="J54" s="317">
        <v>43.2</v>
      </c>
      <c r="K54" s="260">
        <v>43.27</v>
      </c>
      <c r="L54" s="260"/>
      <c r="R54" s="383"/>
      <c r="S54" s="383"/>
      <c r="T54" s="318" t="s">
        <v>68</v>
      </c>
      <c r="U54" s="319">
        <v>11210.534799999999</v>
      </c>
      <c r="V54" s="320">
        <f t="shared" si="10"/>
        <v>1.0106754861011715</v>
      </c>
      <c r="W54" s="319">
        <v>11330.2127084441</v>
      </c>
      <c r="X54" s="321">
        <v>1</v>
      </c>
      <c r="Y54" s="322">
        <f t="shared" si="11"/>
        <v>11330.2127084441</v>
      </c>
    </row>
    <row r="55" spans="1:35" ht="64.5" thickBot="1" x14ac:dyDescent="0.3">
      <c r="A55" s="318" t="s">
        <v>349</v>
      </c>
      <c r="B55" s="319">
        <v>30830.923200000001</v>
      </c>
      <c r="C55" s="320">
        <f t="shared" si="8"/>
        <v>1.006531738116204</v>
      </c>
      <c r="D55" s="319">
        <v>31032.302716223199</v>
      </c>
      <c r="E55" s="321">
        <v>1</v>
      </c>
      <c r="F55" s="322">
        <f t="shared" si="9"/>
        <v>31032.302716223199</v>
      </c>
      <c r="I55" s="211" t="s">
        <v>67</v>
      </c>
      <c r="J55" s="317">
        <v>2406.9</v>
      </c>
      <c r="K55" s="260">
        <v>2547.7199999999998</v>
      </c>
      <c r="L55" s="260"/>
      <c r="R55" s="383"/>
      <c r="S55" s="383"/>
      <c r="T55" s="318" t="s">
        <v>349</v>
      </c>
      <c r="U55" s="319">
        <v>30830.923200000001</v>
      </c>
      <c r="V55" s="320">
        <f t="shared" si="10"/>
        <v>1.006531738116204</v>
      </c>
      <c r="W55" s="319">
        <v>31032.302716223199</v>
      </c>
      <c r="X55" s="321">
        <v>1</v>
      </c>
      <c r="Y55" s="322">
        <f t="shared" si="11"/>
        <v>31032.302716223199</v>
      </c>
    </row>
    <row r="56" spans="1:35" ht="64.5" thickBot="1" x14ac:dyDescent="0.3">
      <c r="A56" s="318" t="s">
        <v>350</v>
      </c>
      <c r="B56" s="319">
        <v>14518.066200000001</v>
      </c>
      <c r="C56" s="320">
        <f t="shared" si="8"/>
        <v>1.0224569068295646</v>
      </c>
      <c r="D56" s="319">
        <v>14844.09705999885</v>
      </c>
      <c r="E56" s="321">
        <v>1</v>
      </c>
      <c r="F56" s="319">
        <f t="shared" si="9"/>
        <v>14844.09705999885</v>
      </c>
      <c r="I56" s="211" t="s">
        <v>360</v>
      </c>
      <c r="J56" s="317">
        <v>631.30999999999995</v>
      </c>
      <c r="K56" s="260">
        <v>594.79</v>
      </c>
      <c r="L56" s="260"/>
      <c r="R56" s="384"/>
      <c r="S56" s="384"/>
      <c r="T56" s="318" t="s">
        <v>350</v>
      </c>
      <c r="U56" s="319">
        <v>14518.066200000001</v>
      </c>
      <c r="V56" s="320">
        <f t="shared" si="10"/>
        <v>1.0224569068295646</v>
      </c>
      <c r="W56" s="319">
        <v>14844.09705999885</v>
      </c>
      <c r="X56" s="321">
        <v>1</v>
      </c>
      <c r="Y56" s="319">
        <f t="shared" si="11"/>
        <v>14844.09705999885</v>
      </c>
    </row>
    <row r="57" spans="1:35" ht="15.75" thickBot="1" x14ac:dyDescent="0.3">
      <c r="A57" s="313"/>
      <c r="B57" s="314">
        <f>SUM(B2:B56)</f>
        <v>2997733.2937000003</v>
      </c>
      <c r="C57" s="315">
        <f t="shared" si="8"/>
        <v>1.0014834315533416</v>
      </c>
      <c r="D57" s="314">
        <f>SUM(D2:D56)</f>
        <v>3002180.2258563773</v>
      </c>
      <c r="E57" s="316"/>
      <c r="F57" s="314">
        <f>SUM(F2:F56)</f>
        <v>2751278.3737661554</v>
      </c>
      <c r="I57" s="211" t="s">
        <v>362</v>
      </c>
      <c r="J57" s="317">
        <v>2976.05</v>
      </c>
      <c r="K57" s="260">
        <v>1782.5</v>
      </c>
      <c r="L57" s="260"/>
    </row>
    <row r="58" spans="1:35" x14ac:dyDescent="0.25">
      <c r="I58" s="211" t="s">
        <v>84</v>
      </c>
      <c r="J58" s="317">
        <v>176121.45</v>
      </c>
      <c r="K58" s="260">
        <v>176354.58</v>
      </c>
      <c r="L58" s="260"/>
    </row>
    <row r="59" spans="1:35" x14ac:dyDescent="0.25">
      <c r="I59" s="211" t="s">
        <v>368</v>
      </c>
      <c r="J59" s="317">
        <v>115804.99</v>
      </c>
      <c r="K59" s="260">
        <v>118359.98</v>
      </c>
      <c r="L59" s="260"/>
    </row>
    <row r="60" spans="1:35" x14ac:dyDescent="0.25">
      <c r="I60" s="211" t="s">
        <v>370</v>
      </c>
      <c r="J60" s="317">
        <v>2123.66</v>
      </c>
      <c r="K60" s="260">
        <v>2223.2800000000002</v>
      </c>
      <c r="L60" s="260"/>
    </row>
    <row r="61" spans="1:35" x14ac:dyDescent="0.25">
      <c r="I61" s="211" t="s">
        <v>94</v>
      </c>
      <c r="J61" s="317">
        <v>261.68</v>
      </c>
      <c r="K61" s="260">
        <v>233.98</v>
      </c>
      <c r="L61" s="260"/>
    </row>
    <row r="62" spans="1:35" x14ac:dyDescent="0.25">
      <c r="I62" s="211" t="s">
        <v>67</v>
      </c>
      <c r="J62" s="317">
        <v>4011.5</v>
      </c>
      <c r="K62" s="260">
        <v>4246.2</v>
      </c>
      <c r="L62" s="260"/>
    </row>
    <row r="63" spans="1:35" x14ac:dyDescent="0.25">
      <c r="I63" s="211" t="s">
        <v>344</v>
      </c>
      <c r="J63" s="317">
        <v>242.66</v>
      </c>
      <c r="K63" s="260">
        <v>242.66</v>
      </c>
      <c r="L63" s="260"/>
    </row>
    <row r="64" spans="1:35" x14ac:dyDescent="0.25">
      <c r="I64" s="210" t="s">
        <v>351</v>
      </c>
      <c r="J64" s="317">
        <v>20.3</v>
      </c>
      <c r="K64" s="260">
        <v>20.3</v>
      </c>
      <c r="L64" s="260"/>
    </row>
    <row r="65" spans="9:12" x14ac:dyDescent="0.25">
      <c r="I65" s="211" t="s">
        <v>83</v>
      </c>
      <c r="J65" s="317">
        <v>1429.08</v>
      </c>
      <c r="K65" s="260">
        <v>1429.08</v>
      </c>
      <c r="L65" s="260"/>
    </row>
    <row r="66" spans="9:12" x14ac:dyDescent="0.25">
      <c r="I66" s="211" t="s">
        <v>84</v>
      </c>
      <c r="J66" s="317">
        <v>1351.86</v>
      </c>
      <c r="K66" s="260">
        <v>1351.86</v>
      </c>
      <c r="L66" s="260"/>
    </row>
    <row r="67" spans="9:12" x14ac:dyDescent="0.25">
      <c r="I67" s="211" t="s">
        <v>83</v>
      </c>
      <c r="J67" s="317">
        <v>888.62</v>
      </c>
      <c r="K67" s="260">
        <v>888.62</v>
      </c>
      <c r="L67" s="260"/>
    </row>
    <row r="68" spans="9:12" x14ac:dyDescent="0.25">
      <c r="I68" s="211" t="s">
        <v>84</v>
      </c>
      <c r="J68" s="317">
        <v>6580.82</v>
      </c>
      <c r="K68" s="260">
        <v>6580.82</v>
      </c>
      <c r="L68" s="260"/>
    </row>
    <row r="69" spans="9:12" x14ac:dyDescent="0.25">
      <c r="I69" s="211" t="s">
        <v>67</v>
      </c>
      <c r="J69" s="317">
        <v>23985.37</v>
      </c>
      <c r="K69" s="260">
        <v>25388.66</v>
      </c>
      <c r="L69" s="260"/>
    </row>
    <row r="70" spans="9:12" x14ac:dyDescent="0.25">
      <c r="I70" s="211" t="s">
        <v>349</v>
      </c>
      <c r="J70" s="317">
        <v>30830.92</v>
      </c>
      <c r="K70" s="260">
        <v>31032.3</v>
      </c>
      <c r="L70" s="260"/>
    </row>
    <row r="71" spans="9:12" x14ac:dyDescent="0.25">
      <c r="I71" s="211" t="s">
        <v>350</v>
      </c>
      <c r="J71" s="317">
        <v>4916.53</v>
      </c>
      <c r="K71" s="260">
        <v>5077.67</v>
      </c>
      <c r="L71" s="260"/>
    </row>
  </sheetData>
  <mergeCells count="27">
    <mergeCell ref="AK3:AK15"/>
    <mergeCell ref="AL3:AL6"/>
    <mergeCell ref="AL8:AL9"/>
    <mergeCell ref="AL10:AL15"/>
    <mergeCell ref="AK16:AK23"/>
    <mergeCell ref="AL17:AL18"/>
    <mergeCell ref="AL19:AL23"/>
    <mergeCell ref="AB3:AB35"/>
    <mergeCell ref="AC3:AC6"/>
    <mergeCell ref="AC7:AC11"/>
    <mergeCell ref="AC12:AC17"/>
    <mergeCell ref="AC18:AC35"/>
    <mergeCell ref="AB36:AB51"/>
    <mergeCell ref="AC36:AC37"/>
    <mergeCell ref="AC38:AC41"/>
    <mergeCell ref="AC42:AC47"/>
    <mergeCell ref="AC48:AC51"/>
    <mergeCell ref="R2:R36"/>
    <mergeCell ref="S2:S5"/>
    <mergeCell ref="S6:S11"/>
    <mergeCell ref="S12:S17"/>
    <mergeCell ref="S18:S36"/>
    <mergeCell ref="R37:R56"/>
    <mergeCell ref="S37:S38"/>
    <mergeCell ref="S39:S43"/>
    <mergeCell ref="S44:S49"/>
    <mergeCell ref="S50:S5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310A-537B-4319-97B0-F9E976418B83}">
  <sheetPr>
    <pageSetUpPr fitToPage="1"/>
  </sheetPr>
  <dimension ref="A1:AD447"/>
  <sheetViews>
    <sheetView tabSelected="1" zoomScale="70" zoomScaleNormal="70" workbookViewId="0">
      <selection activeCell="F32" sqref="F32"/>
    </sheetView>
  </sheetViews>
  <sheetFormatPr defaultColWidth="9.28515625" defaultRowHeight="18.75" x14ac:dyDescent="0.25"/>
  <cols>
    <col min="1" max="1" width="54.7109375" style="215" bestFit="1" customWidth="1"/>
    <col min="2" max="13" width="16.7109375" style="215" customWidth="1"/>
    <col min="14" max="15" width="21.28515625" style="215" customWidth="1"/>
    <col min="16" max="18" width="21.28515625" style="230" customWidth="1"/>
    <col min="19" max="22" width="21.28515625" style="231" customWidth="1"/>
    <col min="23" max="24" width="21.28515625" style="215" customWidth="1"/>
    <col min="25" max="25" width="17" style="215" customWidth="1"/>
    <col min="26" max="26" width="16.7109375" style="215" customWidth="1"/>
    <col min="27" max="27" width="13.42578125" style="215" customWidth="1"/>
    <col min="28" max="16384" width="9.28515625" style="215"/>
  </cols>
  <sheetData>
    <row r="1" spans="1:29" ht="31.5" customHeight="1" x14ac:dyDescent="0.25">
      <c r="A1" s="380" t="s">
        <v>2486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74"/>
      <c r="V1" s="374"/>
      <c r="W1" s="214"/>
      <c r="X1" s="214"/>
      <c r="Y1" s="214"/>
      <c r="Z1" s="214"/>
      <c r="AA1" s="214"/>
      <c r="AB1" s="214"/>
      <c r="AC1" s="214"/>
    </row>
    <row r="2" spans="1:29" ht="51.75" customHeight="1" x14ac:dyDescent="0.25">
      <c r="A2" s="282"/>
      <c r="B2" s="216" t="s">
        <v>451</v>
      </c>
      <c r="C2" s="216" t="s">
        <v>452</v>
      </c>
      <c r="D2" s="280" t="s">
        <v>453</v>
      </c>
      <c r="E2" s="280"/>
      <c r="F2" s="216" t="s">
        <v>454</v>
      </c>
      <c r="G2" s="280" t="s">
        <v>455</v>
      </c>
      <c r="H2" s="280"/>
      <c r="I2" s="280"/>
      <c r="J2" s="280"/>
      <c r="K2" s="280" t="s">
        <v>456</v>
      </c>
      <c r="L2" s="280"/>
      <c r="M2" s="216"/>
      <c r="N2" s="280" t="s">
        <v>457</v>
      </c>
      <c r="O2" s="280"/>
      <c r="P2" s="217" t="s">
        <v>2479</v>
      </c>
      <c r="Q2" s="280" t="s">
        <v>458</v>
      </c>
      <c r="R2" s="280"/>
      <c r="S2" s="280" t="s">
        <v>459</v>
      </c>
      <c r="T2" s="280"/>
      <c r="U2" s="280" t="s">
        <v>2476</v>
      </c>
      <c r="V2" s="280"/>
      <c r="W2" s="280" t="s">
        <v>460</v>
      </c>
      <c r="X2" s="280"/>
      <c r="Y2" s="214"/>
      <c r="Z2" s="214"/>
      <c r="AA2" s="214"/>
      <c r="AB2" s="214"/>
      <c r="AC2" s="214"/>
    </row>
    <row r="3" spans="1:29" ht="63" customHeight="1" x14ac:dyDescent="0.25">
      <c r="A3" s="282"/>
      <c r="B3" s="218" t="s">
        <v>461</v>
      </c>
      <c r="C3" s="218" t="s">
        <v>462</v>
      </c>
      <c r="D3" s="218" t="s">
        <v>461</v>
      </c>
      <c r="E3" s="218" t="s">
        <v>463</v>
      </c>
      <c r="F3" s="218" t="s">
        <v>464</v>
      </c>
      <c r="G3" s="218" t="s">
        <v>461</v>
      </c>
      <c r="H3" s="218" t="s">
        <v>463</v>
      </c>
      <c r="I3" s="218" t="s">
        <v>465</v>
      </c>
      <c r="J3" s="218" t="s">
        <v>466</v>
      </c>
      <c r="K3" s="218" t="s">
        <v>304</v>
      </c>
      <c r="L3" s="218" t="s">
        <v>303</v>
      </c>
      <c r="M3" s="218" t="s">
        <v>467</v>
      </c>
      <c r="N3" s="283" t="s">
        <v>468</v>
      </c>
      <c r="O3" s="283" t="s">
        <v>469</v>
      </c>
      <c r="P3" s="281" t="s">
        <v>470</v>
      </c>
      <c r="Q3" s="218" t="s">
        <v>471</v>
      </c>
      <c r="R3" s="218" t="s">
        <v>472</v>
      </c>
      <c r="S3" s="218" t="s">
        <v>473</v>
      </c>
      <c r="T3" s="218" t="s">
        <v>474</v>
      </c>
      <c r="U3" s="218" t="s">
        <v>2477</v>
      </c>
      <c r="V3" s="218" t="s">
        <v>2478</v>
      </c>
      <c r="W3" s="218" t="s">
        <v>475</v>
      </c>
      <c r="X3" s="218" t="s">
        <v>476</v>
      </c>
      <c r="Y3" s="214"/>
      <c r="Z3" s="214"/>
      <c r="AA3" s="214"/>
      <c r="AB3" s="214"/>
      <c r="AC3" s="214"/>
    </row>
    <row r="4" spans="1:29" s="214" customFormat="1" ht="27" customHeight="1" x14ac:dyDescent="0.25">
      <c r="A4" s="337"/>
      <c r="B4" s="218" t="s">
        <v>477</v>
      </c>
      <c r="C4" s="218" t="s">
        <v>478</v>
      </c>
      <c r="D4" s="218" t="s">
        <v>477</v>
      </c>
      <c r="E4" s="218" t="s">
        <v>477</v>
      </c>
      <c r="F4" s="218" t="s">
        <v>478</v>
      </c>
      <c r="G4" s="218" t="s">
        <v>477</v>
      </c>
      <c r="H4" s="218" t="s">
        <v>477</v>
      </c>
      <c r="I4" s="218" t="s">
        <v>479</v>
      </c>
      <c r="J4" s="218" t="s">
        <v>479</v>
      </c>
      <c r="K4" s="218" t="s">
        <v>307</v>
      </c>
      <c r="L4" s="218" t="s">
        <v>307</v>
      </c>
      <c r="M4" s="218" t="s">
        <v>307</v>
      </c>
      <c r="N4" s="283"/>
      <c r="O4" s="283"/>
      <c r="P4" s="281"/>
      <c r="Q4" s="218" t="s">
        <v>480</v>
      </c>
      <c r="R4" s="218" t="s">
        <v>480</v>
      </c>
      <c r="S4" s="218" t="s">
        <v>481</v>
      </c>
      <c r="T4" s="218" t="s">
        <v>481</v>
      </c>
      <c r="U4" s="218" t="s">
        <v>243</v>
      </c>
      <c r="V4" s="218" t="s">
        <v>243</v>
      </c>
      <c r="W4" s="218" t="s">
        <v>307</v>
      </c>
      <c r="X4" s="218" t="s">
        <v>307</v>
      </c>
    </row>
    <row r="5" spans="1:29" ht="18" customHeight="1" x14ac:dyDescent="0.25">
      <c r="A5" s="219" t="s">
        <v>482</v>
      </c>
      <c r="B5" s="219" t="s">
        <v>483</v>
      </c>
      <c r="C5" s="219" t="s">
        <v>484</v>
      </c>
      <c r="D5" s="219" t="s">
        <v>485</v>
      </c>
      <c r="E5" s="219" t="s">
        <v>486</v>
      </c>
      <c r="F5" s="219" t="s">
        <v>487</v>
      </c>
      <c r="G5" s="219" t="s">
        <v>488</v>
      </c>
      <c r="H5" s="219" t="s">
        <v>489</v>
      </c>
      <c r="I5" s="219" t="s">
        <v>490</v>
      </c>
      <c r="J5" s="219" t="s">
        <v>491</v>
      </c>
      <c r="K5" s="219" t="s">
        <v>492</v>
      </c>
      <c r="L5" s="219" t="s">
        <v>493</v>
      </c>
      <c r="M5" s="219"/>
      <c r="N5" s="219" t="s">
        <v>2487</v>
      </c>
      <c r="O5" s="219" t="s">
        <v>494</v>
      </c>
      <c r="P5" s="219" t="s">
        <v>2488</v>
      </c>
      <c r="Q5" s="219"/>
      <c r="R5" s="219"/>
      <c r="S5" s="219"/>
      <c r="T5" s="219"/>
      <c r="U5" s="219"/>
      <c r="V5" s="219"/>
      <c r="W5" s="219"/>
      <c r="X5" s="219"/>
      <c r="Y5" s="214"/>
      <c r="Z5" s="214"/>
      <c r="AA5" s="214"/>
      <c r="AB5" s="214"/>
      <c r="AC5" s="214"/>
    </row>
    <row r="6" spans="1:29" ht="17.25" customHeight="1" x14ac:dyDescent="0.25">
      <c r="A6" s="333" t="s">
        <v>39</v>
      </c>
      <c r="B6" s="336">
        <v>2025427</v>
      </c>
      <c r="C6" s="339">
        <v>0.96145294402519665</v>
      </c>
      <c r="D6" s="336">
        <v>1947352.7520581221</v>
      </c>
      <c r="E6" s="336">
        <v>39062186.019106582</v>
      </c>
      <c r="F6" s="221">
        <v>0.84000000000000019</v>
      </c>
      <c r="G6" s="336">
        <v>1635776.311728823</v>
      </c>
      <c r="H6" s="336">
        <v>32812236.256049555</v>
      </c>
      <c r="I6" s="264">
        <v>2.2938802653489261</v>
      </c>
      <c r="J6" s="264">
        <v>0.11435596680211631</v>
      </c>
      <c r="K6" s="258">
        <v>1807076</v>
      </c>
      <c r="L6" s="258">
        <v>1945199</v>
      </c>
      <c r="M6" s="258">
        <v>3752275</v>
      </c>
      <c r="N6" s="289">
        <v>65</v>
      </c>
      <c r="O6" s="222" t="s">
        <v>239</v>
      </c>
      <c r="P6" s="270">
        <v>20.059121788706477</v>
      </c>
      <c r="Q6" s="270">
        <v>8654.8924653572012</v>
      </c>
      <c r="R6" s="270">
        <v>173609.5420307582</v>
      </c>
      <c r="S6" s="340">
        <v>0</v>
      </c>
      <c r="T6" s="340">
        <v>0</v>
      </c>
      <c r="U6" s="340">
        <v>0</v>
      </c>
      <c r="V6" s="340">
        <v>0</v>
      </c>
      <c r="W6" s="309">
        <v>9057226.3334802538</v>
      </c>
      <c r="X6" s="309">
        <v>7608070.120123419</v>
      </c>
      <c r="Y6" s="214"/>
      <c r="Z6" s="214"/>
      <c r="AA6" s="214"/>
      <c r="AB6" s="214"/>
      <c r="AC6" s="214"/>
    </row>
    <row r="7" spans="1:29" ht="17.25" customHeight="1" x14ac:dyDescent="0.25">
      <c r="A7" s="333" t="s">
        <v>51</v>
      </c>
      <c r="B7" s="336">
        <v>3528292.1967000007</v>
      </c>
      <c r="C7" s="220">
        <v>1.0459482050954561</v>
      </c>
      <c r="D7" s="336">
        <v>3690410.8901906698</v>
      </c>
      <c r="E7" s="336">
        <v>24635562.058994945</v>
      </c>
      <c r="F7" s="221">
        <v>0.89997416796231866</v>
      </c>
      <c r="G7" s="336">
        <v>3321274.4703384279</v>
      </c>
      <c r="H7" s="336">
        <v>22094033.164439075</v>
      </c>
      <c r="I7" s="264">
        <v>1.008281618971036</v>
      </c>
      <c r="J7" s="264">
        <v>0.15156942940548987</v>
      </c>
      <c r="K7" s="258">
        <v>2193508</v>
      </c>
      <c r="L7" s="258">
        <v>1155272</v>
      </c>
      <c r="M7" s="258">
        <v>3348780</v>
      </c>
      <c r="N7" s="289">
        <v>4285.5</v>
      </c>
      <c r="O7" s="222" t="s">
        <v>495</v>
      </c>
      <c r="P7" s="270">
        <v>6.652275613399623</v>
      </c>
      <c r="Q7" s="270">
        <v>17572.86322256062</v>
      </c>
      <c r="R7" s="270">
        <v>116899.52947304714</v>
      </c>
      <c r="S7" s="340">
        <v>22382065.124823712</v>
      </c>
      <c r="T7" s="340">
        <v>147667266.29791319</v>
      </c>
      <c r="U7" s="340">
        <v>69434.530647546781</v>
      </c>
      <c r="V7" s="340">
        <v>483615.31038562517</v>
      </c>
      <c r="W7" s="309">
        <v>1511506.8992236024</v>
      </c>
      <c r="X7" s="309">
        <v>1355843.2222580854</v>
      </c>
      <c r="Y7" s="214"/>
      <c r="Z7" s="214"/>
      <c r="AA7" s="375"/>
      <c r="AB7" s="214"/>
      <c r="AC7" s="214"/>
    </row>
    <row r="8" spans="1:29" ht="17.25" customHeight="1" x14ac:dyDescent="0.25">
      <c r="A8" s="333" t="s">
        <v>100</v>
      </c>
      <c r="B8" s="336">
        <v>216102</v>
      </c>
      <c r="C8" s="220">
        <v>0.95214700750497072</v>
      </c>
      <c r="D8" s="336">
        <v>205760.87261583918</v>
      </c>
      <c r="E8" s="336">
        <v>4238673.9758862928</v>
      </c>
      <c r="F8" s="221">
        <v>0.43000000000000121</v>
      </c>
      <c r="G8" s="336">
        <v>88477.175224811101</v>
      </c>
      <c r="H8" s="336">
        <v>1822629.8096311109</v>
      </c>
      <c r="I8" s="264">
        <v>5.5726236596863803</v>
      </c>
      <c r="J8" s="264">
        <v>0.27051571163526089</v>
      </c>
      <c r="K8" s="258">
        <v>203263</v>
      </c>
      <c r="L8" s="258">
        <v>289787</v>
      </c>
      <c r="M8" s="258">
        <v>493050</v>
      </c>
      <c r="N8" s="289">
        <v>25</v>
      </c>
      <c r="O8" s="222" t="s">
        <v>239</v>
      </c>
      <c r="P8" s="270">
        <v>20.600000000000026</v>
      </c>
      <c r="Q8" s="270">
        <v>468.13273411447551</v>
      </c>
      <c r="R8" s="270">
        <v>9643.5343227582071</v>
      </c>
      <c r="S8" s="340">
        <v>2293436.4940158669</v>
      </c>
      <c r="T8" s="340">
        <v>47244791.776726797</v>
      </c>
      <c r="U8" s="340">
        <v>0</v>
      </c>
      <c r="V8" s="340">
        <v>0</v>
      </c>
      <c r="W8" s="309">
        <v>289787</v>
      </c>
      <c r="X8" s="309">
        <v>289787</v>
      </c>
      <c r="Y8" s="214"/>
      <c r="Z8" s="214"/>
      <c r="AA8" s="214"/>
      <c r="AB8" s="214"/>
      <c r="AC8" s="214"/>
    </row>
    <row r="9" spans="1:29" ht="17.25" customHeight="1" x14ac:dyDescent="0.25">
      <c r="A9" s="333" t="s">
        <v>105</v>
      </c>
      <c r="B9" s="336">
        <v>56980</v>
      </c>
      <c r="C9" s="220">
        <v>0.97722285409425069</v>
      </c>
      <c r="D9" s="336">
        <v>55682.158226290405</v>
      </c>
      <c r="E9" s="336">
        <v>478866.56074609788</v>
      </c>
      <c r="F9" s="221">
        <v>0.86</v>
      </c>
      <c r="G9" s="336">
        <v>47886.656074609746</v>
      </c>
      <c r="H9" s="336">
        <v>411825.24224164418</v>
      </c>
      <c r="I9" s="264">
        <v>5.0039827301086577</v>
      </c>
      <c r="J9" s="264">
        <v>0.58185845698937821</v>
      </c>
      <c r="K9" s="258">
        <v>139976</v>
      </c>
      <c r="L9" s="258">
        <v>99648</v>
      </c>
      <c r="M9" s="258">
        <v>239624</v>
      </c>
      <c r="N9" s="289">
        <v>10</v>
      </c>
      <c r="O9" s="222" t="s">
        <v>239</v>
      </c>
      <c r="P9" s="270">
        <v>8.6000000000000085</v>
      </c>
      <c r="Q9" s="270">
        <v>253.36829729076015</v>
      </c>
      <c r="R9" s="270">
        <v>2178.9673567005393</v>
      </c>
      <c r="S9" s="340">
        <v>0</v>
      </c>
      <c r="T9" s="340">
        <v>0</v>
      </c>
      <c r="U9" s="340">
        <v>0</v>
      </c>
      <c r="V9" s="340">
        <v>0</v>
      </c>
      <c r="W9" s="309">
        <v>281652.80511758948</v>
      </c>
      <c r="X9" s="309">
        <v>242221.41240112702</v>
      </c>
      <c r="Y9" s="214"/>
      <c r="Z9" s="214"/>
      <c r="AA9" s="214"/>
      <c r="AB9" s="214"/>
      <c r="AC9" s="214"/>
    </row>
    <row r="10" spans="1:29" ht="17.25" customHeight="1" x14ac:dyDescent="0.25">
      <c r="A10" s="333" t="s">
        <v>224</v>
      </c>
      <c r="B10" s="336">
        <v>1113555.96</v>
      </c>
      <c r="C10" s="220">
        <v>1.016678775892129</v>
      </c>
      <c r="D10" s="336">
        <v>1132128.7103001846</v>
      </c>
      <c r="E10" s="336">
        <v>6713520.742888757</v>
      </c>
      <c r="F10" s="221">
        <v>0.96342342786086377</v>
      </c>
      <c r="G10" s="336">
        <v>1090719.3228571026</v>
      </c>
      <c r="H10" s="336">
        <v>6471398.9212306244</v>
      </c>
      <c r="I10" s="264">
        <v>1.3566734988464719</v>
      </c>
      <c r="J10" s="264">
        <v>0.2286599880507143</v>
      </c>
      <c r="K10" s="258">
        <v>937289</v>
      </c>
      <c r="L10" s="258">
        <v>542461</v>
      </c>
      <c r="M10" s="258">
        <v>1479750</v>
      </c>
      <c r="N10" s="289">
        <v>1814</v>
      </c>
      <c r="O10" s="222" t="s">
        <v>495</v>
      </c>
      <c r="P10" s="270">
        <v>5.93314777286517</v>
      </c>
      <c r="Q10" s="270">
        <v>5770.9959372369294</v>
      </c>
      <c r="R10" s="270">
        <v>34240.171692231233</v>
      </c>
      <c r="S10" s="340">
        <v>9011236.7982561179</v>
      </c>
      <c r="T10" s="340">
        <v>55306615.508961156</v>
      </c>
      <c r="U10" s="340">
        <v>33301.172566105342</v>
      </c>
      <c r="V10" s="340">
        <v>249593.60902904763</v>
      </c>
      <c r="W10" s="309">
        <v>671385.42156423663</v>
      </c>
      <c r="X10" s="309">
        <v>647836.7183274799</v>
      </c>
      <c r="Y10" s="214"/>
      <c r="Z10" s="214"/>
      <c r="AA10" s="375"/>
      <c r="AB10" s="214"/>
      <c r="AC10" s="214"/>
    </row>
    <row r="11" spans="1:29" ht="17.25" customHeight="1" x14ac:dyDescent="0.25">
      <c r="A11" s="333" t="s">
        <v>309</v>
      </c>
      <c r="B11" s="336">
        <v>889313.09920000006</v>
      </c>
      <c r="C11" s="220">
        <v>0.99842205229141179</v>
      </c>
      <c r="D11" s="336">
        <v>887909.80963289994</v>
      </c>
      <c r="E11" s="336">
        <v>6215368.6674303003</v>
      </c>
      <c r="F11" s="221">
        <v>1</v>
      </c>
      <c r="G11" s="336">
        <v>887909.80963289994</v>
      </c>
      <c r="H11" s="336">
        <v>6215368.6674303003</v>
      </c>
      <c r="I11" s="264">
        <v>0.91344074724810642</v>
      </c>
      <c r="J11" s="264">
        <v>0.13049153532115804</v>
      </c>
      <c r="K11" s="258">
        <v>242197</v>
      </c>
      <c r="L11" s="258">
        <v>568856</v>
      </c>
      <c r="M11" s="258">
        <v>811053</v>
      </c>
      <c r="N11" s="289">
        <v>21</v>
      </c>
      <c r="O11" s="222" t="s">
        <v>239</v>
      </c>
      <c r="P11" s="270">
        <v>7.0000000000000009</v>
      </c>
      <c r="Q11" s="270">
        <v>4697.9308027676734</v>
      </c>
      <c r="R11" s="270">
        <v>32885.51561937372</v>
      </c>
      <c r="S11" s="340">
        <v>0</v>
      </c>
      <c r="T11" s="340">
        <v>0</v>
      </c>
      <c r="U11" s="340">
        <v>0</v>
      </c>
      <c r="V11" s="340">
        <v>0</v>
      </c>
      <c r="W11" s="309">
        <v>568856</v>
      </c>
      <c r="X11" s="309">
        <v>568856</v>
      </c>
      <c r="Y11" s="214"/>
      <c r="Z11" s="214"/>
      <c r="AA11" s="214"/>
      <c r="AB11" s="214"/>
      <c r="AC11" s="214"/>
    </row>
    <row r="12" spans="1:29" ht="17.25" customHeight="1" x14ac:dyDescent="0.25">
      <c r="A12" s="333" t="s">
        <v>310</v>
      </c>
      <c r="B12" s="336">
        <v>28740.904953324571</v>
      </c>
      <c r="C12" s="220">
        <v>1.0054682604164271</v>
      </c>
      <c r="D12" s="336">
        <v>28898.067706213129</v>
      </c>
      <c r="E12" s="336">
        <v>459233.21367065946</v>
      </c>
      <c r="F12" s="221">
        <v>1</v>
      </c>
      <c r="G12" s="336">
        <v>28898.067706213129</v>
      </c>
      <c r="H12" s="336">
        <v>459233.21367065946</v>
      </c>
      <c r="I12" s="264">
        <v>13.538240825558214</v>
      </c>
      <c r="J12" s="264">
        <v>0.85191791088649593</v>
      </c>
      <c r="K12" s="258">
        <v>279944</v>
      </c>
      <c r="L12" s="258">
        <v>111285</v>
      </c>
      <c r="M12" s="258">
        <v>391229</v>
      </c>
      <c r="N12" s="289">
        <v>26</v>
      </c>
      <c r="O12" s="222" t="s">
        <v>495</v>
      </c>
      <c r="P12" s="270">
        <v>15.891485144936651</v>
      </c>
      <c r="Q12" s="270">
        <v>152.89967623357364</v>
      </c>
      <c r="R12" s="270">
        <v>2429.8029335314591</v>
      </c>
      <c r="S12" s="340">
        <v>3649685.4973381199</v>
      </c>
      <c r="T12" s="340">
        <v>37455617.870113239</v>
      </c>
      <c r="U12" s="340">
        <v>0</v>
      </c>
      <c r="V12" s="340">
        <v>0</v>
      </c>
      <c r="W12" s="309">
        <v>111285</v>
      </c>
      <c r="X12" s="309">
        <v>111285</v>
      </c>
      <c r="Y12" s="214"/>
      <c r="Z12" s="214"/>
      <c r="AA12" s="214"/>
      <c r="AB12" s="214"/>
      <c r="AC12" s="214"/>
    </row>
    <row r="13" spans="1:29" ht="17.25" customHeight="1" x14ac:dyDescent="0.2">
      <c r="A13" s="335" t="s">
        <v>2492</v>
      </c>
      <c r="B13" s="336">
        <v>88878.519999999975</v>
      </c>
      <c r="C13" s="220">
        <v>1.0020101902319238</v>
      </c>
      <c r="D13" s="336">
        <v>89057.182732731831</v>
      </c>
      <c r="E13" s="336">
        <v>715381.784201912</v>
      </c>
      <c r="F13" s="221">
        <v>1</v>
      </c>
      <c r="G13" s="336">
        <v>89057.182732731831</v>
      </c>
      <c r="H13" s="336">
        <v>715381.784201912</v>
      </c>
      <c r="I13" s="264">
        <v>1.7669548453500137</v>
      </c>
      <c r="J13" s="264">
        <v>0.2199664906457951</v>
      </c>
      <c r="K13" s="258">
        <v>63594.949594079873</v>
      </c>
      <c r="L13" s="258">
        <v>93765.070948742214</v>
      </c>
      <c r="M13" s="258">
        <v>157360.02054282208</v>
      </c>
      <c r="N13" s="289">
        <v>41046</v>
      </c>
      <c r="O13" s="222" t="s">
        <v>495</v>
      </c>
      <c r="P13" s="270">
        <v>8.0328364568732589</v>
      </c>
      <c r="Q13" s="270">
        <v>471.20155383888408</v>
      </c>
      <c r="R13" s="270">
        <v>3785.0850202123161</v>
      </c>
      <c r="S13" s="340">
        <v>370686.75</v>
      </c>
      <c r="T13" s="340">
        <v>3706867.5</v>
      </c>
      <c r="U13" s="340">
        <v>1857.1381864565401</v>
      </c>
      <c r="V13" s="340">
        <v>18571.381864565403</v>
      </c>
      <c r="W13" s="309">
        <v>171161.39818600655</v>
      </c>
      <c r="X13" s="309">
        <v>171161.39818600655</v>
      </c>
      <c r="Y13" s="214"/>
      <c r="Z13" s="214"/>
      <c r="AA13" s="214"/>
      <c r="AB13" s="214"/>
      <c r="AC13" s="214"/>
    </row>
    <row r="14" spans="1:29" ht="17.25" customHeight="1" x14ac:dyDescent="0.2">
      <c r="A14" s="335" t="s">
        <v>2494</v>
      </c>
      <c r="B14" s="336">
        <v>609107.45300004189</v>
      </c>
      <c r="C14" s="338">
        <v>1.04</v>
      </c>
      <c r="D14" s="336">
        <v>639965.59520980564</v>
      </c>
      <c r="E14" s="336">
        <v>8950067.9484876785</v>
      </c>
      <c r="F14" s="221">
        <v>1</v>
      </c>
      <c r="G14" s="336">
        <v>639965.59520980564</v>
      </c>
      <c r="H14" s="336">
        <v>8950067.9484876785</v>
      </c>
      <c r="I14" s="264">
        <v>1.5818053463766726</v>
      </c>
      <c r="J14" s="264">
        <v>0.1131053982859484</v>
      </c>
      <c r="K14" s="258">
        <v>315999</v>
      </c>
      <c r="L14" s="258">
        <v>696302</v>
      </c>
      <c r="M14" s="258">
        <v>1012301</v>
      </c>
      <c r="N14" s="289">
        <v>1240813</v>
      </c>
      <c r="O14" s="222" t="s">
        <v>495</v>
      </c>
      <c r="P14" s="270">
        <v>13.985232980459672</v>
      </c>
      <c r="Q14" s="270">
        <v>3386.0579642550815</v>
      </c>
      <c r="R14" s="270">
        <v>47354.809515448302</v>
      </c>
      <c r="S14" s="340">
        <v>33211217.15454673</v>
      </c>
      <c r="T14" s="340">
        <v>269040911.05534452</v>
      </c>
      <c r="U14" s="340">
        <v>357068.64904013934</v>
      </c>
      <c r="V14" s="340">
        <v>5299751.8824674301</v>
      </c>
      <c r="W14" s="309">
        <v>857915.37711305183</v>
      </c>
      <c r="X14" s="309">
        <v>857915.37711305183</v>
      </c>
      <c r="Y14" s="214"/>
      <c r="Z14" s="214"/>
      <c r="AA14" s="375"/>
      <c r="AB14" s="214"/>
      <c r="AC14" s="214"/>
    </row>
    <row r="15" spans="1:29" ht="17.25" customHeight="1" x14ac:dyDescent="0.2">
      <c r="A15" s="335" t="s">
        <v>2493</v>
      </c>
      <c r="B15" s="336">
        <v>842075.49700000056</v>
      </c>
      <c r="C15" s="220">
        <v>1.0009295669772977</v>
      </c>
      <c r="D15" s="336">
        <v>842858.26257440331</v>
      </c>
      <c r="E15" s="336">
        <v>15276556.039254192</v>
      </c>
      <c r="F15" s="221">
        <v>1</v>
      </c>
      <c r="G15" s="336">
        <v>842858.26257440331</v>
      </c>
      <c r="H15" s="336">
        <v>15276556.039254192</v>
      </c>
      <c r="I15" s="264">
        <v>6.6860695922792051</v>
      </c>
      <c r="J15" s="264">
        <v>0.36889263427695468</v>
      </c>
      <c r="K15" s="258">
        <v>1938345</v>
      </c>
      <c r="L15" s="258">
        <v>3697064</v>
      </c>
      <c r="M15" s="258">
        <v>5635409</v>
      </c>
      <c r="N15" s="289">
        <v>1360483</v>
      </c>
      <c r="O15" s="222" t="s">
        <v>495</v>
      </c>
      <c r="P15" s="270">
        <v>18.124703425928217</v>
      </c>
      <c r="Q15" s="270">
        <v>4459.5630672811676</v>
      </c>
      <c r="R15" s="270">
        <v>80828.258003693933</v>
      </c>
      <c r="S15" s="340">
        <v>7921517.836131217</v>
      </c>
      <c r="T15" s="340">
        <v>63562183.404868968</v>
      </c>
      <c r="U15" s="340">
        <v>38382.826892132311</v>
      </c>
      <c r="V15" s="340">
        <v>253501.39621111291</v>
      </c>
      <c r="W15" s="309">
        <v>4955230.2387247756</v>
      </c>
      <c r="X15" s="309">
        <v>4955230.2387247756</v>
      </c>
      <c r="Y15" s="214"/>
      <c r="Z15" s="214"/>
      <c r="AA15" s="375"/>
      <c r="AB15" s="214"/>
      <c r="AC15" s="214"/>
    </row>
    <row r="16" spans="1:29" ht="17.25" customHeight="1" x14ac:dyDescent="0.2">
      <c r="A16" s="335" t="s">
        <v>205</v>
      </c>
      <c r="B16" s="336">
        <v>41027.161900000036</v>
      </c>
      <c r="C16" s="220">
        <v>0.99999953505468575</v>
      </c>
      <c r="D16" s="336">
        <v>41027.142824613351</v>
      </c>
      <c r="E16" s="336">
        <v>723980.56112859608</v>
      </c>
      <c r="F16" s="221">
        <v>1</v>
      </c>
      <c r="G16" s="336">
        <v>41027.142824613351</v>
      </c>
      <c r="H16" s="336">
        <v>723980.56112859608</v>
      </c>
      <c r="I16" s="264">
        <v>20.019210294782219</v>
      </c>
      <c r="J16" s="264">
        <v>1.1344655424444638</v>
      </c>
      <c r="K16" s="258">
        <v>438847</v>
      </c>
      <c r="L16" s="258">
        <v>382484</v>
      </c>
      <c r="M16" s="258">
        <v>821331</v>
      </c>
      <c r="N16" s="289">
        <v>153555</v>
      </c>
      <c r="O16" s="222" t="s">
        <v>495</v>
      </c>
      <c r="P16" s="270">
        <v>17.646380207940279</v>
      </c>
      <c r="Q16" s="270">
        <v>217.07461268502922</v>
      </c>
      <c r="R16" s="270">
        <v>3830.5811489314015</v>
      </c>
      <c r="S16" s="340">
        <v>0</v>
      </c>
      <c r="T16" s="340">
        <v>0</v>
      </c>
      <c r="U16" s="340">
        <v>1847.856</v>
      </c>
      <c r="V16" s="340">
        <v>9239.2800000000007</v>
      </c>
      <c r="W16" s="309">
        <v>442531.19823428174</v>
      </c>
      <c r="X16" s="309">
        <v>442531.19823428174</v>
      </c>
      <c r="Y16" s="214"/>
      <c r="Z16" s="214"/>
      <c r="AA16" s="214"/>
      <c r="AB16" s="214"/>
      <c r="AC16" s="214"/>
    </row>
    <row r="17" spans="1:30" ht="17.25" customHeight="1" x14ac:dyDescent="0.2">
      <c r="A17" s="334" t="s">
        <v>2491</v>
      </c>
      <c r="B17" s="336">
        <v>411010</v>
      </c>
      <c r="C17" s="220">
        <v>0.98996374784068519</v>
      </c>
      <c r="D17" s="336">
        <v>406885</v>
      </c>
      <c r="E17" s="336">
        <v>7651137.5</v>
      </c>
      <c r="F17" s="221">
        <v>1</v>
      </c>
      <c r="G17" s="336">
        <v>406885</v>
      </c>
      <c r="H17" s="336">
        <v>7651137.5</v>
      </c>
      <c r="I17" s="264">
        <v>17.02667829976529</v>
      </c>
      <c r="J17" s="264">
        <v>0.90547320578149326</v>
      </c>
      <c r="K17" s="258">
        <v>2424219</v>
      </c>
      <c r="L17" s="258">
        <v>4503681</v>
      </c>
      <c r="M17" s="258">
        <v>6927900</v>
      </c>
      <c r="N17" s="289">
        <v>870010</v>
      </c>
      <c r="O17" s="222" t="s">
        <v>495</v>
      </c>
      <c r="P17" s="270">
        <v>18.804176855868366</v>
      </c>
      <c r="Q17" s="270">
        <v>2152.8285350000001</v>
      </c>
      <c r="R17" s="270">
        <v>40482.1685125</v>
      </c>
      <c r="S17" s="340">
        <v>16636.43</v>
      </c>
      <c r="T17" s="340">
        <v>166364.30000000002</v>
      </c>
      <c r="U17" s="340">
        <v>42.772261530000002</v>
      </c>
      <c r="V17" s="340">
        <v>427.72261530000014</v>
      </c>
      <c r="W17" s="309">
        <v>4503681</v>
      </c>
      <c r="X17" s="309">
        <v>3550771.7484689211</v>
      </c>
      <c r="Y17" s="214"/>
      <c r="Z17" s="214"/>
      <c r="AA17" s="214"/>
      <c r="AB17" s="214"/>
      <c r="AC17" s="214"/>
    </row>
    <row r="18" spans="1:30" ht="17.25" customHeight="1" x14ac:dyDescent="0.2">
      <c r="A18" s="335" t="s">
        <v>311</v>
      </c>
      <c r="B18" s="336">
        <v>160466.11499999987</v>
      </c>
      <c r="C18" s="220">
        <v>0.99924567023059063</v>
      </c>
      <c r="D18" s="336">
        <v>160345.07063247391</v>
      </c>
      <c r="E18" s="336">
        <v>1464522.548264948</v>
      </c>
      <c r="F18" s="221">
        <v>1.048</v>
      </c>
      <c r="G18" s="336">
        <v>168041.63402283267</v>
      </c>
      <c r="H18" s="336">
        <v>1534819.6305816653</v>
      </c>
      <c r="I18" s="264">
        <v>1.7669548453500137</v>
      </c>
      <c r="J18" s="264">
        <v>0.19345724640272588</v>
      </c>
      <c r="K18" s="258">
        <v>119997.05040592013</v>
      </c>
      <c r="L18" s="258">
        <v>176924.92905125779</v>
      </c>
      <c r="M18" s="258">
        <v>296921.97945717792</v>
      </c>
      <c r="N18" s="289">
        <v>56916</v>
      </c>
      <c r="O18" s="222" t="s">
        <v>236</v>
      </c>
      <c r="P18" s="270">
        <v>9.1335676393929948</v>
      </c>
      <c r="Q18" s="270">
        <v>889.10828561480764</v>
      </c>
      <c r="R18" s="270">
        <v>8120.730665407591</v>
      </c>
      <c r="S18" s="340">
        <v>2183752.9349999996</v>
      </c>
      <c r="T18" s="340">
        <v>19537709.310000002</v>
      </c>
      <c r="U18" s="340">
        <v>11030.403564059003</v>
      </c>
      <c r="V18" s="340">
        <v>99240.647598918891</v>
      </c>
      <c r="W18" s="309">
        <v>324978.353</v>
      </c>
      <c r="X18" s="309">
        <v>340577.31394400005</v>
      </c>
      <c r="Y18" s="214"/>
      <c r="Z18" s="214"/>
      <c r="AA18" s="375"/>
      <c r="AB18" s="214"/>
      <c r="AC18" s="214"/>
    </row>
    <row r="19" spans="1:30" ht="17.25" customHeight="1" x14ac:dyDescent="0.2">
      <c r="A19" s="335" t="s">
        <v>313</v>
      </c>
      <c r="B19" s="336">
        <v>489067.2899999544</v>
      </c>
      <c r="C19" s="220">
        <v>1</v>
      </c>
      <c r="D19" s="336">
        <v>489067.2899999544</v>
      </c>
      <c r="E19" s="336">
        <v>7099439.2672186401</v>
      </c>
      <c r="F19" s="221">
        <v>1.0260892647046189</v>
      </c>
      <c r="G19" s="336">
        <v>501826.69598713383</v>
      </c>
      <c r="H19" s="336">
        <v>7103449.5635110829</v>
      </c>
      <c r="I19" s="264">
        <v>1.5015243430160576</v>
      </c>
      <c r="J19" s="264">
        <v>0.10607592737345468</v>
      </c>
      <c r="K19" s="258">
        <v>288656</v>
      </c>
      <c r="L19" s="258">
        <v>464849</v>
      </c>
      <c r="M19" s="258">
        <v>753505</v>
      </c>
      <c r="N19" s="289">
        <v>1141769</v>
      </c>
      <c r="O19" s="222" t="s">
        <v>236</v>
      </c>
      <c r="P19" s="270">
        <v>14.155184688885514</v>
      </c>
      <c r="Q19" s="270">
        <v>2655.1650484679249</v>
      </c>
      <c r="R19" s="270">
        <v>37584.351640537141</v>
      </c>
      <c r="S19" s="340">
        <v>31911163.431632046</v>
      </c>
      <c r="T19" s="340">
        <v>283183764.34843624</v>
      </c>
      <c r="U19" s="340">
        <v>638248.79776956711</v>
      </c>
      <c r="V19" s="340">
        <v>10714435.357291795</v>
      </c>
      <c r="W19" s="309">
        <v>642660.32754674135</v>
      </c>
      <c r="X19" s="309">
        <v>650538.05814624915</v>
      </c>
      <c r="Y19" s="214"/>
      <c r="Z19" s="214"/>
      <c r="AA19" s="375"/>
      <c r="AB19" s="214"/>
      <c r="AC19" s="214"/>
    </row>
    <row r="20" spans="1:30" ht="17.25" customHeight="1" x14ac:dyDescent="0.2">
      <c r="A20" s="335" t="s">
        <v>315</v>
      </c>
      <c r="B20" s="336">
        <v>1969572.7853000001</v>
      </c>
      <c r="C20" s="220" t="s">
        <v>496</v>
      </c>
      <c r="D20" s="336">
        <v>1976184.4539908152</v>
      </c>
      <c r="E20" s="336">
        <v>37366000.596063882</v>
      </c>
      <c r="F20" s="221">
        <v>0.9095424540984457</v>
      </c>
      <c r="G20" s="336">
        <v>1797423.6580340031</v>
      </c>
      <c r="H20" s="336">
        <v>33789331.036001541</v>
      </c>
      <c r="I20" s="264">
        <v>1.5443187184017182</v>
      </c>
      <c r="J20" s="264">
        <v>8.2150043072544754E-2</v>
      </c>
      <c r="K20" s="258">
        <v>1194499</v>
      </c>
      <c r="L20" s="258">
        <v>1581296</v>
      </c>
      <c r="M20" s="258">
        <v>2775795</v>
      </c>
      <c r="N20" s="289">
        <v>11954</v>
      </c>
      <c r="O20" s="222" t="s">
        <v>236</v>
      </c>
      <c r="P20" s="270">
        <v>18.798757257351248</v>
      </c>
      <c r="Q20" s="270">
        <v>9510.1685746579096</v>
      </c>
      <c r="R20" s="270">
        <v>178779.35051148414</v>
      </c>
      <c r="S20" s="340">
        <v>31689.470668799993</v>
      </c>
      <c r="T20" s="340">
        <v>190136.82401279997</v>
      </c>
      <c r="U20" s="340">
        <v>993233.75567367265</v>
      </c>
      <c r="V20" s="340">
        <v>14123071.158623617</v>
      </c>
      <c r="W20" s="309">
        <v>14587986.34</v>
      </c>
      <c r="X20" s="309">
        <v>10886633.381868979</v>
      </c>
      <c r="Y20" s="214"/>
      <c r="Z20" s="214"/>
      <c r="AA20" s="375"/>
      <c r="AB20" s="214"/>
      <c r="AC20" s="214"/>
    </row>
    <row r="21" spans="1:30" ht="17.25" customHeight="1" x14ac:dyDescent="0.2">
      <c r="A21" s="335" t="s">
        <v>129</v>
      </c>
      <c r="B21" s="336">
        <v>0</v>
      </c>
      <c r="C21" s="220" t="s">
        <v>2420</v>
      </c>
      <c r="D21" s="336">
        <v>308125.57697750803</v>
      </c>
      <c r="E21" s="336">
        <v>2156879.0388425598</v>
      </c>
      <c r="F21" s="221">
        <v>1</v>
      </c>
      <c r="G21" s="336">
        <v>308125.57697750803</v>
      </c>
      <c r="H21" s="336">
        <v>2156879.0388425598</v>
      </c>
      <c r="I21" s="264">
        <v>3.0828794198715288</v>
      </c>
      <c r="J21" s="264">
        <v>0.44041134569593193</v>
      </c>
      <c r="K21" s="258">
        <v>266282</v>
      </c>
      <c r="L21" s="258">
        <v>683632</v>
      </c>
      <c r="M21" s="258">
        <v>949914</v>
      </c>
      <c r="N21" s="289">
        <v>74065</v>
      </c>
      <c r="O21" s="222" t="s">
        <v>345</v>
      </c>
      <c r="P21" s="270">
        <v>7.0000000000000115</v>
      </c>
      <c r="Q21" s="270">
        <v>1630.2924277879949</v>
      </c>
      <c r="R21" s="270">
        <v>11412.046994515984</v>
      </c>
      <c r="S21" s="340">
        <v>0</v>
      </c>
      <c r="T21" s="340">
        <v>0</v>
      </c>
      <c r="U21" s="340">
        <v>0</v>
      </c>
      <c r="V21" s="340">
        <v>0</v>
      </c>
      <c r="W21" s="309">
        <v>683632</v>
      </c>
      <c r="X21" s="309">
        <v>683632</v>
      </c>
      <c r="Y21" s="214"/>
      <c r="Z21" s="214"/>
      <c r="AA21" s="214"/>
      <c r="AB21" s="214"/>
      <c r="AC21" s="214"/>
    </row>
    <row r="22" spans="1:30" ht="17.25" customHeight="1" x14ac:dyDescent="0.2">
      <c r="A22" s="335" t="s">
        <v>317</v>
      </c>
      <c r="B22" s="336">
        <v>494899.69569999998</v>
      </c>
      <c r="C22" s="220">
        <v>1.0033169689485164</v>
      </c>
      <c r="D22" s="336">
        <v>496541.26262326707</v>
      </c>
      <c r="E22" s="336">
        <v>10414162.332149018</v>
      </c>
      <c r="F22" s="221">
        <v>1.2351796040707432</v>
      </c>
      <c r="G22" s="336">
        <v>613317.64017179399</v>
      </c>
      <c r="H22" s="336">
        <v>12547215.99042712</v>
      </c>
      <c r="I22" s="264">
        <v>4.2075457005886365</v>
      </c>
      <c r="J22" s="264">
        <v>0.20566809417872747</v>
      </c>
      <c r="K22" s="258">
        <v>1238641</v>
      </c>
      <c r="L22" s="258">
        <v>1341921</v>
      </c>
      <c r="M22" s="258">
        <v>2580562</v>
      </c>
      <c r="N22" s="289">
        <v>1306508</v>
      </c>
      <c r="O22" s="222" t="s">
        <v>495</v>
      </c>
      <c r="P22" s="270">
        <v>20.457940826408592</v>
      </c>
      <c r="Q22" s="270">
        <v>3245.0636341489617</v>
      </c>
      <c r="R22" s="270">
        <v>66387.319805349893</v>
      </c>
      <c r="S22" s="340">
        <v>6076394.3834304847</v>
      </c>
      <c r="T22" s="340">
        <v>60763943.834304847</v>
      </c>
      <c r="U22" s="340">
        <v>735525.9761986871</v>
      </c>
      <c r="V22" s="340">
        <v>15707750.807635495</v>
      </c>
      <c r="W22" s="309">
        <v>4255680.5867647063</v>
      </c>
      <c r="X22" s="309">
        <v>4337702.1547196461</v>
      </c>
      <c r="Y22" s="214"/>
      <c r="Z22" s="214"/>
      <c r="AA22" s="375"/>
      <c r="AB22" s="214"/>
      <c r="AC22" s="214"/>
    </row>
    <row r="23" spans="1:30" ht="17.25" customHeight="1" x14ac:dyDescent="0.2">
      <c r="A23" s="335" t="s">
        <v>318</v>
      </c>
      <c r="B23" s="336">
        <v>473717.18010000011</v>
      </c>
      <c r="C23" s="220">
        <v>0.99962611629787257</v>
      </c>
      <c r="D23" s="336">
        <v>473540.06496694294</v>
      </c>
      <c r="E23" s="336">
        <v>7713569.6941484325</v>
      </c>
      <c r="F23" s="221">
        <v>1.0271669319646495</v>
      </c>
      <c r="G23" s="336">
        <v>486404.69569443562</v>
      </c>
      <c r="H23" s="336">
        <v>7922736.8411838301</v>
      </c>
      <c r="I23" s="264">
        <v>4.8573359198905202</v>
      </c>
      <c r="J23" s="264">
        <v>0.29820894564093225</v>
      </c>
      <c r="K23" s="258">
        <v>1104059</v>
      </c>
      <c r="L23" s="258">
        <v>1258572</v>
      </c>
      <c r="M23" s="258">
        <v>2362631</v>
      </c>
      <c r="N23" s="289">
        <v>314314</v>
      </c>
      <c r="O23" s="222" t="s">
        <v>495</v>
      </c>
      <c r="P23" s="270">
        <v>16.288364218755351</v>
      </c>
      <c r="Q23" s="270">
        <v>2573.5672449192589</v>
      </c>
      <c r="R23" s="270">
        <v>41919.200626703641</v>
      </c>
      <c r="S23" s="340">
        <v>210998.14736871602</v>
      </c>
      <c r="T23" s="340">
        <v>1383916.0921600321</v>
      </c>
      <c r="U23" s="340">
        <v>551.79128763063704</v>
      </c>
      <c r="V23" s="340">
        <v>3613.9385774174516</v>
      </c>
      <c r="W23" s="309">
        <v>3439466.0603932072</v>
      </c>
      <c r="X23" s="309">
        <v>3532509.6191974166</v>
      </c>
      <c r="Y23" s="214"/>
      <c r="Z23" s="214"/>
      <c r="AA23" s="375"/>
      <c r="AB23" s="214"/>
      <c r="AC23" s="214"/>
    </row>
    <row r="24" spans="1:30" ht="17.25" customHeight="1" x14ac:dyDescent="0.2">
      <c r="A24" s="335" t="s">
        <v>2495</v>
      </c>
      <c r="B24" s="336">
        <v>657964</v>
      </c>
      <c r="C24" s="220">
        <v>0.98997969493771698</v>
      </c>
      <c r="D24" s="336">
        <v>651371</v>
      </c>
      <c r="E24" s="336">
        <v>11379914</v>
      </c>
      <c r="F24" s="221">
        <v>0.85861667160496857</v>
      </c>
      <c r="G24" s="336">
        <v>559278</v>
      </c>
      <c r="H24" s="336">
        <v>9685771</v>
      </c>
      <c r="I24" s="264">
        <v>1.723166296546619</v>
      </c>
      <c r="J24" s="264">
        <v>9.9499461632945901E-2</v>
      </c>
      <c r="K24" s="258">
        <v>348854</v>
      </c>
      <c r="L24" s="258">
        <v>614875</v>
      </c>
      <c r="M24" s="258">
        <v>963729</v>
      </c>
      <c r="N24" s="289">
        <v>8243</v>
      </c>
      <c r="O24" s="222" t="s">
        <v>495</v>
      </c>
      <c r="P24" s="270">
        <v>17.318347941453087</v>
      </c>
      <c r="Q24" s="270">
        <v>2959.1398979999999</v>
      </c>
      <c r="R24" s="270">
        <v>51247.414360999996</v>
      </c>
      <c r="S24" s="340">
        <v>0</v>
      </c>
      <c r="T24" s="340">
        <v>0</v>
      </c>
      <c r="U24" s="340">
        <v>632236.08679453284</v>
      </c>
      <c r="V24" s="340">
        <v>9423318.2124957927</v>
      </c>
      <c r="W24" s="309">
        <v>2967517</v>
      </c>
      <c r="X24" s="309">
        <v>2502533.4850039599</v>
      </c>
      <c r="Y24" s="214"/>
      <c r="Z24" s="214"/>
      <c r="AA24" s="375"/>
      <c r="AB24" s="214"/>
      <c r="AC24" s="214"/>
    </row>
    <row r="25" spans="1:30" ht="17.25" customHeight="1" x14ac:dyDescent="0.25">
      <c r="A25" s="233" t="s">
        <v>306</v>
      </c>
      <c r="B25" s="261">
        <f>SUM(B6:B11)</f>
        <v>7829670.2559000012</v>
      </c>
      <c r="C25" s="223">
        <f>D25/B25</f>
        <v>1.0114404482176638</v>
      </c>
      <c r="D25" s="261">
        <f>SUM(D6:D11)</f>
        <v>7919245.1930240067</v>
      </c>
      <c r="E25" s="261">
        <f>SUM(E6:E11)</f>
        <v>81344178.025052994</v>
      </c>
      <c r="F25" s="223">
        <f>G25/D25</f>
        <v>0.89301992468756675</v>
      </c>
      <c r="G25" s="261">
        <f>SUM(G6:G11)</f>
        <v>7072043.7458566735</v>
      </c>
      <c r="H25" s="261">
        <f>SUM(H6:H11)</f>
        <v>69827492.061022297</v>
      </c>
      <c r="I25" s="265">
        <f>(K25+L25)/(G25)</f>
        <v>1.4316274564805542</v>
      </c>
      <c r="J25" s="265">
        <f>(K25+L25)/(H25)</f>
        <v>0.14499349326698091</v>
      </c>
      <c r="K25" s="254">
        <f>SUM(K6:K11)</f>
        <v>5523309</v>
      </c>
      <c r="L25" s="254">
        <f>SUM(L6:L11)</f>
        <v>4601223</v>
      </c>
      <c r="M25" s="254">
        <f>SUM(M6:M11)</f>
        <v>10124532</v>
      </c>
      <c r="N25" s="261">
        <f>SUM(N6:N11)</f>
        <v>6220.5</v>
      </c>
      <c r="O25" s="224"/>
      <c r="P25" s="376">
        <f>E25/D25</f>
        <v>10.271708482609979</v>
      </c>
      <c r="Q25" s="261">
        <f>SUM(Q6:Q11)</f>
        <v>37418.183459327658</v>
      </c>
      <c r="R25" s="261">
        <f>SUM(R6:R11)</f>
        <v>369457.26049486903</v>
      </c>
      <c r="S25" s="261">
        <f>SUM(S6:S11)</f>
        <v>33686738.417095691</v>
      </c>
      <c r="T25" s="261">
        <f>SUM(T6:T11)</f>
        <v>250218673.58360112</v>
      </c>
      <c r="U25" s="261">
        <f>SUM(U6:U11)</f>
        <v>102735.70321365213</v>
      </c>
      <c r="V25" s="261">
        <f>SUM(V6:V11)</f>
        <v>733208.91941467277</v>
      </c>
      <c r="W25" s="254">
        <f>SUM(W6:W11)</f>
        <v>12380414.459385684</v>
      </c>
      <c r="X25" s="254">
        <f>SUM(X6:X11)</f>
        <v>10712614.47311011</v>
      </c>
      <c r="Y25" s="214"/>
      <c r="Z25" s="214"/>
      <c r="AA25" s="214"/>
      <c r="AB25" s="214"/>
      <c r="AC25" s="214"/>
    </row>
    <row r="26" spans="1:30" ht="17.25" customHeight="1" x14ac:dyDescent="0.25">
      <c r="A26" s="233" t="s">
        <v>330</v>
      </c>
      <c r="B26" s="261">
        <f>SUM(B12:B17)</f>
        <v>2020839.5368533668</v>
      </c>
      <c r="C26" s="223">
        <f>D26/B26</f>
        <v>1.0137822492515998</v>
      </c>
      <c r="D26" s="261">
        <f>SUM(D12:D17)</f>
        <v>2048691.2510477672</v>
      </c>
      <c r="E26" s="261">
        <f>SUM(E12:E17)</f>
        <v>33776357.046743035</v>
      </c>
      <c r="F26" s="223">
        <f>G26/D26</f>
        <v>1</v>
      </c>
      <c r="G26" s="261">
        <f>SUM(G12:G17)</f>
        <v>2048691.2510477672</v>
      </c>
      <c r="H26" s="261">
        <f>SUM(H12:H17)</f>
        <v>33776357.046743035</v>
      </c>
      <c r="I26" s="265">
        <f>(K26+L26)/(G26)</f>
        <v>7.2951597820799954</v>
      </c>
      <c r="J26" s="265">
        <f>(K26+L26)/(H26)</f>
        <v>0.44248496070371746</v>
      </c>
      <c r="K26" s="254">
        <f>SUM(K12:K17)</f>
        <v>5460948.9495940804</v>
      </c>
      <c r="L26" s="254">
        <f>SUM(L12:L17)</f>
        <v>9484581.0709487423</v>
      </c>
      <c r="M26" s="254">
        <f>SUM(M12:M17)</f>
        <v>14945530.020542823</v>
      </c>
      <c r="N26" s="261">
        <f>SUM(N12:N17)</f>
        <v>3665933</v>
      </c>
      <c r="O26" s="224"/>
      <c r="P26" s="376">
        <f>E26/D26</f>
        <v>16.486797134252761</v>
      </c>
      <c r="Q26" s="261">
        <f>SUM(Q12:Q17)</f>
        <v>10839.625409293738</v>
      </c>
      <c r="R26" s="261">
        <f>SUM(R12:R17)</f>
        <v>178710.70513431742</v>
      </c>
      <c r="S26" s="261">
        <f>SUM(S12:S17)</f>
        <v>45169743.668016069</v>
      </c>
      <c r="T26" s="261">
        <f>SUM(T12:T17)</f>
        <v>373931944.13032675</v>
      </c>
      <c r="U26" s="261">
        <f>SUM(U12:U17)</f>
        <v>399199.24238025816</v>
      </c>
      <c r="V26" s="261">
        <f>SUM(V12:V17)</f>
        <v>5581491.6631584084</v>
      </c>
      <c r="W26" s="254">
        <f>SUM(W12:W17)</f>
        <v>11041804.212258115</v>
      </c>
      <c r="X26" s="254">
        <f>SUM(X12:X17)</f>
        <v>10088894.960727036</v>
      </c>
      <c r="Y26" s="214"/>
      <c r="Z26" s="214"/>
      <c r="AA26" s="214"/>
      <c r="AB26" s="214"/>
      <c r="AC26" s="214"/>
    </row>
    <row r="27" spans="1:30" ht="17.25" customHeight="1" x14ac:dyDescent="0.25">
      <c r="A27" s="233" t="s">
        <v>314</v>
      </c>
      <c r="B27" s="261">
        <f>SUM(B18:B24)</f>
        <v>4245687.0660999548</v>
      </c>
      <c r="C27" s="223">
        <f>D27/B27</f>
        <v>1.072894598276481</v>
      </c>
      <c r="D27" s="261">
        <f>SUM(D18:D24)</f>
        <v>4555174.7191909626</v>
      </c>
      <c r="E27" s="261">
        <f>SUM(E18:E24)</f>
        <v>77594487.476687476</v>
      </c>
      <c r="F27" s="223">
        <f>G27/D27</f>
        <v>0.97349018956517597</v>
      </c>
      <c r="G27" s="261">
        <f>SUM(G18:G24)</f>
        <v>4434417.9008877072</v>
      </c>
      <c r="H27" s="261">
        <f>SUM(H18:H24)</f>
        <v>74740203.100547805</v>
      </c>
      <c r="I27" s="265">
        <f>(K27+L27)/(G27)</f>
        <v>2.4091229600436579</v>
      </c>
      <c r="J27" s="265">
        <f>(K27+L27)/(H27)</f>
        <v>0.14293589709791513</v>
      </c>
      <c r="K27" s="254">
        <f>SUM(K18:K24)</f>
        <v>4560988.0504059196</v>
      </c>
      <c r="L27" s="254">
        <f>SUM(L18:L24)</f>
        <v>6122069.9290512577</v>
      </c>
      <c r="M27" s="254">
        <f>SUM(M18:M24)</f>
        <v>10683057.979457177</v>
      </c>
      <c r="N27" s="261">
        <f>SUM(N18:N24)</f>
        <v>2913769</v>
      </c>
      <c r="O27" s="224"/>
      <c r="P27" s="376">
        <f>E27/D27</f>
        <v>17.034360317680395</v>
      </c>
      <c r="Q27" s="261">
        <f>SUM(Q18:Q24)</f>
        <v>23462.505113596861</v>
      </c>
      <c r="R27" s="261">
        <f>SUM(R18:R24)</f>
        <v>395450.41460499837</v>
      </c>
      <c r="S27" s="261">
        <f>SUM(S18:S24)</f>
        <v>40413998.368100047</v>
      </c>
      <c r="T27" s="261">
        <f>SUM(T18:T24)</f>
        <v>365059470.40891397</v>
      </c>
      <c r="U27" s="261">
        <f>SUM(U18:U24)</f>
        <v>3010826.8112881496</v>
      </c>
      <c r="V27" s="261">
        <f>SUM(V18:V24)</f>
        <v>50071430.122223035</v>
      </c>
      <c r="W27" s="254">
        <f>SUM(W18:W24)</f>
        <v>26901920.667704657</v>
      </c>
      <c r="X27" s="254">
        <f>SUM(X18:X24)</f>
        <v>22934126.012880251</v>
      </c>
      <c r="Y27" s="214"/>
      <c r="Z27" s="214"/>
      <c r="AA27" s="214"/>
      <c r="AB27" s="214"/>
      <c r="AC27" s="214"/>
    </row>
    <row r="28" spans="1:30" ht="17.25" customHeight="1" x14ac:dyDescent="0.25">
      <c r="A28" s="233" t="s">
        <v>319</v>
      </c>
      <c r="B28" s="261"/>
      <c r="C28" s="261"/>
      <c r="D28" s="261"/>
      <c r="E28" s="261"/>
      <c r="F28" s="261"/>
      <c r="G28" s="261"/>
      <c r="H28" s="261"/>
      <c r="I28" s="261"/>
      <c r="J28" s="261"/>
      <c r="K28" s="254">
        <f>'[34]2025 Program Costs'!C24</f>
        <v>3173576</v>
      </c>
      <c r="L28" s="254">
        <v>0</v>
      </c>
      <c r="M28" s="254">
        <f>K28+L28</f>
        <v>3173576</v>
      </c>
      <c r="N28" s="261"/>
      <c r="O28" s="224"/>
      <c r="P28" s="376"/>
      <c r="Q28" s="261"/>
      <c r="R28" s="261"/>
      <c r="S28" s="261"/>
      <c r="T28" s="261"/>
      <c r="U28" s="261"/>
      <c r="V28" s="261"/>
      <c r="W28" s="254"/>
      <c r="X28" s="254"/>
      <c r="Y28" s="214"/>
      <c r="Z28" s="214"/>
      <c r="AA28" s="214"/>
      <c r="AB28" s="214"/>
      <c r="AC28" s="214"/>
    </row>
    <row r="29" spans="1:30" ht="17.25" customHeight="1" x14ac:dyDescent="0.25">
      <c r="A29" s="233" t="s">
        <v>497</v>
      </c>
      <c r="B29" s="267"/>
      <c r="C29" s="225"/>
      <c r="D29" s="262"/>
      <c r="E29" s="262"/>
      <c r="F29" s="225"/>
      <c r="G29" s="262"/>
      <c r="H29" s="262"/>
      <c r="I29" s="265"/>
      <c r="J29" s="265"/>
      <c r="K29" s="254">
        <f>'[34]2025 Program Costs'!C27</f>
        <v>8307330</v>
      </c>
      <c r="L29" s="255"/>
      <c r="M29" s="254">
        <f>K29+L29</f>
        <v>8307330</v>
      </c>
      <c r="N29" s="226"/>
      <c r="O29" s="227"/>
      <c r="P29" s="271"/>
      <c r="Q29" s="271"/>
      <c r="R29" s="271"/>
      <c r="S29" s="271"/>
      <c r="T29" s="271"/>
      <c r="U29" s="271"/>
      <c r="V29" s="271"/>
      <c r="W29" s="268"/>
      <c r="X29" s="268"/>
      <c r="Y29" s="214"/>
      <c r="Z29" s="214"/>
      <c r="AA29" s="214"/>
      <c r="AB29" s="214"/>
      <c r="AC29" s="214"/>
    </row>
    <row r="30" spans="1:30" ht="17.25" customHeight="1" x14ac:dyDescent="0.25">
      <c r="A30" s="234" t="s">
        <v>320</v>
      </c>
      <c r="B30" s="263">
        <f>SUM(B25:B29)</f>
        <v>14096196.858853323</v>
      </c>
      <c r="C30" s="229">
        <f>D30/B30</f>
        <v>1.0302857791136255</v>
      </c>
      <c r="D30" s="263">
        <f>SUM(D25:D29)</f>
        <v>14523111.163262736</v>
      </c>
      <c r="E30" s="263">
        <f t="shared" ref="E30" si="0">SUM(E25:E29)</f>
        <v>192715022.54848349</v>
      </c>
      <c r="F30" s="229">
        <f>G30/D30</f>
        <v>0.93335048843259494</v>
      </c>
      <c r="G30" s="263">
        <f>SUM(G25:G29)</f>
        <v>13555152.897792147</v>
      </c>
      <c r="H30" s="263">
        <f>SUM(H25:H29)</f>
        <v>178344052.20831314</v>
      </c>
      <c r="I30" s="266">
        <f>(K30+L30)/(G30)</f>
        <v>3.4845808347682627</v>
      </c>
      <c r="J30" s="266">
        <f>(K30+L30)/(H30)</f>
        <v>0.26484777829780792</v>
      </c>
      <c r="K30" s="419">
        <f>SUM(K25:K29)</f>
        <v>27026152</v>
      </c>
      <c r="L30" s="419">
        <f>SUM(L25:L29)</f>
        <v>20207874</v>
      </c>
      <c r="M30" s="419">
        <f>K30+L30</f>
        <v>47234026</v>
      </c>
      <c r="N30" s="263">
        <f t="shared" ref="N30" si="1">SUM(N25:N29)</f>
        <v>6585922.5</v>
      </c>
      <c r="O30" s="228" t="s">
        <v>495</v>
      </c>
      <c r="P30" s="272">
        <f>E30/D30</f>
        <v>13.269541242373062</v>
      </c>
      <c r="Q30" s="272">
        <f t="shared" ref="Q30:W30" si="2">SUM(Q25:Q29)</f>
        <v>71720.313982218257</v>
      </c>
      <c r="R30" s="272">
        <f t="shared" si="2"/>
        <v>943618.38023418491</v>
      </c>
      <c r="S30" s="272">
        <f t="shared" si="2"/>
        <v>119270480.45321181</v>
      </c>
      <c r="T30" s="272">
        <f t="shared" si="2"/>
        <v>989210088.12284184</v>
      </c>
      <c r="U30" s="272">
        <f t="shared" si="2"/>
        <v>3512761.7568820599</v>
      </c>
      <c r="V30" s="272">
        <f t="shared" si="2"/>
        <v>56386130.704796113</v>
      </c>
      <c r="W30" s="269">
        <f t="shared" si="2"/>
        <v>50324139.339348458</v>
      </c>
      <c r="X30" s="269">
        <f>SUM(X25:X29)</f>
        <v>43735635.446717396</v>
      </c>
      <c r="Y30" s="214"/>
      <c r="Z30" s="214"/>
      <c r="AA30" s="214"/>
      <c r="AB30" s="214"/>
      <c r="AC30" s="214"/>
    </row>
    <row r="31" spans="1:30" x14ac:dyDescent="0.25">
      <c r="B31" s="301"/>
      <c r="C31" s="301"/>
      <c r="D31" s="301"/>
      <c r="E31" s="301"/>
      <c r="F31" s="301"/>
      <c r="G31" s="301">
        <f>G30-G26</f>
        <v>11506461.64674438</v>
      </c>
      <c r="H31" s="301"/>
      <c r="I31" s="301"/>
      <c r="J31" s="301"/>
      <c r="K31" s="301"/>
      <c r="L31" s="301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14"/>
      <c r="Z31" s="214"/>
      <c r="AA31" s="214"/>
      <c r="AB31" s="214"/>
      <c r="AC31" s="214"/>
      <c r="AD31" s="214"/>
    </row>
    <row r="32" spans="1:30" x14ac:dyDescent="0.25"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14"/>
      <c r="Z32" s="214"/>
      <c r="AA32" s="214"/>
      <c r="AB32" s="214"/>
      <c r="AC32" s="214"/>
    </row>
    <row r="33" spans="2:29" x14ac:dyDescent="0.25">
      <c r="W33" s="214"/>
      <c r="X33" s="214"/>
      <c r="Y33" s="214"/>
      <c r="Z33" s="214"/>
      <c r="AA33" s="214"/>
      <c r="AB33" s="214"/>
      <c r="AC33" s="214"/>
    </row>
    <row r="34" spans="2:29" x14ac:dyDescent="0.25">
      <c r="G34" s="377"/>
      <c r="I34" s="253"/>
      <c r="W34" s="214"/>
      <c r="X34" s="214"/>
      <c r="Y34" s="214"/>
      <c r="Z34" s="214"/>
      <c r="AA34" s="214"/>
      <c r="AB34" s="214"/>
      <c r="AC34" s="214"/>
    </row>
    <row r="35" spans="2:29" x14ac:dyDescent="0.25">
      <c r="B35" s="232"/>
      <c r="I35" s="253"/>
    </row>
    <row r="36" spans="2:29" x14ac:dyDescent="0.25">
      <c r="I36" s="253"/>
    </row>
    <row r="37" spans="2:29" x14ac:dyDescent="0.25">
      <c r="I37" s="253"/>
    </row>
    <row r="38" spans="2:29" x14ac:dyDescent="0.25">
      <c r="I38" s="253"/>
    </row>
    <row r="39" spans="2:29" x14ac:dyDescent="0.25">
      <c r="I39" s="253"/>
    </row>
    <row r="40" spans="2:29" x14ac:dyDescent="0.25">
      <c r="I40" s="253"/>
    </row>
    <row r="41" spans="2:29" x14ac:dyDescent="0.25">
      <c r="I41" s="253"/>
    </row>
    <row r="42" spans="2:29" x14ac:dyDescent="0.25">
      <c r="I42" s="253"/>
    </row>
    <row r="43" spans="2:29" x14ac:dyDescent="0.25">
      <c r="I43" s="253"/>
    </row>
    <row r="44" spans="2:29" x14ac:dyDescent="0.25">
      <c r="I44" s="253"/>
    </row>
    <row r="45" spans="2:29" x14ac:dyDescent="0.25">
      <c r="I45" s="253"/>
    </row>
    <row r="46" spans="2:29" x14ac:dyDescent="0.25">
      <c r="I46" s="253"/>
    </row>
    <row r="47" spans="2:29" x14ac:dyDescent="0.25">
      <c r="I47" s="253"/>
    </row>
    <row r="48" spans="2:29" x14ac:dyDescent="0.25">
      <c r="I48" s="253"/>
    </row>
    <row r="49" spans="1:11" x14ac:dyDescent="0.25">
      <c r="I49" s="253"/>
    </row>
    <row r="50" spans="1:11" x14ac:dyDescent="0.25">
      <c r="I50" s="253"/>
    </row>
    <row r="51" spans="1:11" x14ac:dyDescent="0.25">
      <c r="I51" s="253"/>
    </row>
    <row r="52" spans="1:11" x14ac:dyDescent="0.25">
      <c r="A52"/>
      <c r="I52" s="253"/>
    </row>
    <row r="53" spans="1:11" x14ac:dyDescent="0.25">
      <c r="A53"/>
      <c r="H53" s="256"/>
      <c r="I53" s="253"/>
      <c r="J53" s="253"/>
      <c r="K53" s="253"/>
    </row>
    <row r="54" spans="1:11" x14ac:dyDescent="0.25">
      <c r="A54"/>
      <c r="H54" s="256"/>
      <c r="I54" s="253"/>
      <c r="J54" s="253"/>
      <c r="K54" s="253"/>
    </row>
    <row r="55" spans="1:11" x14ac:dyDescent="0.25">
      <c r="A55"/>
      <c r="H55" s="256"/>
      <c r="I55" s="253"/>
      <c r="J55" s="253"/>
      <c r="K55" s="253"/>
    </row>
    <row r="56" spans="1:11" x14ac:dyDescent="0.25">
      <c r="A56"/>
      <c r="H56" s="256"/>
      <c r="I56" s="253"/>
      <c r="J56" s="253"/>
      <c r="K56" s="253"/>
    </row>
    <row r="57" spans="1:11" x14ac:dyDescent="0.25">
      <c r="A57"/>
      <c r="I57" s="257"/>
      <c r="J57" s="257"/>
      <c r="K57" s="253"/>
    </row>
    <row r="58" spans="1:11" x14ac:dyDescent="0.25">
      <c r="A58"/>
    </row>
    <row r="59" spans="1:11" x14ac:dyDescent="0.25">
      <c r="A59"/>
    </row>
    <row r="60" spans="1:11" x14ac:dyDescent="0.25">
      <c r="A60"/>
    </row>
    <row r="61" spans="1:11" x14ac:dyDescent="0.25">
      <c r="A61"/>
    </row>
    <row r="62" spans="1:11" x14ac:dyDescent="0.25">
      <c r="A62"/>
    </row>
    <row r="63" spans="1:11" x14ac:dyDescent="0.25">
      <c r="A63"/>
    </row>
    <row r="64" spans="1:1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</sheetData>
  <mergeCells count="1">
    <mergeCell ref="A1:T1"/>
  </mergeCells>
  <conditionalFormatting sqref="Y6:Y24">
    <cfRule type="cellIs" dxfId="0" priority="1" operator="equal">
      <formula>TRUE</formula>
    </cfRule>
  </conditionalFormatting>
  <pageMargins left="0.25" right="0.25" top="0.75" bottom="0.75" header="0.3" footer="0.3"/>
  <pageSetup scale="28" orientation="landscape" r:id="rId1"/>
  <headerFooter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061F-252C-4F92-B665-1E20FB99BF47}">
  <dimension ref="A1:W532"/>
  <sheetViews>
    <sheetView topLeftCell="J56" workbookViewId="0">
      <selection activeCell="N71" sqref="N71"/>
    </sheetView>
  </sheetViews>
  <sheetFormatPr defaultColWidth="9.28515625" defaultRowHeight="15" x14ac:dyDescent="0.25"/>
  <cols>
    <col min="1" max="1" width="15.5703125" style="120" hidden="1" customWidth="1"/>
    <col min="2" max="2" width="45.5703125" style="120" hidden="1" customWidth="1"/>
    <col min="3" max="5" width="12.5703125" style="120" hidden="1" customWidth="1"/>
    <col min="6" max="9" width="10.5703125" style="120" hidden="1" customWidth="1"/>
    <col min="10" max="10" width="9.28515625" style="120"/>
    <col min="11" max="11" width="17.42578125" style="120" customWidth="1"/>
    <col min="12" max="12" width="43.42578125" style="120" bestFit="1" customWidth="1"/>
    <col min="13" max="14" width="19.42578125" style="205" customWidth="1"/>
    <col min="15" max="17" width="19.42578125" style="154" customWidth="1"/>
    <col min="18" max="16384" width="9.28515625" style="120"/>
  </cols>
  <sheetData>
    <row r="1" spans="1:22" x14ac:dyDescent="0.25">
      <c r="A1" s="386" t="s">
        <v>498</v>
      </c>
      <c r="B1" s="387"/>
      <c r="C1" s="387"/>
      <c r="D1" s="387"/>
      <c r="E1" s="388"/>
      <c r="F1" s="156"/>
      <c r="G1" s="156"/>
      <c r="H1" s="156"/>
      <c r="I1" s="156"/>
    </row>
    <row r="2" spans="1:22" ht="60" x14ac:dyDescent="0.25">
      <c r="A2" s="197" t="s">
        <v>301</v>
      </c>
      <c r="B2" s="197" t="s">
        <v>324</v>
      </c>
      <c r="C2" s="197" t="s">
        <v>499</v>
      </c>
      <c r="D2" s="197" t="s">
        <v>500</v>
      </c>
      <c r="E2" s="197" t="s">
        <v>501</v>
      </c>
      <c r="F2" s="156"/>
      <c r="G2" s="197" t="s">
        <v>502</v>
      </c>
      <c r="H2" s="197" t="s">
        <v>503</v>
      </c>
      <c r="I2" s="197" t="s">
        <v>504</v>
      </c>
      <c r="K2" s="197" t="s">
        <v>301</v>
      </c>
      <c r="L2" s="197" t="s">
        <v>324</v>
      </c>
      <c r="M2" s="197" t="s">
        <v>499</v>
      </c>
      <c r="N2" s="197" t="s">
        <v>500</v>
      </c>
      <c r="O2" s="197" t="s">
        <v>502</v>
      </c>
      <c r="P2" s="197" t="s">
        <v>503</v>
      </c>
      <c r="Q2" s="197" t="s">
        <v>504</v>
      </c>
    </row>
    <row r="3" spans="1:22" x14ac:dyDescent="0.25">
      <c r="A3" s="200" t="s">
        <v>306</v>
      </c>
      <c r="B3" s="200" t="s">
        <v>40</v>
      </c>
      <c r="C3" s="201">
        <f>SUMIFS('[34]Cost Effectiveness Inputs'!J:J,'[34]Cost Effectiveness Inputs'!A:A,A3,'[34]Cost Effectiveness Inputs'!E:E,B3)</f>
        <v>2847583.4416910224</v>
      </c>
      <c r="D3" s="201">
        <f>SUMIFS('[34]Cost Effectiveness Inputs'!L:L,'[34]Cost Effectiveness Inputs'!A:A,A3,'[34]Cost Effectiveness Inputs'!E:E,B3)</f>
        <v>45462367.886536889</v>
      </c>
      <c r="E3" s="202">
        <f t="shared" ref="E3:E66" si="0">D3/C3</f>
        <v>15.965245204382597</v>
      </c>
      <c r="F3" s="156"/>
      <c r="G3" s="198">
        <v>1</v>
      </c>
      <c r="H3" s="199">
        <f t="shared" ref="H3:H66" si="1">C3/$C$74</f>
        <v>0.21785291914963312</v>
      </c>
      <c r="I3" s="199">
        <f>H3</f>
        <v>0.21785291914963312</v>
      </c>
      <c r="K3" s="203" t="s">
        <v>314</v>
      </c>
      <c r="L3" s="203" t="s">
        <v>358</v>
      </c>
      <c r="M3" s="206">
        <v>294258.62083677377</v>
      </c>
      <c r="N3" s="206">
        <v>2832069.0010740426</v>
      </c>
      <c r="O3" s="207">
        <f>_xlfn.RANK.AVG(M3,$M$3:$M$76,0)</f>
        <v>11</v>
      </c>
      <c r="P3" s="208">
        <f t="shared" ref="P3:P34" si="2">M3/$M$79</f>
        <v>2.0261403877505413E-2</v>
      </c>
      <c r="Q3" s="208">
        <f>P3</f>
        <v>2.0261403877505413E-2</v>
      </c>
      <c r="R3" s="204"/>
      <c r="S3" s="204"/>
    </row>
    <row r="4" spans="1:22" x14ac:dyDescent="0.25">
      <c r="A4" s="200" t="s">
        <v>306</v>
      </c>
      <c r="B4" s="200" t="s">
        <v>348</v>
      </c>
      <c r="C4" s="201">
        <f>SUMIFS('[34]Cost Effectiveness Inputs'!J:J,'[34]Cost Effectiveness Inputs'!A:A,A4,'[34]Cost Effectiveness Inputs'!E:E,B4)</f>
        <v>3101623.6134037981</v>
      </c>
      <c r="D4" s="201">
        <f>SUMIFS('[34]Cost Effectiveness Inputs'!L:L,'[34]Cost Effectiveness Inputs'!A:A,A4,'[34]Cost Effectiveness Inputs'!E:E,B4)</f>
        <v>18609741.680422794</v>
      </c>
      <c r="E4" s="202">
        <f t="shared" si="0"/>
        <v>6.0000000000000018</v>
      </c>
      <c r="F4" s="156"/>
      <c r="G4" s="198">
        <v>2</v>
      </c>
      <c r="H4" s="199">
        <f t="shared" si="1"/>
        <v>0.2372881329448211</v>
      </c>
      <c r="I4" s="199">
        <f t="shared" ref="I4:I67" si="3">H4+I3</f>
        <v>0.45514105209445421</v>
      </c>
      <c r="K4" s="203" t="s">
        <v>314</v>
      </c>
      <c r="L4" s="203" t="s">
        <v>352</v>
      </c>
      <c r="M4" s="206">
        <v>154866.51680283324</v>
      </c>
      <c r="N4" s="206">
        <v>1548665.1680283325</v>
      </c>
      <c r="O4" s="207">
        <f t="shared" ref="O4:O67" si="4">_xlfn.RANK.AVG(M4,$M$3:$M$76,0)</f>
        <v>16</v>
      </c>
      <c r="P4" s="208">
        <f t="shared" si="2"/>
        <v>1.0663453240968047E-2</v>
      </c>
      <c r="Q4" s="208">
        <f t="shared" ref="Q4:Q67" si="5">P4+Q3</f>
        <v>3.092485711847346E-2</v>
      </c>
    </row>
    <row r="5" spans="1:22" x14ac:dyDescent="0.25">
      <c r="A5" s="200" t="s">
        <v>314</v>
      </c>
      <c r="B5" s="200" t="s">
        <v>371</v>
      </c>
      <c r="C5" s="201">
        <f>SUMIFS('[34]Cost Effectiveness Inputs'!J:J,'[34]Cost Effectiveness Inputs'!A:A,A5,'[34]Cost Effectiveness Inputs'!E:E,B5)</f>
        <v>1962614.1026037517</v>
      </c>
      <c r="D5" s="201">
        <f>SUMIFS('[34]Cost Effectiveness Inputs'!L:L,'[34]Cost Effectiveness Inputs'!A:A,A5,'[34]Cost Effectiveness Inputs'!E:E,B5)</f>
        <v>39252282.052074999</v>
      </c>
      <c r="E5" s="202">
        <f t="shared" si="0"/>
        <v>19.999999999999982</v>
      </c>
      <c r="F5" s="156"/>
      <c r="G5" s="198">
        <v>3</v>
      </c>
      <c r="H5" s="199">
        <f t="shared" si="1"/>
        <v>0.15014879113166912</v>
      </c>
      <c r="I5" s="199">
        <f t="shared" si="3"/>
        <v>0.60528984322612334</v>
      </c>
      <c r="K5" s="203" t="s">
        <v>314</v>
      </c>
      <c r="L5" s="203" t="s">
        <v>377</v>
      </c>
      <c r="M5" s="206">
        <v>115195.07789246608</v>
      </c>
      <c r="N5" s="206">
        <v>230390.15578493217</v>
      </c>
      <c r="O5" s="207">
        <f t="shared" si="4"/>
        <v>19</v>
      </c>
      <c r="P5" s="208">
        <f t="shared" si="2"/>
        <v>7.9318457730916773E-3</v>
      </c>
      <c r="Q5" s="208">
        <f t="shared" si="5"/>
        <v>3.8856702891565134E-2</v>
      </c>
    </row>
    <row r="6" spans="1:22" x14ac:dyDescent="0.25">
      <c r="A6" s="200" t="s">
        <v>314</v>
      </c>
      <c r="B6" s="200" t="s">
        <v>382</v>
      </c>
      <c r="C6" s="201">
        <f>SUMIFS('[34]Cost Effectiveness Inputs'!J:J,'[34]Cost Effectiveness Inputs'!A:A,A6,'[34]Cost Effectiveness Inputs'!E:E,B6)</f>
        <v>470309.85895000002</v>
      </c>
      <c r="D6" s="201">
        <f>SUMIFS('[34]Cost Effectiveness Inputs'!L:L,'[34]Cost Effectiveness Inputs'!A:A,A6,'[34]Cost Effectiveness Inputs'!E:E,B6)</f>
        <v>5172808.7649499997</v>
      </c>
      <c r="E6" s="202">
        <f t="shared" si="0"/>
        <v>10.998724918288255</v>
      </c>
      <c r="F6" s="156"/>
      <c r="G6" s="198">
        <v>4</v>
      </c>
      <c r="H6" s="199">
        <f t="shared" si="1"/>
        <v>3.5980815935727363E-2</v>
      </c>
      <c r="I6" s="199">
        <f t="shared" si="3"/>
        <v>0.64127065916185066</v>
      </c>
      <c r="K6" s="203" t="s">
        <v>314</v>
      </c>
      <c r="L6" s="203" t="s">
        <v>379</v>
      </c>
      <c r="M6" s="206">
        <v>1956.368072473934</v>
      </c>
      <c r="N6" s="206">
        <v>3912.7361449478681</v>
      </c>
      <c r="O6" s="207">
        <f t="shared" si="4"/>
        <v>59</v>
      </c>
      <c r="P6" s="208">
        <f t="shared" si="2"/>
        <v>1.3470722977200017E-4</v>
      </c>
      <c r="Q6" s="208">
        <f t="shared" si="5"/>
        <v>3.8991410121337132E-2</v>
      </c>
    </row>
    <row r="7" spans="1:22" x14ac:dyDescent="0.25">
      <c r="A7" s="200" t="s">
        <v>314</v>
      </c>
      <c r="B7" s="200" t="s">
        <v>147</v>
      </c>
      <c r="C7" s="201">
        <f>SUMIFS('[34]Cost Effectiveness Inputs'!J:J,'[34]Cost Effectiveness Inputs'!A:A,A7,'[34]Cost Effectiveness Inputs'!E:E,B7)</f>
        <v>1537551.6403365063</v>
      </c>
      <c r="D7" s="201">
        <f>SUMIFS('[34]Cost Effectiveness Inputs'!L:L,'[34]Cost Effectiveness Inputs'!A:A,A7,'[34]Cost Effectiveness Inputs'!E:E,B7)</f>
        <v>27166343.155259769</v>
      </c>
      <c r="E7" s="202">
        <f t="shared" si="0"/>
        <v>17.668572841764316</v>
      </c>
      <c r="F7" s="156"/>
      <c r="G7" s="198">
        <v>5</v>
      </c>
      <c r="H7" s="199">
        <f t="shared" si="1"/>
        <v>0.11762960420633026</v>
      </c>
      <c r="I7" s="199">
        <f t="shared" si="3"/>
        <v>0.75890026336818095</v>
      </c>
      <c r="K7" s="203" t="s">
        <v>314</v>
      </c>
      <c r="L7" s="203" t="s">
        <v>147</v>
      </c>
      <c r="M7" s="206">
        <v>1537551.6403365063</v>
      </c>
      <c r="N7" s="206">
        <v>27166343.155259769</v>
      </c>
      <c r="O7" s="207">
        <f t="shared" si="4"/>
        <v>4</v>
      </c>
      <c r="P7" s="208">
        <f t="shared" si="2"/>
        <v>0.10586930190452958</v>
      </c>
      <c r="Q7" s="208">
        <f t="shared" si="5"/>
        <v>0.1448607120258667</v>
      </c>
    </row>
    <row r="8" spans="1:22" x14ac:dyDescent="0.25">
      <c r="A8" s="200" t="s">
        <v>314</v>
      </c>
      <c r="B8" s="200" t="s">
        <v>384</v>
      </c>
      <c r="C8" s="201">
        <f>SUMIFS('[34]Cost Effectiveness Inputs'!J:J,'[34]Cost Effectiveness Inputs'!A:A,A8,'[34]Cost Effectiveness Inputs'!E:E,B8)</f>
        <v>308125.57697750803</v>
      </c>
      <c r="D8" s="201">
        <f>SUMIFS('[34]Cost Effectiveness Inputs'!L:L,'[34]Cost Effectiveness Inputs'!A:A,A8,'[34]Cost Effectiveness Inputs'!E:E,B8)</f>
        <v>2156879.0388425598</v>
      </c>
      <c r="E8" s="202">
        <f t="shared" si="0"/>
        <v>7.0000000000000115</v>
      </c>
      <c r="F8" s="156"/>
      <c r="G8" s="198">
        <v>6</v>
      </c>
      <c r="H8" s="199">
        <f t="shared" si="1"/>
        <v>2.3572990145409981E-2</v>
      </c>
      <c r="I8" s="199">
        <f t="shared" si="3"/>
        <v>0.78247325351359098</v>
      </c>
      <c r="K8" s="203" t="s">
        <v>314</v>
      </c>
      <c r="L8" s="203" t="s">
        <v>347</v>
      </c>
      <c r="M8" s="206">
        <v>313625.00894475164</v>
      </c>
      <c r="N8" s="206">
        <v>4657379.6722579142</v>
      </c>
      <c r="O8" s="207">
        <f t="shared" si="4"/>
        <v>9</v>
      </c>
      <c r="P8" s="208">
        <f t="shared" si="2"/>
        <v>2.1594891440209374E-2</v>
      </c>
      <c r="Q8" s="208">
        <f t="shared" si="5"/>
        <v>0.16645560346607607</v>
      </c>
    </row>
    <row r="9" spans="1:22" x14ac:dyDescent="0.25">
      <c r="A9" s="200" t="s">
        <v>314</v>
      </c>
      <c r="B9" s="200" t="s">
        <v>244</v>
      </c>
      <c r="C9" s="201">
        <f>SUMIFS('[34]Cost Effectiveness Inputs'!J:J,'[34]Cost Effectiveness Inputs'!A:A,A9,'[34]Cost Effectiveness Inputs'!E:E,B9)</f>
        <v>336889.08958325948</v>
      </c>
      <c r="D9" s="201">
        <f>SUMIFS('[34]Cost Effectiveness Inputs'!L:L,'[34]Cost Effectiveness Inputs'!A:A,A9,'[34]Cost Effectiveness Inputs'!E:E,B9)</f>
        <v>10106672.687497787</v>
      </c>
      <c r="E9" s="202">
        <f t="shared" si="0"/>
        <v>30.000000000000007</v>
      </c>
      <c r="F9" s="156"/>
      <c r="G9" s="198">
        <v>7</v>
      </c>
      <c r="H9" s="199">
        <f t="shared" si="1"/>
        <v>2.5773528010049011E-2</v>
      </c>
      <c r="I9" s="199">
        <f t="shared" si="3"/>
        <v>0.80824678152364005</v>
      </c>
      <c r="K9" s="203" t="s">
        <v>314</v>
      </c>
      <c r="L9" s="203" t="s">
        <v>40</v>
      </c>
      <c r="M9" s="206">
        <v>28898.067706213129</v>
      </c>
      <c r="N9" s="206">
        <v>459233.21367065946</v>
      </c>
      <c r="O9" s="207">
        <f t="shared" si="4"/>
        <v>31</v>
      </c>
      <c r="P9" s="208">
        <f t="shared" si="2"/>
        <v>1.9897986995591472E-3</v>
      </c>
      <c r="Q9" s="208">
        <f t="shared" si="5"/>
        <v>0.16844540216563522</v>
      </c>
    </row>
    <row r="10" spans="1:22" x14ac:dyDescent="0.25">
      <c r="A10" s="200" t="s">
        <v>314</v>
      </c>
      <c r="B10" s="200" t="s">
        <v>40</v>
      </c>
      <c r="C10" s="201">
        <f>SUMIFS('[34]Cost Effectiveness Inputs'!J:J,'[34]Cost Effectiveness Inputs'!A:A,A10,'[34]Cost Effectiveness Inputs'!E:E,B10)</f>
        <v>28898.067706213129</v>
      </c>
      <c r="D10" s="201">
        <f>SUMIFS('[34]Cost Effectiveness Inputs'!L:L,'[34]Cost Effectiveness Inputs'!A:A,A10,'[34]Cost Effectiveness Inputs'!E:E,B10)</f>
        <v>459233.21367065946</v>
      </c>
      <c r="E10" s="202">
        <f t="shared" si="0"/>
        <v>15.891485144936651</v>
      </c>
      <c r="F10" s="156"/>
      <c r="G10" s="198">
        <v>8</v>
      </c>
      <c r="H10" s="199">
        <f t="shared" si="1"/>
        <v>2.2108319339867021E-3</v>
      </c>
      <c r="I10" s="199">
        <f t="shared" si="3"/>
        <v>0.81045761345762679</v>
      </c>
      <c r="K10" s="203" t="s">
        <v>306</v>
      </c>
      <c r="L10" s="203" t="s">
        <v>40</v>
      </c>
      <c r="M10" s="206">
        <v>2847583.4416910224</v>
      </c>
      <c r="N10" s="206">
        <v>45462367.886536889</v>
      </c>
      <c r="O10" s="207">
        <f t="shared" si="4"/>
        <v>2</v>
      </c>
      <c r="P10" s="208">
        <f t="shared" si="2"/>
        <v>0.19607255013610247</v>
      </c>
      <c r="Q10" s="208">
        <f t="shared" si="5"/>
        <v>0.36451795230173767</v>
      </c>
    </row>
    <row r="11" spans="1:22" x14ac:dyDescent="0.25">
      <c r="A11" s="200" t="s">
        <v>306</v>
      </c>
      <c r="B11" s="200" t="s">
        <v>366</v>
      </c>
      <c r="C11" s="201">
        <f>SUMIFS('[34]Cost Effectiveness Inputs'!J:J,'[34]Cost Effectiveness Inputs'!A:A,A11,'[34]Cost Effectiveness Inputs'!E:E,B11)</f>
        <v>131632.96895207276</v>
      </c>
      <c r="D11" s="201">
        <f>SUMIFS('[34]Cost Effectiveness Inputs'!L:L,'[34]Cost Effectiveness Inputs'!A:A,A11,'[34]Cost Effectiveness Inputs'!E:E,B11)</f>
        <v>394898.90685621835</v>
      </c>
      <c r="E11" s="202">
        <f t="shared" si="0"/>
        <v>3.0000000000000004</v>
      </c>
      <c r="F11" s="156"/>
      <c r="G11" s="198">
        <v>9</v>
      </c>
      <c r="H11" s="199">
        <f t="shared" si="1"/>
        <v>1.0070513166600171E-2</v>
      </c>
      <c r="I11" s="199">
        <f t="shared" si="3"/>
        <v>0.82052812662422692</v>
      </c>
      <c r="K11" s="203" t="s">
        <v>306</v>
      </c>
      <c r="L11" s="203" t="s">
        <v>65</v>
      </c>
      <c r="M11" s="206">
        <v>23281.312999999998</v>
      </c>
      <c r="N11" s="206">
        <v>302657.06900000002</v>
      </c>
      <c r="O11" s="207">
        <f t="shared" si="4"/>
        <v>35</v>
      </c>
      <c r="P11" s="208">
        <f t="shared" si="2"/>
        <v>1.603052730112799E-3</v>
      </c>
      <c r="Q11" s="208">
        <f t="shared" si="5"/>
        <v>0.36612100503185047</v>
      </c>
      <c r="U11"/>
      <c r="V11"/>
    </row>
    <row r="12" spans="1:22" x14ac:dyDescent="0.25">
      <c r="A12" s="200" t="s">
        <v>314</v>
      </c>
      <c r="B12" s="200" t="s">
        <v>358</v>
      </c>
      <c r="C12" s="201">
        <f>SUMIFS('[34]Cost Effectiveness Inputs'!J:J,'[34]Cost Effectiveness Inputs'!A:A,A12,'[34]Cost Effectiveness Inputs'!E:E,B12)</f>
        <v>294258.62083677377</v>
      </c>
      <c r="D12" s="201">
        <f>SUMIFS('[34]Cost Effectiveness Inputs'!L:L,'[34]Cost Effectiveness Inputs'!A:A,A12,'[34]Cost Effectiveness Inputs'!E:E,B12)</f>
        <v>2832069.0010740426</v>
      </c>
      <c r="E12" s="202">
        <f t="shared" si="0"/>
        <v>9.6244215140429166</v>
      </c>
      <c r="F12" s="156"/>
      <c r="G12" s="198">
        <v>10</v>
      </c>
      <c r="H12" s="199">
        <f t="shared" si="1"/>
        <v>2.2512105736985092E-2</v>
      </c>
      <c r="I12" s="199">
        <f t="shared" si="3"/>
        <v>0.84304023236121206</v>
      </c>
      <c r="K12" s="203" t="s">
        <v>306</v>
      </c>
      <c r="L12" s="203" t="s">
        <v>346</v>
      </c>
      <c r="M12" s="206">
        <v>156689.65527049833</v>
      </c>
      <c r="N12" s="206">
        <v>313379.31054099643</v>
      </c>
      <c r="O12" s="207">
        <f t="shared" si="4"/>
        <v>15</v>
      </c>
      <c r="P12" s="208">
        <f t="shared" si="2"/>
        <v>1.0788986843731955E-2</v>
      </c>
      <c r="Q12" s="208">
        <f t="shared" si="5"/>
        <v>0.37690999187558244</v>
      </c>
      <c r="U12"/>
      <c r="V12"/>
    </row>
    <row r="13" spans="1:22" x14ac:dyDescent="0.25">
      <c r="A13" s="200" t="s">
        <v>314</v>
      </c>
      <c r="B13" s="200" t="s">
        <v>366</v>
      </c>
      <c r="C13" s="201">
        <f>SUMIFS('[34]Cost Effectiveness Inputs'!J:J,'[34]Cost Effectiveness Inputs'!A:A,A13,'[34]Cost Effectiveness Inputs'!E:E,B13)</f>
        <v>54952.038840633431</v>
      </c>
      <c r="D13" s="201">
        <f>SUMIFS('[34]Cost Effectiveness Inputs'!L:L,'[34]Cost Effectiveness Inputs'!A:A,A13,'[34]Cost Effectiveness Inputs'!E:E,B13)</f>
        <v>164856.11652190029</v>
      </c>
      <c r="E13" s="202">
        <f t="shared" si="0"/>
        <v>3</v>
      </c>
      <c r="F13" s="156"/>
      <c r="G13" s="198">
        <v>11</v>
      </c>
      <c r="H13" s="199">
        <f t="shared" si="1"/>
        <v>4.2040777100272866E-3</v>
      </c>
      <c r="I13" s="199">
        <f t="shared" si="3"/>
        <v>0.84724431007123935</v>
      </c>
      <c r="K13" s="203" t="s">
        <v>306</v>
      </c>
      <c r="L13" s="203" t="s">
        <v>348</v>
      </c>
      <c r="M13" s="206">
        <v>3101623.6134037981</v>
      </c>
      <c r="N13" s="206">
        <v>18609741.680422794</v>
      </c>
      <c r="O13" s="207">
        <f t="shared" si="4"/>
        <v>1</v>
      </c>
      <c r="P13" s="208">
        <f t="shared" si="2"/>
        <v>0.21356468173634724</v>
      </c>
      <c r="Q13" s="208">
        <f t="shared" si="5"/>
        <v>0.59047467361192973</v>
      </c>
      <c r="U13"/>
      <c r="V13"/>
    </row>
    <row r="14" spans="1:22" x14ac:dyDescent="0.25">
      <c r="A14" s="200" t="s">
        <v>306</v>
      </c>
      <c r="B14" s="200" t="s">
        <v>369</v>
      </c>
      <c r="C14" s="201">
        <f>SUMIFS('[34]Cost Effectiveness Inputs'!J:J,'[34]Cost Effectiveness Inputs'!A:A,A14,'[34]Cost Effectiveness Inputs'!E:E,B14)</f>
        <v>170134.21571585364</v>
      </c>
      <c r="D14" s="201">
        <f>SUMIFS('[34]Cost Effectiveness Inputs'!L:L,'[34]Cost Effectiveness Inputs'!A:A,A14,'[34]Cost Effectiveness Inputs'!E:E,B14)</f>
        <v>4253355.3928963412</v>
      </c>
      <c r="E14" s="202">
        <f t="shared" si="0"/>
        <v>25</v>
      </c>
      <c r="F14" s="156"/>
      <c r="G14" s="198">
        <v>12</v>
      </c>
      <c r="H14" s="199">
        <f t="shared" si="1"/>
        <v>1.3016031417475059E-2</v>
      </c>
      <c r="I14" s="199">
        <f t="shared" si="3"/>
        <v>0.86026034148871444</v>
      </c>
      <c r="K14" s="203" t="s">
        <v>306</v>
      </c>
      <c r="L14" s="203" t="s">
        <v>352</v>
      </c>
      <c r="M14" s="206">
        <v>15617.007236330917</v>
      </c>
      <c r="N14" s="206">
        <v>156170.07236330918</v>
      </c>
      <c r="O14" s="207">
        <f t="shared" si="4"/>
        <v>39</v>
      </c>
      <c r="P14" s="208">
        <f t="shared" si="2"/>
        <v>1.0753210562648085E-3</v>
      </c>
      <c r="Q14" s="208">
        <f t="shared" si="5"/>
        <v>0.59154999466819458</v>
      </c>
      <c r="U14"/>
      <c r="V14"/>
    </row>
    <row r="15" spans="1:22" x14ac:dyDescent="0.25">
      <c r="A15" s="200" t="s">
        <v>314</v>
      </c>
      <c r="B15" s="198" t="s">
        <v>151</v>
      </c>
      <c r="C15" s="201">
        <f>SUMIFS('[34]Cost Effectiveness Inputs'!J:J,'[34]Cost Effectiveness Inputs'!A:A,A15,'[34]Cost Effectiveness Inputs'!E:E,B15)</f>
        <v>327882.43865730363</v>
      </c>
      <c r="D15" s="201">
        <f>SUMIFS('[34]Cost Effectiveness Inputs'!L:L,'[34]Cost Effectiveness Inputs'!A:A,A15,'[34]Cost Effectiveness Inputs'!E:E,B15)</f>
        <v>6516287.1983872121</v>
      </c>
      <c r="E15" s="202">
        <f t="shared" si="0"/>
        <v>19.873852424276706</v>
      </c>
      <c r="F15" s="156"/>
      <c r="G15" s="198">
        <v>13</v>
      </c>
      <c r="H15" s="199">
        <f t="shared" si="1"/>
        <v>2.5084478773684572E-2</v>
      </c>
      <c r="I15" s="199">
        <f t="shared" si="3"/>
        <v>0.88534482026239902</v>
      </c>
      <c r="K15" s="203" t="s">
        <v>306</v>
      </c>
      <c r="L15" s="203" t="s">
        <v>356</v>
      </c>
      <c r="M15" s="206">
        <v>10511.944639560001</v>
      </c>
      <c r="N15" s="206">
        <v>52559.723197799991</v>
      </c>
      <c r="O15" s="207">
        <f t="shared" si="4"/>
        <v>44</v>
      </c>
      <c r="P15" s="208">
        <f t="shared" si="2"/>
        <v>7.2380804094860393E-4</v>
      </c>
      <c r="Q15" s="208">
        <f t="shared" si="5"/>
        <v>0.5922738027091432</v>
      </c>
      <c r="U15"/>
      <c r="V15"/>
    </row>
    <row r="16" spans="1:22" x14ac:dyDescent="0.25">
      <c r="A16" s="200" t="s">
        <v>314</v>
      </c>
      <c r="B16" s="200" t="s">
        <v>389</v>
      </c>
      <c r="C16" s="201">
        <f>SUMIFS('[34]Cost Effectiveness Inputs'!J:J,'[34]Cost Effectiveness Inputs'!A:A,A16,'[34]Cost Effectiveness Inputs'!E:E,B16)</f>
        <v>94175.4</v>
      </c>
      <c r="D16" s="201">
        <f>SUMIFS('[34]Cost Effectiveness Inputs'!L:L,'[34]Cost Effectiveness Inputs'!A:A,A16,'[34]Cost Effectiveness Inputs'!E:E,B16)</f>
        <v>1412631</v>
      </c>
      <c r="E16" s="202">
        <f t="shared" si="0"/>
        <v>15.000000000000002</v>
      </c>
      <c r="F16" s="156"/>
      <c r="G16" s="198">
        <v>14</v>
      </c>
      <c r="H16" s="199">
        <f t="shared" si="1"/>
        <v>7.2048409545115242E-3</v>
      </c>
      <c r="I16" s="199">
        <f t="shared" si="3"/>
        <v>0.89254966121691059</v>
      </c>
      <c r="K16" s="203" t="s">
        <v>306</v>
      </c>
      <c r="L16" s="203" t="s">
        <v>358</v>
      </c>
      <c r="M16" s="206">
        <v>3314.0356438139997</v>
      </c>
      <c r="N16" s="206">
        <v>33140.356438139999</v>
      </c>
      <c r="O16" s="207">
        <f t="shared" si="4"/>
        <v>55</v>
      </c>
      <c r="P16" s="208">
        <f t="shared" si="2"/>
        <v>2.2819047561910107E-4</v>
      </c>
      <c r="Q16" s="208">
        <f t="shared" si="5"/>
        <v>0.59250199318476227</v>
      </c>
      <c r="U16"/>
      <c r="V16"/>
    </row>
    <row r="17" spans="1:22" x14ac:dyDescent="0.25">
      <c r="A17" s="200" t="s">
        <v>314</v>
      </c>
      <c r="B17" s="200" t="s">
        <v>377</v>
      </c>
      <c r="C17" s="201">
        <f>SUMIFS('[34]Cost Effectiveness Inputs'!J:J,'[34]Cost Effectiveness Inputs'!A:A,A17,'[34]Cost Effectiveness Inputs'!E:E,B17)</f>
        <v>115195.07789246608</v>
      </c>
      <c r="D17" s="201">
        <f>SUMIFS('[34]Cost Effectiveness Inputs'!L:L,'[34]Cost Effectiveness Inputs'!A:A,A17,'[34]Cost Effectiveness Inputs'!E:E,B17)</f>
        <v>230390.15578493217</v>
      </c>
      <c r="E17" s="202">
        <f t="shared" si="0"/>
        <v>2</v>
      </c>
      <c r="F17" s="156"/>
      <c r="G17" s="198">
        <v>15</v>
      </c>
      <c r="H17" s="199">
        <f t="shared" si="1"/>
        <v>8.8129406931936015E-3</v>
      </c>
      <c r="I17" s="199">
        <f t="shared" si="3"/>
        <v>0.9013626019101042</v>
      </c>
      <c r="K17" s="203" t="s">
        <v>306</v>
      </c>
      <c r="L17" s="203" t="s">
        <v>354</v>
      </c>
      <c r="M17" s="206">
        <v>13254.32</v>
      </c>
      <c r="N17" s="206">
        <v>265086.40000000002</v>
      </c>
      <c r="O17" s="207">
        <f t="shared" si="4"/>
        <v>41</v>
      </c>
      <c r="P17" s="208">
        <f t="shared" si="2"/>
        <v>9.1263640765401317E-4</v>
      </c>
      <c r="Q17" s="208">
        <f t="shared" si="5"/>
        <v>0.59341462959241631</v>
      </c>
      <c r="U17"/>
      <c r="V17"/>
    </row>
    <row r="18" spans="1:22" x14ac:dyDescent="0.25">
      <c r="A18" s="200" t="s">
        <v>306</v>
      </c>
      <c r="B18" s="200" t="s">
        <v>346</v>
      </c>
      <c r="C18" s="201">
        <f>SUMIFS('[34]Cost Effectiveness Inputs'!J:J,'[34]Cost Effectiveness Inputs'!A:A,A18,'[34]Cost Effectiveness Inputs'!E:E,B18)</f>
        <v>156689.65527049833</v>
      </c>
      <c r="D18" s="201">
        <f>SUMIFS('[34]Cost Effectiveness Inputs'!L:L,'[34]Cost Effectiveness Inputs'!A:A,A18,'[34]Cost Effectiveness Inputs'!E:E,B18)</f>
        <v>313379.31054099643</v>
      </c>
      <c r="E18" s="202">
        <f t="shared" si="0"/>
        <v>1.9999999999999984</v>
      </c>
      <c r="F18" s="156"/>
      <c r="G18" s="198">
        <v>16</v>
      </c>
      <c r="H18" s="199">
        <f t="shared" si="1"/>
        <v>1.1987462176334573E-2</v>
      </c>
      <c r="I18" s="199">
        <f t="shared" si="3"/>
        <v>0.91335006408643882</v>
      </c>
      <c r="K18" s="203" t="s">
        <v>306</v>
      </c>
      <c r="L18" s="203" t="s">
        <v>359</v>
      </c>
      <c r="M18" s="206">
        <v>862.75471161904795</v>
      </c>
      <c r="N18" s="206">
        <v>10353.05653942858</v>
      </c>
      <c r="O18" s="207">
        <f t="shared" si="4"/>
        <v>68</v>
      </c>
      <c r="P18" s="208">
        <f t="shared" si="2"/>
        <v>5.9405639874288685E-5</v>
      </c>
      <c r="Q18" s="208">
        <f t="shared" si="5"/>
        <v>0.59347403523229059</v>
      </c>
      <c r="U18"/>
      <c r="V18"/>
    </row>
    <row r="19" spans="1:22" x14ac:dyDescent="0.25">
      <c r="A19" s="200" t="s">
        <v>314</v>
      </c>
      <c r="B19" s="200" t="s">
        <v>392</v>
      </c>
      <c r="C19" s="201">
        <f>SUMIFS('[34]Cost Effectiveness Inputs'!J:J,'[34]Cost Effectiveness Inputs'!A:A,A19,'[34]Cost Effectiveness Inputs'!E:E,B19)</f>
        <v>8396.7839999999997</v>
      </c>
      <c r="D19" s="201">
        <f>SUMIFS('[34]Cost Effectiveness Inputs'!L:L,'[34]Cost Effectiveness Inputs'!A:A,A19,'[34]Cost Effectiveness Inputs'!E:E,B19)</f>
        <v>134348.54399999999</v>
      </c>
      <c r="E19" s="202">
        <f t="shared" si="0"/>
        <v>16</v>
      </c>
      <c r="F19" s="156"/>
      <c r="G19" s="198">
        <v>17</v>
      </c>
      <c r="H19" s="199">
        <f t="shared" si="1"/>
        <v>6.4239167818121396E-4</v>
      </c>
      <c r="I19" s="199">
        <f t="shared" si="3"/>
        <v>0.91399245576462007</v>
      </c>
      <c r="K19" s="203" t="s">
        <v>306</v>
      </c>
      <c r="L19" s="203" t="s">
        <v>72</v>
      </c>
      <c r="M19" s="206">
        <v>14611.714932965431</v>
      </c>
      <c r="N19" s="206">
        <v>175340.57919558557</v>
      </c>
      <c r="O19" s="207">
        <f t="shared" si="4"/>
        <v>40</v>
      </c>
      <c r="P19" s="208">
        <f t="shared" si="2"/>
        <v>1.0061008807759335E-3</v>
      </c>
      <c r="Q19" s="208">
        <f t="shared" si="5"/>
        <v>0.59448013611306649</v>
      </c>
      <c r="U19"/>
      <c r="V19"/>
    </row>
    <row r="20" spans="1:22" x14ac:dyDescent="0.25">
      <c r="A20" s="200" t="s">
        <v>314</v>
      </c>
      <c r="B20" s="200" t="s">
        <v>369</v>
      </c>
      <c r="C20" s="201">
        <f>SUMIFS('[34]Cost Effectiveness Inputs'!J:J,'[34]Cost Effectiveness Inputs'!A:A,A20,'[34]Cost Effectiveness Inputs'!E:E,B20)</f>
        <v>33123.27939285717</v>
      </c>
      <c r="D20" s="201">
        <f>SUMIFS('[34]Cost Effectiveness Inputs'!L:L,'[34]Cost Effectiveness Inputs'!A:A,A20,'[34]Cost Effectiveness Inputs'!E:E,B20)</f>
        <v>826639.41339285776</v>
      </c>
      <c r="E20" s="202">
        <f t="shared" si="0"/>
        <v>24.956448411660514</v>
      </c>
      <c r="F20" s="156"/>
      <c r="G20" s="198">
        <v>18</v>
      </c>
      <c r="H20" s="199">
        <f t="shared" si="1"/>
        <v>2.5340795995279549E-3</v>
      </c>
      <c r="I20" s="199">
        <f t="shared" si="3"/>
        <v>0.91652653536414808</v>
      </c>
      <c r="K20" s="203" t="s">
        <v>306</v>
      </c>
      <c r="L20" s="203" t="s">
        <v>360</v>
      </c>
      <c r="M20" s="206">
        <v>1031.0269379696899</v>
      </c>
      <c r="N20" s="206">
        <v>12372.323255636269</v>
      </c>
      <c r="O20" s="207">
        <f t="shared" si="4"/>
        <v>66</v>
      </c>
      <c r="P20" s="208">
        <f t="shared" si="2"/>
        <v>7.099215356677483E-5</v>
      </c>
      <c r="Q20" s="208">
        <f t="shared" si="5"/>
        <v>0.59455112826663326</v>
      </c>
      <c r="U20"/>
      <c r="V20"/>
    </row>
    <row r="21" spans="1:22" x14ac:dyDescent="0.25">
      <c r="A21" s="200" t="s">
        <v>314</v>
      </c>
      <c r="B21" s="200" t="s">
        <v>387</v>
      </c>
      <c r="C21" s="201">
        <f>SUMIFS('[34]Cost Effectiveness Inputs'!J:J,'[34]Cost Effectiveness Inputs'!A:A,A21,'[34]Cost Effectiveness Inputs'!E:E,B21)</f>
        <v>93867.472195999595</v>
      </c>
      <c r="D21" s="201">
        <f>SUMIFS('[34]Cost Effectiveness Inputs'!L:L,'[34]Cost Effectiveness Inputs'!A:A,A21,'[34]Cost Effectiveness Inputs'!E:E,B21)</f>
        <v>1106787.7047359969</v>
      </c>
      <c r="E21" s="202">
        <f t="shared" si="0"/>
        <v>11.790961009634662</v>
      </c>
      <c r="F21" s="156"/>
      <c r="G21" s="198">
        <v>19</v>
      </c>
      <c r="H21" s="199">
        <f t="shared" si="1"/>
        <v>7.181283094886878E-3</v>
      </c>
      <c r="I21" s="199">
        <f t="shared" si="3"/>
        <v>0.92370781845903494</v>
      </c>
      <c r="K21" s="203" t="s">
        <v>306</v>
      </c>
      <c r="L21" s="203" t="s">
        <v>75</v>
      </c>
      <c r="M21" s="206">
        <v>1250.9056437500001</v>
      </c>
      <c r="N21" s="206">
        <v>12509.056437500001</v>
      </c>
      <c r="O21" s="207">
        <f t="shared" si="4"/>
        <v>64</v>
      </c>
      <c r="P21" s="208">
        <f t="shared" si="2"/>
        <v>8.6132071130479038E-5</v>
      </c>
      <c r="Q21" s="208">
        <f t="shared" si="5"/>
        <v>0.59463726033776376</v>
      </c>
      <c r="U21"/>
      <c r="V21"/>
    </row>
    <row r="22" spans="1:22" x14ac:dyDescent="0.25">
      <c r="A22" s="200" t="s">
        <v>314</v>
      </c>
      <c r="B22" s="200" t="s">
        <v>348</v>
      </c>
      <c r="C22" s="201">
        <f>SUMIFS('[34]Cost Effectiveness Inputs'!J:J,'[34]Cost Effectiveness Inputs'!A:A,A22,'[34]Cost Effectiveness Inputs'!E:E,B22)</f>
        <v>79707.945295411802</v>
      </c>
      <c r="D22" s="201">
        <f>SUMIFS('[34]Cost Effectiveness Inputs'!L:L,'[34]Cost Effectiveness Inputs'!A:A,A22,'[34]Cost Effectiveness Inputs'!E:E,B22)</f>
        <v>478247.67177247122</v>
      </c>
      <c r="E22" s="202">
        <f t="shared" si="0"/>
        <v>6.0000000000000053</v>
      </c>
      <c r="F22" s="156"/>
      <c r="G22" s="198">
        <v>20</v>
      </c>
      <c r="H22" s="199">
        <f t="shared" si="1"/>
        <v>6.0980157096688428E-3</v>
      </c>
      <c r="I22" s="199">
        <f t="shared" si="3"/>
        <v>0.92980583416870377</v>
      </c>
      <c r="K22" s="203" t="s">
        <v>306</v>
      </c>
      <c r="L22" s="203" t="s">
        <v>363</v>
      </c>
      <c r="M22" s="206">
        <v>46967.182195859335</v>
      </c>
      <c r="N22" s="206">
        <v>563606.18635031173</v>
      </c>
      <c r="O22" s="207">
        <f t="shared" si="4"/>
        <v>27</v>
      </c>
      <c r="P22" s="208">
        <f t="shared" si="2"/>
        <v>3.2339614885456658E-3</v>
      </c>
      <c r="Q22" s="208">
        <f t="shared" si="5"/>
        <v>0.59787122182630947</v>
      </c>
      <c r="U22"/>
      <c r="V22"/>
    </row>
    <row r="23" spans="1:22" x14ac:dyDescent="0.25">
      <c r="A23" s="200" t="s">
        <v>314</v>
      </c>
      <c r="B23" s="200" t="s">
        <v>352</v>
      </c>
      <c r="C23" s="201">
        <f>SUMIFS('[34]Cost Effectiveness Inputs'!J:J,'[34]Cost Effectiveness Inputs'!A:A,A23,'[34]Cost Effectiveness Inputs'!E:E,B23)</f>
        <v>154866.51680283324</v>
      </c>
      <c r="D23" s="201">
        <f>SUMIFS('[34]Cost Effectiveness Inputs'!L:L,'[34]Cost Effectiveness Inputs'!A:A,A23,'[34]Cost Effectiveness Inputs'!E:E,B23)</f>
        <v>1548665.1680283325</v>
      </c>
      <c r="E23" s="202">
        <f t="shared" si="0"/>
        <v>10</v>
      </c>
      <c r="F23" s="156"/>
      <c r="G23" s="198">
        <v>21</v>
      </c>
      <c r="H23" s="199">
        <f t="shared" si="1"/>
        <v>1.1847983897531628E-2</v>
      </c>
      <c r="I23" s="199">
        <f t="shared" si="3"/>
        <v>0.94165381806623538</v>
      </c>
      <c r="K23" s="203" t="s">
        <v>306</v>
      </c>
      <c r="L23" s="203" t="s">
        <v>79</v>
      </c>
      <c r="M23" s="206">
        <v>30167.286737071601</v>
      </c>
      <c r="N23" s="206">
        <v>362007.4408448597</v>
      </c>
      <c r="O23" s="207">
        <f t="shared" si="4"/>
        <v>30</v>
      </c>
      <c r="P23" s="208">
        <f t="shared" si="2"/>
        <v>2.0771917530578395E-3</v>
      </c>
      <c r="Q23" s="208">
        <f t="shared" si="5"/>
        <v>0.59994841357936735</v>
      </c>
      <c r="U23"/>
      <c r="V23"/>
    </row>
    <row r="24" spans="1:22" x14ac:dyDescent="0.25">
      <c r="A24" s="200" t="s">
        <v>314</v>
      </c>
      <c r="B24" s="200" t="s">
        <v>402</v>
      </c>
      <c r="C24" s="201">
        <f>SUMIFS('[34]Cost Effectiveness Inputs'!J:J,'[34]Cost Effectiveness Inputs'!A:A,A24,'[34]Cost Effectiveness Inputs'!E:E,B24)</f>
        <v>133002</v>
      </c>
      <c r="D24" s="201">
        <f>SUMIFS('[34]Cost Effectiveness Inputs'!L:L,'[34]Cost Effectiveness Inputs'!A:A,A24,'[34]Cost Effectiveness Inputs'!E:E,B24)</f>
        <v>2660040</v>
      </c>
      <c r="E24" s="202">
        <f t="shared" si="0"/>
        <v>20</v>
      </c>
      <c r="F24" s="156"/>
      <c r="G24" s="198">
        <v>22</v>
      </c>
      <c r="H24" s="199">
        <f t="shared" si="1"/>
        <v>1.0175250188817268E-2</v>
      </c>
      <c r="I24" s="199">
        <f t="shared" si="3"/>
        <v>0.95182906825505265</v>
      </c>
      <c r="K24" s="203" t="s">
        <v>306</v>
      </c>
      <c r="L24" s="203" t="s">
        <v>81</v>
      </c>
      <c r="M24" s="206">
        <v>4407.2531799999997</v>
      </c>
      <c r="N24" s="206">
        <v>88145.063599999994</v>
      </c>
      <c r="O24" s="207">
        <f t="shared" si="4"/>
        <v>53</v>
      </c>
      <c r="P24" s="208">
        <f t="shared" si="2"/>
        <v>3.0346481070450432E-4</v>
      </c>
      <c r="Q24" s="208">
        <f t="shared" si="5"/>
        <v>0.60025187839007188</v>
      </c>
      <c r="U24"/>
      <c r="V24"/>
    </row>
    <row r="25" spans="1:22" x14ac:dyDescent="0.25">
      <c r="A25" s="200" t="s">
        <v>314</v>
      </c>
      <c r="B25" s="200" t="s">
        <v>405</v>
      </c>
      <c r="C25" s="201">
        <f>SUMIFS('[34]Cost Effectiveness Inputs'!J:J,'[34]Cost Effectiveness Inputs'!A:A,A25,'[34]Cost Effectiveness Inputs'!E:E,B25)</f>
        <v>61268</v>
      </c>
      <c r="D25" s="201">
        <f>SUMIFS('[34]Cost Effectiveness Inputs'!L:L,'[34]Cost Effectiveness Inputs'!A:A,A25,'[34]Cost Effectiveness Inputs'!E:E,B25)</f>
        <v>796484</v>
      </c>
      <c r="E25" s="202">
        <f t="shared" si="0"/>
        <v>13</v>
      </c>
      <c r="F25" s="156"/>
      <c r="G25" s="198">
        <v>23</v>
      </c>
      <c r="H25" s="199">
        <f t="shared" si="1"/>
        <v>4.6872770978515846E-3</v>
      </c>
      <c r="I25" s="199">
        <f t="shared" si="3"/>
        <v>0.9565163453529042</v>
      </c>
      <c r="K25" s="203" t="s">
        <v>306</v>
      </c>
      <c r="L25" s="341" t="s">
        <v>366</v>
      </c>
      <c r="M25" s="206">
        <v>131632.96895207276</v>
      </c>
      <c r="N25" s="206">
        <v>394898.90685621835</v>
      </c>
      <c r="O25" s="207">
        <f t="shared" si="4"/>
        <v>18</v>
      </c>
      <c r="P25" s="208">
        <f t="shared" si="2"/>
        <v>9.0636894169789112E-3</v>
      </c>
      <c r="Q25" s="208">
        <f t="shared" si="5"/>
        <v>0.60931556780705076</v>
      </c>
      <c r="U25"/>
      <c r="V25"/>
    </row>
    <row r="26" spans="1:22" x14ac:dyDescent="0.25">
      <c r="A26" s="200" t="s">
        <v>314</v>
      </c>
      <c r="B26" s="200" t="s">
        <v>396</v>
      </c>
      <c r="C26" s="201">
        <f>SUMIFS('[34]Cost Effectiveness Inputs'!J:J,'[34]Cost Effectiveness Inputs'!A:A,A26,'[34]Cost Effectiveness Inputs'!E:E,B26)</f>
        <v>1852.8000000000002</v>
      </c>
      <c r="D26" s="201">
        <f>SUMIFS('[34]Cost Effectiveness Inputs'!L:L,'[34]Cost Effectiveness Inputs'!A:A,A26,'[34]Cost Effectiveness Inputs'!E:E,B26)</f>
        <v>9264</v>
      </c>
      <c r="E26" s="202">
        <f t="shared" si="0"/>
        <v>4.9999999999999991</v>
      </c>
      <c r="F26" s="156"/>
      <c r="G26" s="198">
        <v>24</v>
      </c>
      <c r="H26" s="199">
        <f t="shared" si="1"/>
        <v>1.4174751920903924E-4</v>
      </c>
      <c r="I26" s="199">
        <f t="shared" si="3"/>
        <v>0.95665809287211323</v>
      </c>
      <c r="K26" s="203" t="s">
        <v>306</v>
      </c>
      <c r="L26" s="203" t="s">
        <v>2481</v>
      </c>
      <c r="M26" s="206">
        <v>2434.1000000000004</v>
      </c>
      <c r="N26" s="206">
        <v>14604.600000000002</v>
      </c>
      <c r="O26" s="207">
        <f t="shared" si="4"/>
        <v>56</v>
      </c>
      <c r="P26" s="208">
        <f t="shared" si="2"/>
        <v>1.6760182943150866E-4</v>
      </c>
      <c r="Q26" s="208">
        <f t="shared" si="5"/>
        <v>0.6094831696364823</v>
      </c>
      <c r="U26"/>
      <c r="V26"/>
    </row>
    <row r="27" spans="1:22" x14ac:dyDescent="0.25">
      <c r="A27" s="200" t="s">
        <v>306</v>
      </c>
      <c r="B27" s="200" t="s">
        <v>363</v>
      </c>
      <c r="C27" s="201">
        <f>SUMIFS('[34]Cost Effectiveness Inputs'!J:J,'[34]Cost Effectiveness Inputs'!A:A,A27,'[34]Cost Effectiveness Inputs'!E:E,B27)</f>
        <v>46967.182195859335</v>
      </c>
      <c r="D27" s="201">
        <f>SUMIFS('[34]Cost Effectiveness Inputs'!L:L,'[34]Cost Effectiveness Inputs'!A:A,A27,'[34]Cost Effectiveness Inputs'!E:E,B27)</f>
        <v>563606.18635031173</v>
      </c>
      <c r="E27" s="202">
        <f t="shared" si="0"/>
        <v>11.999999999999995</v>
      </c>
      <c r="F27" s="156"/>
      <c r="G27" s="198">
        <v>25</v>
      </c>
      <c r="H27" s="199">
        <f t="shared" si="1"/>
        <v>3.5932003241051468E-3</v>
      </c>
      <c r="I27" s="199">
        <f t="shared" si="3"/>
        <v>0.96025129319621838</v>
      </c>
      <c r="K27" s="203" t="s">
        <v>306</v>
      </c>
      <c r="L27" s="341" t="s">
        <v>85</v>
      </c>
      <c r="M27" s="206">
        <v>80630.732883250006</v>
      </c>
      <c r="N27" s="206">
        <v>1209460.9932487558</v>
      </c>
      <c r="O27" s="207">
        <f t="shared" si="4"/>
        <v>22</v>
      </c>
      <c r="P27" s="208">
        <f t="shared" si="2"/>
        <v>5.5518911875584408E-3</v>
      </c>
      <c r="Q27" s="208">
        <f t="shared" si="5"/>
        <v>0.61503506082404069</v>
      </c>
      <c r="U27"/>
      <c r="V27"/>
    </row>
    <row r="28" spans="1:22" x14ac:dyDescent="0.25">
      <c r="A28" s="200" t="s">
        <v>314</v>
      </c>
      <c r="B28" s="200" t="s">
        <v>237</v>
      </c>
      <c r="C28" s="201">
        <f>SUMIFS('[34]Cost Effectiveness Inputs'!J:J,'[34]Cost Effectiveness Inputs'!A:A,A28,'[34]Cost Effectiveness Inputs'!E:E,B28)</f>
        <v>24432.253223727741</v>
      </c>
      <c r="D28" s="201">
        <f>SUMIFS('[34]Cost Effectiveness Inputs'!L:L,'[34]Cost Effectiveness Inputs'!A:A,A28,'[34]Cost Effectiveness Inputs'!E:E,B28)</f>
        <v>732967.59671183222</v>
      </c>
      <c r="E28" s="202">
        <f t="shared" si="0"/>
        <v>30</v>
      </c>
      <c r="F28" s="156"/>
      <c r="G28" s="198">
        <v>26</v>
      </c>
      <c r="H28" s="199">
        <f t="shared" si="1"/>
        <v>1.869177074239237E-3</v>
      </c>
      <c r="I28" s="199">
        <f t="shared" si="3"/>
        <v>0.96212047027045766</v>
      </c>
      <c r="K28" s="203" t="s">
        <v>306</v>
      </c>
      <c r="L28" s="203" t="s">
        <v>367</v>
      </c>
      <c r="M28" s="206">
        <v>758818.9</v>
      </c>
      <c r="N28" s="206">
        <v>758818.9</v>
      </c>
      <c r="O28" s="207">
        <f t="shared" si="4"/>
        <v>5</v>
      </c>
      <c r="P28" s="208">
        <f t="shared" si="2"/>
        <v>5.2249059548582645E-2</v>
      </c>
      <c r="Q28" s="208">
        <f t="shared" si="5"/>
        <v>0.6672841203726233</v>
      </c>
      <c r="U28"/>
      <c r="V28"/>
    </row>
    <row r="29" spans="1:22" x14ac:dyDescent="0.25">
      <c r="A29" s="200" t="s">
        <v>314</v>
      </c>
      <c r="B29" s="198" t="s">
        <v>397</v>
      </c>
      <c r="C29" s="201">
        <f>SUMIFS('[34]Cost Effectiveness Inputs'!J:J,'[34]Cost Effectiveness Inputs'!A:A,A29,'[34]Cost Effectiveness Inputs'!E:E,B29)</f>
        <v>7891.4376755554013</v>
      </c>
      <c r="D29" s="201">
        <f>SUMIFS('[34]Cost Effectiveness Inputs'!L:L,'[34]Cost Effectiveness Inputs'!A:A,A29,'[34]Cost Effectiveness Inputs'!E:E,B29)</f>
        <v>23674.313026666183</v>
      </c>
      <c r="E29" s="202">
        <f t="shared" si="0"/>
        <v>2.9999999999999973</v>
      </c>
      <c r="F29" s="156"/>
      <c r="G29" s="198">
        <v>27</v>
      </c>
      <c r="H29" s="199">
        <f t="shared" si="1"/>
        <v>6.0373041531882829E-4</v>
      </c>
      <c r="I29" s="199">
        <f t="shared" si="3"/>
        <v>0.96272420068577647</v>
      </c>
      <c r="K29" s="203" t="s">
        <v>306</v>
      </c>
      <c r="L29" s="203" t="s">
        <v>369</v>
      </c>
      <c r="M29" s="206">
        <v>170134.21571585364</v>
      </c>
      <c r="N29" s="206">
        <v>4253355.3928963412</v>
      </c>
      <c r="O29" s="207">
        <f t="shared" si="4"/>
        <v>14</v>
      </c>
      <c r="P29" s="208">
        <f t="shared" si="2"/>
        <v>1.171472240371061E-2</v>
      </c>
      <c r="Q29" s="208">
        <f t="shared" si="5"/>
        <v>0.67899884277633393</v>
      </c>
      <c r="U29"/>
      <c r="V29"/>
    </row>
    <row r="30" spans="1:22" x14ac:dyDescent="0.25">
      <c r="A30" s="200" t="s">
        <v>314</v>
      </c>
      <c r="B30" s="200" t="s">
        <v>374</v>
      </c>
      <c r="C30" s="201">
        <f>SUMIFS('[34]Cost Effectiveness Inputs'!J:J,'[34]Cost Effectiveness Inputs'!A:A,A30,'[34]Cost Effectiveness Inputs'!E:E,B30)</f>
        <v>17252.66691121403</v>
      </c>
      <c r="D30" s="201">
        <f>SUMIFS('[34]Cost Effectiveness Inputs'!L:L,'[34]Cost Effectiveness Inputs'!A:A,A30,'[34]Cost Effectiveness Inputs'!E:E,B30)</f>
        <v>231400.83822428063</v>
      </c>
      <c r="E30" s="202">
        <f t="shared" si="0"/>
        <v>13.412467731227849</v>
      </c>
      <c r="F30" s="156"/>
      <c r="G30" s="198">
        <v>28</v>
      </c>
      <c r="H30" s="199">
        <f t="shared" si="1"/>
        <v>1.3199064844583691E-3</v>
      </c>
      <c r="I30" s="199">
        <f t="shared" si="3"/>
        <v>0.96404410717023481</v>
      </c>
      <c r="K30" s="203" t="s">
        <v>306</v>
      </c>
      <c r="L30" s="341" t="s">
        <v>371</v>
      </c>
      <c r="M30" s="206">
        <v>17823.196250000001</v>
      </c>
      <c r="N30" s="206">
        <v>289860.421325</v>
      </c>
      <c r="O30" s="207">
        <f t="shared" si="4"/>
        <v>36</v>
      </c>
      <c r="P30" s="208">
        <f t="shared" si="2"/>
        <v>1.227229899271519E-3</v>
      </c>
      <c r="Q30" s="208">
        <f t="shared" si="5"/>
        <v>0.68022607267560542</v>
      </c>
      <c r="U30"/>
      <c r="V30"/>
    </row>
    <row r="31" spans="1:22" x14ac:dyDescent="0.25">
      <c r="A31" s="200" t="s">
        <v>314</v>
      </c>
      <c r="B31" s="200" t="s">
        <v>128</v>
      </c>
      <c r="C31" s="201">
        <f>SUMIFS('[34]Cost Effectiveness Inputs'!J:J,'[34]Cost Effectiveness Inputs'!A:A,A31,'[34]Cost Effectiveness Inputs'!E:E,B31)</f>
        <v>32702.756142088067</v>
      </c>
      <c r="D31" s="201">
        <f>SUMIFS('[34]Cost Effectiveness Inputs'!L:L,'[34]Cost Effectiveness Inputs'!A:A,A31,'[34]Cost Effectiveness Inputs'!E:E,B31)</f>
        <v>634269.01765155629</v>
      </c>
      <c r="E31" s="202">
        <f t="shared" si="0"/>
        <v>19.394971325834504</v>
      </c>
      <c r="F31" s="156"/>
      <c r="G31" s="198">
        <v>29</v>
      </c>
      <c r="H31" s="199">
        <f t="shared" si="1"/>
        <v>2.501907682663619E-3</v>
      </c>
      <c r="I31" s="199">
        <f t="shared" si="3"/>
        <v>0.96654601485289848</v>
      </c>
      <c r="K31" s="203" t="s">
        <v>306</v>
      </c>
      <c r="L31" s="203" t="s">
        <v>409</v>
      </c>
      <c r="M31" s="206">
        <v>11692.23529411764</v>
      </c>
      <c r="N31" s="206">
        <v>175383.52941176455</v>
      </c>
      <c r="O31" s="207">
        <f t="shared" si="4"/>
        <v>43</v>
      </c>
      <c r="P31" s="208">
        <f t="shared" si="2"/>
        <v>8.0507786263414398E-4</v>
      </c>
      <c r="Q31" s="208">
        <f t="shared" si="5"/>
        <v>0.68103115053823959</v>
      </c>
      <c r="U31"/>
      <c r="V31"/>
    </row>
    <row r="32" spans="1:22" x14ac:dyDescent="0.25">
      <c r="A32" s="200" t="s">
        <v>314</v>
      </c>
      <c r="B32" s="198" t="s">
        <v>385</v>
      </c>
      <c r="C32" s="201">
        <f>SUMIFS('[34]Cost Effectiveness Inputs'!J:J,'[34]Cost Effectiveness Inputs'!A:A,A32,'[34]Cost Effectiveness Inputs'!E:E,B32)</f>
        <v>24389.429180709674</v>
      </c>
      <c r="D32" s="201">
        <f>SUMIFS('[34]Cost Effectiveness Inputs'!L:L,'[34]Cost Effectiveness Inputs'!A:A,A32,'[34]Cost Effectiveness Inputs'!E:E,B32)</f>
        <v>731682.87542129029</v>
      </c>
      <c r="E32" s="202">
        <f t="shared" si="0"/>
        <v>30.000000000000004</v>
      </c>
      <c r="F32" s="156"/>
      <c r="G32" s="198">
        <v>30</v>
      </c>
      <c r="H32" s="199">
        <f t="shared" si="1"/>
        <v>1.8659008426652344E-3</v>
      </c>
      <c r="I32" s="199">
        <f t="shared" si="3"/>
        <v>0.96841191569556373</v>
      </c>
      <c r="K32" s="203" t="s">
        <v>306</v>
      </c>
      <c r="L32" s="203" t="s">
        <v>347</v>
      </c>
      <c r="M32" s="206">
        <v>185270.87555093819</v>
      </c>
      <c r="N32" s="206">
        <v>2778923.3101770617</v>
      </c>
      <c r="O32" s="207">
        <f t="shared" si="4"/>
        <v>13</v>
      </c>
      <c r="P32" s="208">
        <f t="shared" si="2"/>
        <v>1.2756968769859335E-2</v>
      </c>
      <c r="Q32" s="208">
        <f t="shared" si="5"/>
        <v>0.69378811930809892</v>
      </c>
      <c r="U32"/>
      <c r="V32"/>
    </row>
    <row r="33" spans="1:22" x14ac:dyDescent="0.25">
      <c r="A33" s="200" t="s">
        <v>306</v>
      </c>
      <c r="B33" s="200" t="s">
        <v>371</v>
      </c>
      <c r="C33" s="201">
        <f>SUMIFS('[34]Cost Effectiveness Inputs'!J:J,'[34]Cost Effectiveness Inputs'!A:A,A33,'[34]Cost Effectiveness Inputs'!E:E,B33)</f>
        <v>17823.196250000001</v>
      </c>
      <c r="D33" s="201">
        <f>SUMIFS('[34]Cost Effectiveness Inputs'!L:L,'[34]Cost Effectiveness Inputs'!A:A,A33,'[34]Cost Effectiveness Inputs'!E:E,B33)</f>
        <v>289860.421325</v>
      </c>
      <c r="E33" s="202">
        <f t="shared" si="0"/>
        <v>16.26309990975945</v>
      </c>
      <c r="F33" s="156"/>
      <c r="G33" s="198">
        <v>31</v>
      </c>
      <c r="H33" s="199">
        <f t="shared" si="1"/>
        <v>1.3635545405944252E-3</v>
      </c>
      <c r="I33" s="199">
        <f t="shared" si="3"/>
        <v>0.96977547023615818</v>
      </c>
      <c r="K33" s="203" t="s">
        <v>306</v>
      </c>
      <c r="L33" s="203" t="s">
        <v>76</v>
      </c>
      <c r="M33" s="206">
        <v>5892.2098411506004</v>
      </c>
      <c r="N33" s="206">
        <v>70706.518093807172</v>
      </c>
      <c r="O33" s="207">
        <f t="shared" si="4"/>
        <v>52</v>
      </c>
      <c r="P33" s="208">
        <f t="shared" si="2"/>
        <v>4.0571264482608746E-4</v>
      </c>
      <c r="Q33" s="208">
        <f t="shared" si="5"/>
        <v>0.69419383195292506</v>
      </c>
      <c r="U33"/>
      <c r="V33"/>
    </row>
    <row r="34" spans="1:22" x14ac:dyDescent="0.25">
      <c r="A34" s="200" t="s">
        <v>306</v>
      </c>
      <c r="B34" s="200" t="s">
        <v>356</v>
      </c>
      <c r="C34" s="201">
        <f>SUMIFS('[34]Cost Effectiveness Inputs'!J:J,'[34]Cost Effectiveness Inputs'!A:A,A34,'[34]Cost Effectiveness Inputs'!E:E,B34)</f>
        <v>10511.944639560001</v>
      </c>
      <c r="D34" s="201">
        <f>SUMIFS('[34]Cost Effectiveness Inputs'!L:L,'[34]Cost Effectiveness Inputs'!A:A,A34,'[34]Cost Effectiveness Inputs'!E:E,B34)</f>
        <v>52559.723197799991</v>
      </c>
      <c r="E34" s="202">
        <f t="shared" si="0"/>
        <v>4.9999999999999991</v>
      </c>
      <c r="F34" s="156"/>
      <c r="G34" s="198">
        <v>32</v>
      </c>
      <c r="H34" s="199">
        <f t="shared" si="1"/>
        <v>8.0421096433526992E-4</v>
      </c>
      <c r="I34" s="199">
        <f t="shared" si="3"/>
        <v>0.97057968120049343</v>
      </c>
      <c r="K34" s="203" t="s">
        <v>306</v>
      </c>
      <c r="L34" s="341" t="s">
        <v>373</v>
      </c>
      <c r="M34" s="206">
        <v>2309.6969778688767</v>
      </c>
      <c r="N34" s="206">
        <v>25406.66675655765</v>
      </c>
      <c r="O34" s="207">
        <f t="shared" si="4"/>
        <v>57</v>
      </c>
      <c r="P34" s="208">
        <f t="shared" si="2"/>
        <v>1.5903596356897846E-4</v>
      </c>
      <c r="Q34" s="208">
        <f t="shared" si="5"/>
        <v>0.69435286791649409</v>
      </c>
      <c r="U34"/>
      <c r="V34"/>
    </row>
    <row r="35" spans="1:22" x14ac:dyDescent="0.25">
      <c r="A35" s="200" t="s">
        <v>314</v>
      </c>
      <c r="B35" s="200" t="s">
        <v>391</v>
      </c>
      <c r="C35" s="201">
        <f>SUMIFS('[34]Cost Effectiveness Inputs'!J:J,'[34]Cost Effectiveness Inputs'!A:A,A35,'[34]Cost Effectiveness Inputs'!E:E,B35)</f>
        <v>6131.3283333333302</v>
      </c>
      <c r="D35" s="201">
        <f>SUMIFS('[34]Cost Effectiveness Inputs'!L:L,'[34]Cost Effectiveness Inputs'!A:A,A35,'[34]Cost Effectiveness Inputs'!E:E,B35)</f>
        <v>122626.56666666659</v>
      </c>
      <c r="E35" s="202">
        <f t="shared" si="0"/>
        <v>19.999999999999996</v>
      </c>
      <c r="F35" s="156"/>
      <c r="G35" s="198">
        <v>33</v>
      </c>
      <c r="H35" s="199">
        <f t="shared" si="1"/>
        <v>4.6907414761770977E-4</v>
      </c>
      <c r="I35" s="199">
        <f t="shared" si="3"/>
        <v>0.97104875534811119</v>
      </c>
      <c r="K35" s="203" t="s">
        <v>306</v>
      </c>
      <c r="L35" s="203" t="s">
        <v>374</v>
      </c>
      <c r="M35" s="206">
        <v>1861.49872703036</v>
      </c>
      <c r="N35" s="206">
        <v>27922.480905455461</v>
      </c>
      <c r="O35" s="207">
        <f t="shared" si="4"/>
        <v>60</v>
      </c>
      <c r="P35" s="208">
        <f t="shared" ref="P35:P66" si="6">M35/$M$79</f>
        <v>1.2817492795477294E-4</v>
      </c>
      <c r="Q35" s="208">
        <f t="shared" si="5"/>
        <v>0.69448104284444889</v>
      </c>
      <c r="U35"/>
      <c r="V35"/>
    </row>
    <row r="36" spans="1:22" x14ac:dyDescent="0.25">
      <c r="A36" s="200" t="s">
        <v>314</v>
      </c>
      <c r="B36" s="198" t="s">
        <v>407</v>
      </c>
      <c r="C36" s="201">
        <f>SUMIFS('[34]Cost Effectiveness Inputs'!J:J,'[34]Cost Effectiveness Inputs'!A:A,A36,'[34]Cost Effectiveness Inputs'!E:E,B36)</f>
        <v>0</v>
      </c>
      <c r="D36" s="201">
        <f>SUMIFS('[34]Cost Effectiveness Inputs'!L:L,'[34]Cost Effectiveness Inputs'!A:A,A36,'[34]Cost Effectiveness Inputs'!E:E,B36)</f>
        <v>0</v>
      </c>
      <c r="E36" s="202" t="e">
        <f t="shared" si="0"/>
        <v>#DIV/0!</v>
      </c>
      <c r="F36" s="156"/>
      <c r="G36" s="198">
        <v>34</v>
      </c>
      <c r="H36" s="199">
        <f t="shared" si="1"/>
        <v>0</v>
      </c>
      <c r="I36" s="199">
        <f t="shared" si="3"/>
        <v>0.97104875534811119</v>
      </c>
      <c r="K36" s="203" t="s">
        <v>306</v>
      </c>
      <c r="L36" s="203" t="s">
        <v>128</v>
      </c>
      <c r="M36" s="206">
        <v>2235.1965552955971</v>
      </c>
      <c r="N36" s="206">
        <v>44703.931105911943</v>
      </c>
      <c r="O36" s="207">
        <f t="shared" si="4"/>
        <v>58</v>
      </c>
      <c r="P36" s="208">
        <f t="shared" si="6"/>
        <v>1.539061796173322E-4</v>
      </c>
      <c r="Q36" s="208">
        <f t="shared" si="5"/>
        <v>0.6946349490240662</v>
      </c>
      <c r="U36"/>
      <c r="V36"/>
    </row>
    <row r="37" spans="1:22" x14ac:dyDescent="0.25">
      <c r="A37" s="200" t="s">
        <v>314</v>
      </c>
      <c r="B37" s="200" t="s">
        <v>383</v>
      </c>
      <c r="C37" s="201">
        <f>SUMIFS('[34]Cost Effectiveness Inputs'!J:J,'[34]Cost Effectiveness Inputs'!A:A,A37,'[34]Cost Effectiveness Inputs'!E:E,B37)</f>
        <v>15695.643053820157</v>
      </c>
      <c r="D37" s="201">
        <f>SUMIFS('[34]Cost Effectiveness Inputs'!L:L,'[34]Cost Effectiveness Inputs'!A:A,A37,'[34]Cost Effectiveness Inputs'!E:E,B37)</f>
        <v>337456.3256571329</v>
      </c>
      <c r="E37" s="202">
        <f t="shared" si="0"/>
        <v>21.499999999999972</v>
      </c>
      <c r="F37" s="156"/>
      <c r="G37" s="198">
        <v>35</v>
      </c>
      <c r="H37" s="199">
        <f t="shared" si="1"/>
        <v>1.2007871682154555E-3</v>
      </c>
      <c r="I37" s="199">
        <f t="shared" si="3"/>
        <v>0.97224954251632667</v>
      </c>
      <c r="K37" s="203" t="s">
        <v>306</v>
      </c>
      <c r="L37" s="203" t="s">
        <v>506</v>
      </c>
      <c r="M37" s="206">
        <v>1486.08</v>
      </c>
      <c r="N37" s="206">
        <v>14860.800000000001</v>
      </c>
      <c r="O37" s="207">
        <f t="shared" si="4"/>
        <v>62</v>
      </c>
      <c r="P37" s="208">
        <f t="shared" si="6"/>
        <v>1.0232518248287922E-4</v>
      </c>
      <c r="Q37" s="208">
        <f t="shared" si="5"/>
        <v>0.69473727420654907</v>
      </c>
      <c r="U37"/>
      <c r="V37"/>
    </row>
    <row r="38" spans="1:22" x14ac:dyDescent="0.25">
      <c r="A38" s="200" t="s">
        <v>306</v>
      </c>
      <c r="B38" s="200" t="s">
        <v>352</v>
      </c>
      <c r="C38" s="201">
        <f>SUMIFS('[34]Cost Effectiveness Inputs'!J:J,'[34]Cost Effectiveness Inputs'!A:A,A38,'[34]Cost Effectiveness Inputs'!E:E,B38)</f>
        <v>15617.007236330917</v>
      </c>
      <c r="D38" s="201">
        <f>SUMIFS('[34]Cost Effectiveness Inputs'!L:L,'[34]Cost Effectiveness Inputs'!A:A,A38,'[34]Cost Effectiveness Inputs'!E:E,B38)</f>
        <v>156170.07236330918</v>
      </c>
      <c r="E38" s="202">
        <f t="shared" si="0"/>
        <v>10</v>
      </c>
      <c r="F38" s="156"/>
      <c r="G38" s="198">
        <v>36</v>
      </c>
      <c r="H38" s="199">
        <f t="shared" si="1"/>
        <v>1.1947711750968919E-3</v>
      </c>
      <c r="I38" s="199">
        <f t="shared" si="3"/>
        <v>0.97344431369142359</v>
      </c>
      <c r="K38" s="203" t="s">
        <v>306</v>
      </c>
      <c r="L38" s="203" t="s">
        <v>2482</v>
      </c>
      <c r="M38" s="206">
        <v>3530.3386100389898</v>
      </c>
      <c r="N38" s="206">
        <v>42364.063320467903</v>
      </c>
      <c r="O38" s="207">
        <f t="shared" si="4"/>
        <v>54</v>
      </c>
      <c r="P38" s="208">
        <f t="shared" si="6"/>
        <v>2.4308418288288239E-4</v>
      </c>
      <c r="Q38" s="208">
        <f t="shared" si="5"/>
        <v>0.69498035838943195</v>
      </c>
      <c r="U38"/>
      <c r="V38"/>
    </row>
    <row r="39" spans="1:22" x14ac:dyDescent="0.25">
      <c r="A39" s="200" t="s">
        <v>314</v>
      </c>
      <c r="B39" s="198" t="s">
        <v>398</v>
      </c>
      <c r="C39" s="201">
        <f>SUMIFS('[34]Cost Effectiveness Inputs'!J:J,'[34]Cost Effectiveness Inputs'!A:A,A39,'[34]Cost Effectiveness Inputs'!E:E,B39)</f>
        <v>1176.4376</v>
      </c>
      <c r="D39" s="201">
        <f>SUMIFS('[34]Cost Effectiveness Inputs'!L:L,'[34]Cost Effectiveness Inputs'!A:A,A39,'[34]Cost Effectiveness Inputs'!E:E,B39)</f>
        <v>2352.8751999999999</v>
      </c>
      <c r="E39" s="202">
        <f t="shared" si="0"/>
        <v>2</v>
      </c>
      <c r="F39" s="156"/>
      <c r="G39" s="198">
        <v>37</v>
      </c>
      <c r="H39" s="199">
        <f t="shared" si="1"/>
        <v>9.0002758691837216E-5</v>
      </c>
      <c r="I39" s="199">
        <f t="shared" si="3"/>
        <v>0.97353431645011546</v>
      </c>
      <c r="K39" s="203" t="s">
        <v>306</v>
      </c>
      <c r="L39" s="203" t="s">
        <v>375</v>
      </c>
      <c r="M39" s="206">
        <v>708.46159999999998</v>
      </c>
      <c r="N39" s="206">
        <v>4250.7696000000005</v>
      </c>
      <c r="O39" s="207">
        <f t="shared" si="4"/>
        <v>71</v>
      </c>
      <c r="P39" s="208">
        <f t="shared" si="6"/>
        <v>4.8781668888695489E-5</v>
      </c>
      <c r="Q39" s="208">
        <f t="shared" si="5"/>
        <v>0.69502914005832062</v>
      </c>
      <c r="U39"/>
      <c r="V39"/>
    </row>
    <row r="40" spans="1:22" x14ac:dyDescent="0.25">
      <c r="A40" s="200" t="s">
        <v>314</v>
      </c>
      <c r="B40" s="200" t="s">
        <v>380</v>
      </c>
      <c r="C40" s="201">
        <f>SUMIFS('[34]Cost Effectiveness Inputs'!J:J,'[34]Cost Effectiveness Inputs'!A:A,A40,'[34]Cost Effectiveness Inputs'!E:E,B40)</f>
        <v>1257.791050288565</v>
      </c>
      <c r="D40" s="201">
        <f>SUMIFS('[34]Cost Effectiveness Inputs'!L:L,'[34]Cost Effectiveness Inputs'!A:A,A40,'[34]Cost Effectiveness Inputs'!E:E,B40)</f>
        <v>2515.5821005771299</v>
      </c>
      <c r="E40" s="202">
        <f t="shared" si="0"/>
        <v>2</v>
      </c>
      <c r="F40" s="156"/>
      <c r="G40" s="198">
        <v>38</v>
      </c>
      <c r="H40" s="199">
        <f t="shared" si="1"/>
        <v>9.6226662921921415E-5</v>
      </c>
      <c r="I40" s="199">
        <f t="shared" si="3"/>
        <v>0.97363054311303743</v>
      </c>
      <c r="K40" s="203" t="s">
        <v>306</v>
      </c>
      <c r="L40" s="341" t="s">
        <v>2483</v>
      </c>
      <c r="M40" s="206">
        <v>205760.87261583918</v>
      </c>
      <c r="N40" s="206">
        <v>4238673.9758862928</v>
      </c>
      <c r="O40" s="207">
        <f t="shared" si="4"/>
        <v>12</v>
      </c>
      <c r="P40" s="208">
        <f t="shared" si="6"/>
        <v>1.4167823292320881E-2</v>
      </c>
      <c r="Q40" s="208">
        <f t="shared" si="5"/>
        <v>0.70919696335064153</v>
      </c>
      <c r="U40"/>
      <c r="V40"/>
    </row>
    <row r="41" spans="1:22" x14ac:dyDescent="0.25">
      <c r="A41" s="200" t="s">
        <v>314</v>
      </c>
      <c r="B41" s="200" t="s">
        <v>431</v>
      </c>
      <c r="C41" s="201">
        <f>SUMIFS('[34]Cost Effectiveness Inputs'!J:J,'[34]Cost Effectiveness Inputs'!A:A,A41,'[34]Cost Effectiveness Inputs'!E:E,B41)</f>
        <v>0</v>
      </c>
      <c r="D41" s="201">
        <f>SUMIFS('[34]Cost Effectiveness Inputs'!L:L,'[34]Cost Effectiveness Inputs'!A:A,A41,'[34]Cost Effectiveness Inputs'!E:E,B41)</f>
        <v>0</v>
      </c>
      <c r="E41" s="202" t="e">
        <f t="shared" si="0"/>
        <v>#DIV/0!</v>
      </c>
      <c r="F41" s="156"/>
      <c r="G41" s="198">
        <v>39</v>
      </c>
      <c r="H41" s="199">
        <f t="shared" si="1"/>
        <v>0</v>
      </c>
      <c r="I41" s="199">
        <f t="shared" si="3"/>
        <v>0.97363054311303743</v>
      </c>
      <c r="K41" s="203" t="s">
        <v>306</v>
      </c>
      <c r="L41" s="341" t="s">
        <v>376</v>
      </c>
      <c r="M41" s="206">
        <v>55682.158226290405</v>
      </c>
      <c r="N41" s="206">
        <v>478866.56074609788</v>
      </c>
      <c r="O41" s="207">
        <f t="shared" si="4"/>
        <v>25</v>
      </c>
      <c r="P41" s="208">
        <f t="shared" si="6"/>
        <v>3.8340378724871613E-3</v>
      </c>
      <c r="Q41" s="208">
        <f t="shared" si="5"/>
        <v>0.71303100122312868</v>
      </c>
      <c r="U41"/>
      <c r="V41"/>
    </row>
    <row r="42" spans="1:22" x14ac:dyDescent="0.25">
      <c r="A42" s="200" t="s">
        <v>306</v>
      </c>
      <c r="B42" s="203" t="s">
        <v>81</v>
      </c>
      <c r="C42" s="201">
        <f>SUMIFS('[34]Cost Effectiveness Inputs'!J:J,'[34]Cost Effectiveness Inputs'!A:A,A42,'[34]Cost Effectiveness Inputs'!E:E,B42)</f>
        <v>4407.2531799999997</v>
      </c>
      <c r="D42" s="201">
        <f>SUMIFS('[34]Cost Effectiveness Inputs'!L:L,'[34]Cost Effectiveness Inputs'!A:A,A42,'[34]Cost Effectiveness Inputs'!E:E,B42)</f>
        <v>88145.063599999994</v>
      </c>
      <c r="E42" s="202">
        <f t="shared" si="0"/>
        <v>20</v>
      </c>
      <c r="F42" s="156"/>
      <c r="G42" s="198">
        <v>40</v>
      </c>
      <c r="H42" s="199">
        <f t="shared" si="1"/>
        <v>3.3717465716275323E-4</v>
      </c>
      <c r="I42" s="199">
        <f t="shared" si="3"/>
        <v>0.97396771777020019</v>
      </c>
      <c r="K42" s="203" t="s">
        <v>314</v>
      </c>
      <c r="L42" s="341" t="s">
        <v>380</v>
      </c>
      <c r="M42" s="206">
        <v>1257.791050288565</v>
      </c>
      <c r="N42" s="206">
        <v>2515.5821005771299</v>
      </c>
      <c r="O42" s="207">
        <f t="shared" si="4"/>
        <v>63</v>
      </c>
      <c r="P42" s="208">
        <f t="shared" si="6"/>
        <v>8.660617109853423E-5</v>
      </c>
      <c r="Q42" s="208">
        <f t="shared" si="5"/>
        <v>0.71311760739422725</v>
      </c>
      <c r="U42"/>
      <c r="V42"/>
    </row>
    <row r="43" spans="1:22" x14ac:dyDescent="0.25">
      <c r="A43" s="200" t="s">
        <v>306</v>
      </c>
      <c r="B43" s="200" t="s">
        <v>360</v>
      </c>
      <c r="C43" s="201">
        <f>SUMIFS('[34]Cost Effectiveness Inputs'!J:J,'[34]Cost Effectiveness Inputs'!A:A,A43,'[34]Cost Effectiveness Inputs'!E:E,B43)</f>
        <v>1031.0269379696899</v>
      </c>
      <c r="D43" s="201">
        <f>SUMIFS('[34]Cost Effectiveness Inputs'!L:L,'[34]Cost Effectiveness Inputs'!A:A,A43,'[34]Cost Effectiveness Inputs'!E:E,B43)</f>
        <v>12372.323255636269</v>
      </c>
      <c r="E43" s="202">
        <f t="shared" si="0"/>
        <v>11.999999999999991</v>
      </c>
      <c r="F43" s="156"/>
      <c r="G43" s="198">
        <v>41</v>
      </c>
      <c r="H43" s="199">
        <f t="shared" si="1"/>
        <v>7.8878190141890933E-5</v>
      </c>
      <c r="I43" s="199">
        <f t="shared" si="3"/>
        <v>0.97404659596034204</v>
      </c>
      <c r="K43" s="203" t="s">
        <v>314</v>
      </c>
      <c r="L43" s="203" t="s">
        <v>382</v>
      </c>
      <c r="M43" s="206">
        <v>470309.85895000002</v>
      </c>
      <c r="N43" s="206">
        <v>5172808.7649499997</v>
      </c>
      <c r="O43" s="207">
        <f t="shared" si="4"/>
        <v>6</v>
      </c>
      <c r="P43" s="208">
        <f t="shared" si="6"/>
        <v>3.2383547413703126E-2</v>
      </c>
      <c r="Q43" s="208">
        <f t="shared" si="5"/>
        <v>0.74550115480793033</v>
      </c>
      <c r="U43"/>
      <c r="V43"/>
    </row>
    <row r="44" spans="1:22" x14ac:dyDescent="0.25">
      <c r="A44" s="200" t="s">
        <v>306</v>
      </c>
      <c r="B44" s="198" t="s">
        <v>79</v>
      </c>
      <c r="C44" s="201">
        <f>SUMIFS('[34]Cost Effectiveness Inputs'!J:J,'[34]Cost Effectiveness Inputs'!A:A,A44,'[34]Cost Effectiveness Inputs'!E:E,B44)</f>
        <v>30167.286737071601</v>
      </c>
      <c r="D44" s="201">
        <f>SUMIFS('[34]Cost Effectiveness Inputs'!L:L,'[34]Cost Effectiveness Inputs'!A:A,A44,'[34]Cost Effectiveness Inputs'!E:E,B44)</f>
        <v>362007.4408448597</v>
      </c>
      <c r="E44" s="202">
        <f t="shared" si="0"/>
        <v>12.000000000000016</v>
      </c>
      <c r="F44" s="156"/>
      <c r="G44" s="198">
        <v>42</v>
      </c>
      <c r="H44" s="199">
        <f t="shared" si="1"/>
        <v>2.3079328887346995E-3</v>
      </c>
      <c r="I44" s="199">
        <f t="shared" si="3"/>
        <v>0.9763545288490767</v>
      </c>
      <c r="K44" s="203" t="s">
        <v>314</v>
      </c>
      <c r="L44" s="203" t="s">
        <v>368</v>
      </c>
      <c r="M44" s="206">
        <v>23290.437663376659</v>
      </c>
      <c r="N44" s="206">
        <v>582260.94158441701</v>
      </c>
      <c r="O44" s="207">
        <f t="shared" si="4"/>
        <v>34</v>
      </c>
      <c r="P44" s="208">
        <f t="shared" si="6"/>
        <v>1.6036810158343697E-3</v>
      </c>
      <c r="Q44" s="208">
        <f t="shared" si="5"/>
        <v>0.74710483582376475</v>
      </c>
      <c r="U44"/>
      <c r="V44"/>
    </row>
    <row r="45" spans="1:22" x14ac:dyDescent="0.25">
      <c r="A45" s="200" t="s">
        <v>306</v>
      </c>
      <c r="B45" s="200" t="s">
        <v>347</v>
      </c>
      <c r="C45" s="201">
        <f>SUMIFS('[34]Cost Effectiveness Inputs'!J:J,'[34]Cost Effectiveness Inputs'!A:A,A45,'[34]Cost Effectiveness Inputs'!E:E,B45)</f>
        <v>185270.87555093819</v>
      </c>
      <c r="D45" s="201">
        <f>SUMIFS('[34]Cost Effectiveness Inputs'!L:L,'[34]Cost Effectiveness Inputs'!A:A,A45,'[34]Cost Effectiveness Inputs'!E:E,B45)</f>
        <v>2778923.3101770617</v>
      </c>
      <c r="E45" s="202">
        <f t="shared" si="0"/>
        <v>14.999245304548838</v>
      </c>
      <c r="F45" s="156"/>
      <c r="G45" s="198">
        <v>43</v>
      </c>
      <c r="H45" s="199">
        <f t="shared" si="1"/>
        <v>1.4174053859581242E-2</v>
      </c>
      <c r="I45" s="199">
        <f t="shared" si="3"/>
        <v>0.99052858270865796</v>
      </c>
      <c r="K45" s="203" t="s">
        <v>314</v>
      </c>
      <c r="L45" s="341" t="s">
        <v>383</v>
      </c>
      <c r="M45" s="206">
        <v>15695.643053820157</v>
      </c>
      <c r="N45" s="206">
        <v>337456.3256571329</v>
      </c>
      <c r="O45" s="207">
        <f t="shared" si="4"/>
        <v>38</v>
      </c>
      <c r="P45" s="208">
        <f t="shared" si="6"/>
        <v>1.0807355860170942E-3</v>
      </c>
      <c r="Q45" s="208">
        <f t="shared" si="5"/>
        <v>0.74818557140978181</v>
      </c>
      <c r="U45"/>
      <c r="V45"/>
    </row>
    <row r="46" spans="1:22" x14ac:dyDescent="0.25">
      <c r="A46" s="200" t="s">
        <v>314</v>
      </c>
      <c r="B46" s="198" t="s">
        <v>399</v>
      </c>
      <c r="C46" s="201">
        <f>SUMIFS('[34]Cost Effectiveness Inputs'!J:J,'[34]Cost Effectiveness Inputs'!A:A,A46,'[34]Cost Effectiveness Inputs'!E:E,B46)</f>
        <v>753</v>
      </c>
      <c r="D46" s="201">
        <f>SUMIFS('[34]Cost Effectiveness Inputs'!L:L,'[34]Cost Effectiveness Inputs'!A:A,A46,'[34]Cost Effectiveness Inputs'!E:E,B46)</f>
        <v>22590</v>
      </c>
      <c r="E46" s="202">
        <f t="shared" si="0"/>
        <v>30</v>
      </c>
      <c r="F46" s="156"/>
      <c r="G46" s="198">
        <v>44</v>
      </c>
      <c r="H46" s="199">
        <f t="shared" si="1"/>
        <v>5.7607881025694374E-5</v>
      </c>
      <c r="I46" s="199">
        <f t="shared" si="3"/>
        <v>0.99058619058968367</v>
      </c>
      <c r="K46" s="203" t="s">
        <v>314</v>
      </c>
      <c r="L46" s="203" t="s">
        <v>371</v>
      </c>
      <c r="M46" s="206">
        <v>1962614.1026037517</v>
      </c>
      <c r="N46" s="206">
        <v>39252282.052074999</v>
      </c>
      <c r="O46" s="207">
        <f t="shared" si="4"/>
        <v>3</v>
      </c>
      <c r="P46" s="208">
        <f t="shared" si="6"/>
        <v>0.13513730498519674</v>
      </c>
      <c r="Q46" s="208">
        <f t="shared" si="5"/>
        <v>0.88332287639497853</v>
      </c>
      <c r="U46"/>
      <c r="V46"/>
    </row>
    <row r="47" spans="1:22" x14ac:dyDescent="0.25">
      <c r="A47" s="200" t="s">
        <v>306</v>
      </c>
      <c r="B47" s="200" t="s">
        <v>72</v>
      </c>
      <c r="C47" s="201">
        <f>SUMIFS('[34]Cost Effectiveness Inputs'!J:J,'[34]Cost Effectiveness Inputs'!A:A,A47,'[34]Cost Effectiveness Inputs'!E:E,B47)</f>
        <v>14611.714932965431</v>
      </c>
      <c r="D47" s="201">
        <f>SUMIFS('[34]Cost Effectiveness Inputs'!L:L,'[34]Cost Effectiveness Inputs'!A:A,A47,'[34]Cost Effectiveness Inputs'!E:E,B47)</f>
        <v>175340.57919558557</v>
      </c>
      <c r="E47" s="202">
        <f t="shared" si="0"/>
        <v>12.000000000000027</v>
      </c>
      <c r="F47" s="156"/>
      <c r="G47" s="198">
        <v>45</v>
      </c>
      <c r="H47" s="199">
        <f t="shared" si="1"/>
        <v>1.1178618000526354E-3</v>
      </c>
      <c r="I47" s="199">
        <f t="shared" si="3"/>
        <v>0.99170405238973636</v>
      </c>
      <c r="K47" s="203" t="s">
        <v>314</v>
      </c>
      <c r="L47" s="203" t="s">
        <v>2481</v>
      </c>
      <c r="M47" s="206">
        <v>7553.7900000000009</v>
      </c>
      <c r="N47" s="206">
        <v>45322.740000000005</v>
      </c>
      <c r="O47" s="207">
        <f t="shared" si="4"/>
        <v>49</v>
      </c>
      <c r="P47" s="208">
        <f t="shared" si="6"/>
        <v>5.2012202585819637E-4</v>
      </c>
      <c r="Q47" s="208">
        <f t="shared" si="5"/>
        <v>0.88384299842083669</v>
      </c>
      <c r="U47"/>
      <c r="V47"/>
    </row>
    <row r="48" spans="1:22" x14ac:dyDescent="0.25">
      <c r="A48" s="200" t="s">
        <v>306</v>
      </c>
      <c r="B48" s="200" t="s">
        <v>409</v>
      </c>
      <c r="C48" s="201">
        <f>SUMIFS('[34]Cost Effectiveness Inputs'!J:J,'[34]Cost Effectiveness Inputs'!A:A,A48,'[34]Cost Effectiveness Inputs'!E:E,B48)</f>
        <v>11692.23529411764</v>
      </c>
      <c r="D48" s="201">
        <f>SUMIFS('[34]Cost Effectiveness Inputs'!L:L,'[34]Cost Effectiveness Inputs'!A:A,A48,'[34]Cost Effectiveness Inputs'!E:E,B48)</f>
        <v>175383.52941176455</v>
      </c>
      <c r="E48" s="202">
        <f t="shared" si="0"/>
        <v>14.999999999999996</v>
      </c>
      <c r="F48" s="156"/>
      <c r="G48" s="198">
        <v>46</v>
      </c>
      <c r="H48" s="199">
        <f t="shared" si="1"/>
        <v>8.9450849900126644E-4</v>
      </c>
      <c r="I48" s="199">
        <f t="shared" si="3"/>
        <v>0.99259856088873766</v>
      </c>
      <c r="K48" s="203" t="s">
        <v>314</v>
      </c>
      <c r="L48" s="203" t="s">
        <v>128</v>
      </c>
      <c r="M48" s="206">
        <v>32702.756142088067</v>
      </c>
      <c r="N48" s="206">
        <v>634269.01765155629</v>
      </c>
      <c r="O48" s="207">
        <f t="shared" si="4"/>
        <v>29</v>
      </c>
      <c r="P48" s="208">
        <f t="shared" si="6"/>
        <v>2.2517734509126435E-3</v>
      </c>
      <c r="Q48" s="208">
        <f t="shared" si="5"/>
        <v>0.88609477187174934</v>
      </c>
      <c r="U48"/>
      <c r="V48"/>
    </row>
    <row r="49" spans="1:22" x14ac:dyDescent="0.25">
      <c r="A49" s="200" t="s">
        <v>306</v>
      </c>
      <c r="B49" s="200" t="s">
        <v>358</v>
      </c>
      <c r="C49" s="201">
        <f>SUMIFS('[34]Cost Effectiveness Inputs'!J:J,'[34]Cost Effectiveness Inputs'!A:A,A49,'[34]Cost Effectiveness Inputs'!E:E,B49)</f>
        <v>3314.0356438139997</v>
      </c>
      <c r="D49" s="201">
        <f>SUMIFS('[34]Cost Effectiveness Inputs'!L:L,'[34]Cost Effectiveness Inputs'!A:A,A49,'[34]Cost Effectiveness Inputs'!E:E,B49)</f>
        <v>33140.356438139999</v>
      </c>
      <c r="E49" s="202">
        <f t="shared" si="0"/>
        <v>10</v>
      </c>
      <c r="F49" s="156"/>
      <c r="G49" s="198">
        <v>47</v>
      </c>
      <c r="H49" s="199">
        <f t="shared" si="1"/>
        <v>2.5353860701692878E-4</v>
      </c>
      <c r="I49" s="199">
        <f t="shared" si="3"/>
        <v>0.99285209949575459</v>
      </c>
      <c r="K49" s="203" t="s">
        <v>314</v>
      </c>
      <c r="L49" s="203" t="s">
        <v>244</v>
      </c>
      <c r="M49" s="206">
        <v>336889.08958325948</v>
      </c>
      <c r="N49" s="206">
        <v>10106672.687497787</v>
      </c>
      <c r="O49" s="207">
        <f t="shared" si="4"/>
        <v>7</v>
      </c>
      <c r="P49" s="208">
        <f t="shared" si="6"/>
        <v>2.3196757622805014E-2</v>
      </c>
      <c r="Q49" s="208">
        <f t="shared" si="5"/>
        <v>0.90929152949455438</v>
      </c>
      <c r="U49"/>
      <c r="V49"/>
    </row>
    <row r="50" spans="1:22" x14ac:dyDescent="0.25">
      <c r="A50" s="200" t="s">
        <v>306</v>
      </c>
      <c r="B50" s="200" t="s">
        <v>374</v>
      </c>
      <c r="C50" s="201">
        <f>SUMIFS('[34]Cost Effectiveness Inputs'!J:J,'[34]Cost Effectiveness Inputs'!A:A,A50,'[34]Cost Effectiveness Inputs'!E:E,B50)</f>
        <v>1861.49872703036</v>
      </c>
      <c r="D50" s="201">
        <f>SUMIFS('[34]Cost Effectiveness Inputs'!L:L,'[34]Cost Effectiveness Inputs'!A:A,A50,'[34]Cost Effectiveness Inputs'!E:E,B50)</f>
        <v>27922.480905455461</v>
      </c>
      <c r="E50" s="202">
        <f t="shared" si="0"/>
        <v>15.000000000000032</v>
      </c>
      <c r="F50" s="156"/>
      <c r="G50" s="198">
        <v>48</v>
      </c>
      <c r="H50" s="199">
        <f t="shared" si="1"/>
        <v>1.4241301088478952E-4</v>
      </c>
      <c r="I50" s="199">
        <f t="shared" si="3"/>
        <v>0.99299451250663939</v>
      </c>
      <c r="K50" s="203" t="s">
        <v>314</v>
      </c>
      <c r="L50" s="341" t="s">
        <v>385</v>
      </c>
      <c r="M50" s="206">
        <v>24389.429180709674</v>
      </c>
      <c r="N50" s="206">
        <v>731682.87542129029</v>
      </c>
      <c r="O50" s="207">
        <f t="shared" si="4"/>
        <v>33</v>
      </c>
      <c r="P50" s="208">
        <f t="shared" si="6"/>
        <v>1.6793529228368441E-3</v>
      </c>
      <c r="Q50" s="208">
        <f t="shared" si="5"/>
        <v>0.91097088241739121</v>
      </c>
      <c r="U50"/>
      <c r="V50"/>
    </row>
    <row r="51" spans="1:22" x14ac:dyDescent="0.25">
      <c r="A51" s="200" t="s">
        <v>306</v>
      </c>
      <c r="B51" s="200" t="s">
        <v>85</v>
      </c>
      <c r="C51" s="201">
        <f>SUMIFS('[34]Cost Effectiveness Inputs'!J:J,'[34]Cost Effectiveness Inputs'!A:A,A51,'[34]Cost Effectiveness Inputs'!E:E,B51)</f>
        <v>80630.732883250006</v>
      </c>
      <c r="D51" s="201">
        <f>SUMIFS('[34]Cost Effectiveness Inputs'!L:L,'[34]Cost Effectiveness Inputs'!A:A,A51,'[34]Cost Effectiveness Inputs'!E:E,B51)</f>
        <v>1209460.9932487558</v>
      </c>
      <c r="E51" s="202">
        <f t="shared" si="0"/>
        <v>15.000000000000071</v>
      </c>
      <c r="F51" s="156"/>
      <c r="G51" s="198">
        <v>49</v>
      </c>
      <c r="H51" s="199">
        <f t="shared" si="1"/>
        <v>6.1686131035229869E-3</v>
      </c>
      <c r="I51" s="199">
        <f t="shared" si="3"/>
        <v>0.99916312561016241</v>
      </c>
      <c r="K51" s="203" t="s">
        <v>314</v>
      </c>
      <c r="L51" s="203" t="s">
        <v>151</v>
      </c>
      <c r="M51" s="206">
        <v>327882.43865730363</v>
      </c>
      <c r="N51" s="206">
        <v>6516287.1983872121</v>
      </c>
      <c r="O51" s="207">
        <f t="shared" si="4"/>
        <v>8</v>
      </c>
      <c r="P51" s="208">
        <f t="shared" si="6"/>
        <v>2.2576597739381494E-2</v>
      </c>
      <c r="Q51" s="208">
        <f t="shared" si="5"/>
        <v>0.93354748015677269</v>
      </c>
      <c r="U51"/>
      <c r="V51"/>
    </row>
    <row r="52" spans="1:22" x14ac:dyDescent="0.25">
      <c r="A52" s="200" t="s">
        <v>306</v>
      </c>
      <c r="B52" s="200" t="s">
        <v>373</v>
      </c>
      <c r="C52" s="201">
        <f>SUMIFS('[34]Cost Effectiveness Inputs'!J:J,'[34]Cost Effectiveness Inputs'!A:A,A52,'[34]Cost Effectiveness Inputs'!E:E,B52)</f>
        <v>2309.6969778688767</v>
      </c>
      <c r="D52" s="201">
        <f>SUMIFS('[34]Cost Effectiveness Inputs'!L:L,'[34]Cost Effectiveness Inputs'!A:A,A52,'[34]Cost Effectiveness Inputs'!E:E,B52)</f>
        <v>25406.66675655765</v>
      </c>
      <c r="E52" s="202">
        <f t="shared" si="0"/>
        <v>11.000000000000002</v>
      </c>
      <c r="F52" s="156"/>
      <c r="G52" s="198">
        <v>50</v>
      </c>
      <c r="H52" s="199">
        <f t="shared" si="1"/>
        <v>1.7670218951723254E-4</v>
      </c>
      <c r="I52" s="199">
        <f t="shared" si="3"/>
        <v>0.99933982779967967</v>
      </c>
      <c r="K52" s="203" t="s">
        <v>314</v>
      </c>
      <c r="L52" s="203" t="s">
        <v>237</v>
      </c>
      <c r="M52" s="206">
        <v>24432.253223727741</v>
      </c>
      <c r="N52" s="206">
        <v>732967.59671183222</v>
      </c>
      <c r="O52" s="207">
        <f t="shared" si="4"/>
        <v>32</v>
      </c>
      <c r="P52" s="208">
        <f t="shared" si="6"/>
        <v>1.6823016052876397E-3</v>
      </c>
      <c r="Q52" s="208">
        <f t="shared" si="5"/>
        <v>0.93522978176206029</v>
      </c>
      <c r="U52"/>
      <c r="V52"/>
    </row>
    <row r="53" spans="1:22" x14ac:dyDescent="0.25">
      <c r="A53" s="200" t="s">
        <v>306</v>
      </c>
      <c r="B53" s="203" t="s">
        <v>75</v>
      </c>
      <c r="C53" s="201">
        <f>SUMIFS('[34]Cost Effectiveness Inputs'!J:J,'[34]Cost Effectiveness Inputs'!A:A,A53,'[34]Cost Effectiveness Inputs'!E:E,B53)</f>
        <v>1250.9056437500001</v>
      </c>
      <c r="D53" s="201">
        <f>SUMIFS('[34]Cost Effectiveness Inputs'!L:L,'[34]Cost Effectiveness Inputs'!A:A,A53,'[34]Cost Effectiveness Inputs'!E:E,B53)</f>
        <v>12509.056437500001</v>
      </c>
      <c r="E53" s="202">
        <f t="shared" si="0"/>
        <v>10</v>
      </c>
      <c r="G53" s="198">
        <v>51</v>
      </c>
      <c r="H53" s="199">
        <f t="shared" si="1"/>
        <v>9.5699898405736571E-5</v>
      </c>
      <c r="I53" s="199">
        <f t="shared" si="3"/>
        <v>0.99943552769808541</v>
      </c>
      <c r="K53" s="203" t="s">
        <v>314</v>
      </c>
      <c r="L53" s="203" t="s">
        <v>387</v>
      </c>
      <c r="M53" s="206">
        <v>93867.472195999595</v>
      </c>
      <c r="N53" s="206">
        <v>1106787.7047359969</v>
      </c>
      <c r="O53" s="207">
        <f t="shared" si="4"/>
        <v>21</v>
      </c>
      <c r="P53" s="208">
        <f t="shared" si="6"/>
        <v>6.4633170634570492E-3</v>
      </c>
      <c r="Q53" s="208">
        <f t="shared" si="5"/>
        <v>0.94169309882551733</v>
      </c>
      <c r="U53"/>
      <c r="V53"/>
    </row>
    <row r="54" spans="1:22" x14ac:dyDescent="0.25">
      <c r="A54" s="200" t="s">
        <v>306</v>
      </c>
      <c r="B54" s="203" t="s">
        <v>80</v>
      </c>
      <c r="C54" s="201">
        <f>SUMIFS('[34]Cost Effectiveness Inputs'!J:J,'[34]Cost Effectiveness Inputs'!A:A,A54,'[34]Cost Effectiveness Inputs'!E:E,B54)</f>
        <v>0</v>
      </c>
      <c r="D54" s="201">
        <f>SUMIFS('[34]Cost Effectiveness Inputs'!L:L,'[34]Cost Effectiveness Inputs'!A:A,A54,'[34]Cost Effectiveness Inputs'!E:E,B54)</f>
        <v>0</v>
      </c>
      <c r="E54" s="202" t="e">
        <f t="shared" si="0"/>
        <v>#DIV/0!</v>
      </c>
      <c r="F54" s="156"/>
      <c r="G54" s="198">
        <v>52</v>
      </c>
      <c r="H54" s="199">
        <f t="shared" si="1"/>
        <v>0</v>
      </c>
      <c r="I54" s="199">
        <f t="shared" si="3"/>
        <v>0.99943552769808541</v>
      </c>
      <c r="K54" s="203" t="s">
        <v>314</v>
      </c>
      <c r="L54" s="203" t="s">
        <v>384</v>
      </c>
      <c r="M54" s="206">
        <v>308125.57697750803</v>
      </c>
      <c r="N54" s="206">
        <v>2156879.0388425598</v>
      </c>
      <c r="O54" s="207">
        <f t="shared" si="4"/>
        <v>10</v>
      </c>
      <c r="P54" s="208">
        <f t="shared" si="6"/>
        <v>2.1216223818277591E-2</v>
      </c>
      <c r="Q54" s="208">
        <f t="shared" si="5"/>
        <v>0.96290932264379492</v>
      </c>
      <c r="U54"/>
      <c r="V54"/>
    </row>
    <row r="55" spans="1:22" x14ac:dyDescent="0.25">
      <c r="A55" s="200" t="s">
        <v>306</v>
      </c>
      <c r="B55" s="200" t="s">
        <v>57</v>
      </c>
      <c r="C55" s="201">
        <f>SUMIFS('[34]Cost Effectiveness Inputs'!J:J,'[34]Cost Effectiveness Inputs'!A:A,A55,'[34]Cost Effectiveness Inputs'!E:E,B55)</f>
        <v>0</v>
      </c>
      <c r="D55" s="201">
        <f>SUMIFS('[34]Cost Effectiveness Inputs'!L:L,'[34]Cost Effectiveness Inputs'!A:A,A55,'[34]Cost Effectiveness Inputs'!E:E,B55)</f>
        <v>0</v>
      </c>
      <c r="E55" s="202" t="e">
        <f t="shared" si="0"/>
        <v>#DIV/0!</v>
      </c>
      <c r="F55" s="156"/>
      <c r="G55" s="198">
        <v>53</v>
      </c>
      <c r="H55" s="199">
        <f t="shared" si="1"/>
        <v>0</v>
      </c>
      <c r="I55" s="199">
        <f t="shared" si="3"/>
        <v>0.99943552769808541</v>
      </c>
      <c r="K55" s="203" t="s">
        <v>314</v>
      </c>
      <c r="L55" s="203" t="s">
        <v>388</v>
      </c>
      <c r="M55" s="206">
        <v>837.10899999999901</v>
      </c>
      <c r="N55" s="206">
        <v>2511.3269999999998</v>
      </c>
      <c r="O55" s="207">
        <f t="shared" si="4"/>
        <v>69</v>
      </c>
      <c r="P55" s="208">
        <f t="shared" si="6"/>
        <v>5.7639784656990507E-5</v>
      </c>
      <c r="Q55" s="208">
        <f t="shared" si="5"/>
        <v>0.96296696242845192</v>
      </c>
      <c r="U55"/>
      <c r="V55"/>
    </row>
    <row r="56" spans="1:22" x14ac:dyDescent="0.25">
      <c r="A56" s="200" t="s">
        <v>306</v>
      </c>
      <c r="B56" s="200" t="s">
        <v>407</v>
      </c>
      <c r="C56" s="201">
        <f>SUMIFS('[34]Cost Effectiveness Inputs'!J:J,'[34]Cost Effectiveness Inputs'!A:A,A56,'[34]Cost Effectiveness Inputs'!E:E,B56)</f>
        <v>0</v>
      </c>
      <c r="D56" s="201">
        <f>SUMIFS('[34]Cost Effectiveness Inputs'!L:L,'[34]Cost Effectiveness Inputs'!A:A,A56,'[34]Cost Effectiveness Inputs'!E:E,B56)</f>
        <v>0</v>
      </c>
      <c r="E56" s="202" t="e">
        <f t="shared" si="0"/>
        <v>#DIV/0!</v>
      </c>
      <c r="F56" s="156"/>
      <c r="G56" s="198">
        <v>54</v>
      </c>
      <c r="H56" s="199">
        <f t="shared" si="1"/>
        <v>0</v>
      </c>
      <c r="I56" s="199">
        <f t="shared" si="3"/>
        <v>0.99943552769808541</v>
      </c>
      <c r="K56" s="203" t="s">
        <v>314</v>
      </c>
      <c r="L56" s="341" t="s">
        <v>392</v>
      </c>
      <c r="M56" s="206">
        <v>8396.7839999999997</v>
      </c>
      <c r="N56" s="206">
        <v>134348.54399999999</v>
      </c>
      <c r="O56" s="207">
        <f t="shared" si="4"/>
        <v>46</v>
      </c>
      <c r="P56" s="208">
        <f t="shared" si="6"/>
        <v>5.7816702672084991E-4</v>
      </c>
      <c r="Q56" s="208">
        <f t="shared" si="5"/>
        <v>0.96354512945517279</v>
      </c>
      <c r="U56"/>
      <c r="V56"/>
    </row>
    <row r="57" spans="1:22" x14ac:dyDescent="0.25">
      <c r="A57" s="200" t="s">
        <v>306</v>
      </c>
      <c r="B57" s="200" t="s">
        <v>368</v>
      </c>
      <c r="C57" s="201">
        <f>SUMIFS('[34]Cost Effectiveness Inputs'!J:J,'[34]Cost Effectiveness Inputs'!A:A,A57,'[34]Cost Effectiveness Inputs'!E:E,B57)</f>
        <v>0</v>
      </c>
      <c r="D57" s="201">
        <f>SUMIFS('[34]Cost Effectiveness Inputs'!L:L,'[34]Cost Effectiveness Inputs'!A:A,A57,'[34]Cost Effectiveness Inputs'!E:E,B57)</f>
        <v>0</v>
      </c>
      <c r="E57" s="202" t="e">
        <f t="shared" si="0"/>
        <v>#DIV/0!</v>
      </c>
      <c r="F57" s="156"/>
      <c r="G57" s="198">
        <v>55</v>
      </c>
      <c r="H57" s="199">
        <f t="shared" si="1"/>
        <v>0</v>
      </c>
      <c r="I57" s="199">
        <f t="shared" si="3"/>
        <v>0.99943552769808541</v>
      </c>
      <c r="K57" s="203" t="s">
        <v>314</v>
      </c>
      <c r="L57" s="341" t="s">
        <v>366</v>
      </c>
      <c r="M57" s="206">
        <v>54952.038840633431</v>
      </c>
      <c r="N57" s="206">
        <v>164856.11652190029</v>
      </c>
      <c r="O57" s="207">
        <f t="shared" si="4"/>
        <v>26</v>
      </c>
      <c r="P57" s="208">
        <f t="shared" si="6"/>
        <v>3.783764940093456E-3</v>
      </c>
      <c r="Q57" s="208">
        <f t="shared" si="5"/>
        <v>0.96732889439526626</v>
      </c>
      <c r="U57"/>
      <c r="V57"/>
    </row>
    <row r="58" spans="1:22" x14ac:dyDescent="0.25">
      <c r="A58" s="200" t="s">
        <v>314</v>
      </c>
      <c r="B58" s="200" t="s">
        <v>505</v>
      </c>
      <c r="C58" s="201">
        <f>SUMIFS('[34]Cost Effectiveness Inputs'!J:J,'[34]Cost Effectiveness Inputs'!A:A,A58,'[34]Cost Effectiveness Inputs'!E:E,B58)</f>
        <v>0</v>
      </c>
      <c r="D58" s="201">
        <f>SUMIFS('[34]Cost Effectiveness Inputs'!L:L,'[34]Cost Effectiveness Inputs'!A:A,A58,'[34]Cost Effectiveness Inputs'!E:E,B58)</f>
        <v>0</v>
      </c>
      <c r="E58" s="202" t="e">
        <f t="shared" si="0"/>
        <v>#DIV/0!</v>
      </c>
      <c r="F58" s="156"/>
      <c r="G58" s="198">
        <v>56</v>
      </c>
      <c r="H58" s="199">
        <f t="shared" si="1"/>
        <v>0</v>
      </c>
      <c r="I58" s="199">
        <f t="shared" si="3"/>
        <v>0.99943552769808541</v>
      </c>
      <c r="K58" s="203" t="s">
        <v>314</v>
      </c>
      <c r="L58" s="120" t="s">
        <v>369</v>
      </c>
      <c r="M58" s="206">
        <v>33123.27939285717</v>
      </c>
      <c r="N58" s="206">
        <v>826639.41339285776</v>
      </c>
      <c r="O58" s="207">
        <f t="shared" si="4"/>
        <v>28</v>
      </c>
      <c r="P58" s="208">
        <f t="shared" si="6"/>
        <v>2.28072890309102E-3</v>
      </c>
      <c r="Q58" s="208">
        <f t="shared" si="5"/>
        <v>0.96960962329835731</v>
      </c>
      <c r="U58"/>
      <c r="V58"/>
    </row>
    <row r="59" spans="1:22" x14ac:dyDescent="0.25">
      <c r="A59" s="200" t="s">
        <v>306</v>
      </c>
      <c r="B59" s="200" t="s">
        <v>368</v>
      </c>
      <c r="C59" s="201">
        <f>SUMIFS('[34]Cost Effectiveness Inputs'!J:J,'[34]Cost Effectiveness Inputs'!A:A,A59,'[34]Cost Effectiveness Inputs'!E:E,B59)</f>
        <v>0</v>
      </c>
      <c r="D59" s="201">
        <f>SUMIFS('[34]Cost Effectiveness Inputs'!L:L,'[34]Cost Effectiveness Inputs'!A:A,A59,'[34]Cost Effectiveness Inputs'!E:E,B59)</f>
        <v>0</v>
      </c>
      <c r="E59" s="202" t="e">
        <f t="shared" si="0"/>
        <v>#DIV/0!</v>
      </c>
      <c r="F59" s="156"/>
      <c r="G59" s="198">
        <v>57</v>
      </c>
      <c r="H59" s="199">
        <f t="shared" si="1"/>
        <v>0</v>
      </c>
      <c r="I59" s="199">
        <f t="shared" si="3"/>
        <v>0.99943552769808541</v>
      </c>
      <c r="K59" s="203" t="s">
        <v>314</v>
      </c>
      <c r="L59" s="120" t="s">
        <v>2484</v>
      </c>
      <c r="M59" s="206">
        <v>7237.6952848286901</v>
      </c>
      <c r="N59" s="206">
        <v>144753.90569657399</v>
      </c>
      <c r="O59" s="207">
        <f t="shared" si="4"/>
        <v>50</v>
      </c>
      <c r="P59" s="208">
        <f t="shared" si="6"/>
        <v>4.9835708089441373E-4</v>
      </c>
      <c r="Q59" s="208">
        <f t="shared" si="5"/>
        <v>0.97010798037925172</v>
      </c>
      <c r="U59"/>
      <c r="V59"/>
    </row>
    <row r="60" spans="1:22" x14ac:dyDescent="0.25">
      <c r="A60" s="200" t="s">
        <v>306</v>
      </c>
      <c r="B60" s="200" t="s">
        <v>87</v>
      </c>
      <c r="C60" s="201">
        <f>SUMIFS('[34]Cost Effectiveness Inputs'!J:J,'[34]Cost Effectiveness Inputs'!A:A,A60,'[34]Cost Effectiveness Inputs'!E:E,B60)</f>
        <v>0</v>
      </c>
      <c r="D60" s="201">
        <f>SUMIFS('[34]Cost Effectiveness Inputs'!L:L,'[34]Cost Effectiveness Inputs'!A:A,A60,'[34]Cost Effectiveness Inputs'!E:E,B60)</f>
        <v>0</v>
      </c>
      <c r="E60" s="202" t="e">
        <f t="shared" si="0"/>
        <v>#DIV/0!</v>
      </c>
      <c r="F60" s="156"/>
      <c r="G60" s="198">
        <v>58</v>
      </c>
      <c r="H60" s="199">
        <f t="shared" si="1"/>
        <v>0</v>
      </c>
      <c r="I60" s="199">
        <f t="shared" si="3"/>
        <v>0.99943552769808541</v>
      </c>
      <c r="K60" s="203" t="s">
        <v>314</v>
      </c>
      <c r="L60" t="s">
        <v>389</v>
      </c>
      <c r="M60" s="206">
        <v>94175.4</v>
      </c>
      <c r="N60" s="206">
        <v>1412631</v>
      </c>
      <c r="O60" s="207">
        <f t="shared" si="4"/>
        <v>20</v>
      </c>
      <c r="P60" s="208">
        <f t="shared" si="6"/>
        <v>6.4845196694647287E-3</v>
      </c>
      <c r="Q60" s="208">
        <f t="shared" si="5"/>
        <v>0.97659250004871645</v>
      </c>
      <c r="U60"/>
      <c r="V60"/>
    </row>
    <row r="61" spans="1:22" x14ac:dyDescent="0.25">
      <c r="A61" s="200" t="s">
        <v>306</v>
      </c>
      <c r="B61" s="203" t="s">
        <v>76</v>
      </c>
      <c r="C61" s="201">
        <f>SUMIFS('[34]Cost Effectiveness Inputs'!J:J,'[34]Cost Effectiveness Inputs'!A:A,A61,'[34]Cost Effectiveness Inputs'!E:E,B61)</f>
        <v>5892.2098411506004</v>
      </c>
      <c r="D61" s="201">
        <f>SUMIFS('[34]Cost Effectiveness Inputs'!L:L,'[34]Cost Effectiveness Inputs'!A:A,A61,'[34]Cost Effectiveness Inputs'!E:E,B61)</f>
        <v>70706.518093807172</v>
      </c>
      <c r="E61" s="202">
        <f t="shared" si="0"/>
        <v>11.999999999999995</v>
      </c>
      <c r="F61" s="156"/>
      <c r="G61" s="198">
        <v>59</v>
      </c>
      <c r="H61" s="199">
        <f t="shared" si="1"/>
        <v>4.5078050930601508E-4</v>
      </c>
      <c r="I61" s="199">
        <f t="shared" si="3"/>
        <v>0.99988630820739144</v>
      </c>
      <c r="K61" s="203" t="s">
        <v>314</v>
      </c>
      <c r="L61" s="120" t="s">
        <v>396</v>
      </c>
      <c r="M61" s="206">
        <v>1852.8000000000002</v>
      </c>
      <c r="N61" s="206">
        <v>9264</v>
      </c>
      <c r="O61" s="207">
        <f t="shared" si="4"/>
        <v>61</v>
      </c>
      <c r="P61" s="208">
        <f t="shared" si="6"/>
        <v>1.2757597040824093E-4</v>
      </c>
      <c r="Q61" s="208">
        <f t="shared" si="5"/>
        <v>0.97672007601912469</v>
      </c>
      <c r="U61"/>
      <c r="V61"/>
    </row>
    <row r="62" spans="1:22" x14ac:dyDescent="0.25">
      <c r="A62" s="200" t="s">
        <v>306</v>
      </c>
      <c r="B62" s="200" t="s">
        <v>370</v>
      </c>
      <c r="C62" s="201">
        <f>SUMIFS('[34]Cost Effectiveness Inputs'!J:J,'[34]Cost Effectiveness Inputs'!A:A,A62,'[34]Cost Effectiveness Inputs'!E:E,B62)</f>
        <v>0</v>
      </c>
      <c r="D62" s="201">
        <f>SUMIFS('[34]Cost Effectiveness Inputs'!L:L,'[34]Cost Effectiveness Inputs'!A:A,A62,'[34]Cost Effectiveness Inputs'!E:E,B62)</f>
        <v>0</v>
      </c>
      <c r="E62" s="202" t="e">
        <f t="shared" si="0"/>
        <v>#DIV/0!</v>
      </c>
      <c r="F62" s="156"/>
      <c r="G62" s="198">
        <v>60</v>
      </c>
      <c r="H62" s="199">
        <f t="shared" si="1"/>
        <v>0</v>
      </c>
      <c r="I62" s="199">
        <f t="shared" si="3"/>
        <v>0.99988630820739144</v>
      </c>
      <c r="K62" s="203" t="s">
        <v>314</v>
      </c>
      <c r="L62" s="120" t="s">
        <v>397</v>
      </c>
      <c r="M62" s="206">
        <v>7891.4376755554013</v>
      </c>
      <c r="N62" s="206">
        <v>23674.313026666183</v>
      </c>
      <c r="O62" s="207">
        <f t="shared" si="4"/>
        <v>47</v>
      </c>
      <c r="P62" s="208">
        <f t="shared" si="6"/>
        <v>5.4337101650212287E-4</v>
      </c>
      <c r="Q62" s="208">
        <f t="shared" si="5"/>
        <v>0.97726344703562684</v>
      </c>
      <c r="U62"/>
      <c r="V62"/>
    </row>
    <row r="63" spans="1:22" x14ac:dyDescent="0.25">
      <c r="A63" s="200" t="s">
        <v>306</v>
      </c>
      <c r="B63" s="200" t="s">
        <v>90</v>
      </c>
      <c r="C63" s="201">
        <f>SUMIFS('[34]Cost Effectiveness Inputs'!J:J,'[34]Cost Effectiveness Inputs'!A:A,A63,'[34]Cost Effectiveness Inputs'!E:E,B63)</f>
        <v>0</v>
      </c>
      <c r="D63" s="201">
        <f>SUMIFS('[34]Cost Effectiveness Inputs'!L:L,'[34]Cost Effectiveness Inputs'!A:A,A63,'[34]Cost Effectiveness Inputs'!E:E,B63)</f>
        <v>0</v>
      </c>
      <c r="E63" s="202" t="e">
        <f t="shared" si="0"/>
        <v>#DIV/0!</v>
      </c>
      <c r="F63" s="156"/>
      <c r="G63" s="198">
        <v>61</v>
      </c>
      <c r="H63" s="199">
        <f t="shared" si="1"/>
        <v>0</v>
      </c>
      <c r="I63" s="199">
        <f t="shared" si="3"/>
        <v>0.99988630820739144</v>
      </c>
      <c r="K63" s="203" t="s">
        <v>314</v>
      </c>
      <c r="L63" s="120" t="s">
        <v>398</v>
      </c>
      <c r="M63" s="206">
        <v>1176.4376</v>
      </c>
      <c r="N63" s="206">
        <v>2352.8751999999999</v>
      </c>
      <c r="O63" s="207">
        <f t="shared" si="4"/>
        <v>65</v>
      </c>
      <c r="P63" s="208">
        <f t="shared" si="6"/>
        <v>8.1004516647637065E-5</v>
      </c>
      <c r="Q63" s="208">
        <f t="shared" si="5"/>
        <v>0.97734445155227445</v>
      </c>
      <c r="U63"/>
      <c r="V63"/>
    </row>
    <row r="64" spans="1:22" x14ac:dyDescent="0.25">
      <c r="A64" s="200" t="s">
        <v>314</v>
      </c>
      <c r="B64" s="200" t="s">
        <v>90</v>
      </c>
      <c r="C64" s="201">
        <f>SUMIFS('[34]Cost Effectiveness Inputs'!J:J,'[34]Cost Effectiveness Inputs'!A:A,A64,'[34]Cost Effectiveness Inputs'!E:E,B64)</f>
        <v>0</v>
      </c>
      <c r="D64" s="201">
        <f>SUMIFS('[34]Cost Effectiveness Inputs'!L:L,'[34]Cost Effectiveness Inputs'!A:A,A64,'[34]Cost Effectiveness Inputs'!E:E,B64)</f>
        <v>0</v>
      </c>
      <c r="E64" s="202" t="e">
        <f t="shared" si="0"/>
        <v>#DIV/0!</v>
      </c>
      <c r="F64" s="156"/>
      <c r="G64" s="198">
        <v>62</v>
      </c>
      <c r="H64" s="199">
        <f t="shared" si="1"/>
        <v>0</v>
      </c>
      <c r="I64" s="199">
        <f t="shared" si="3"/>
        <v>0.99988630820739144</v>
      </c>
      <c r="K64" s="203" t="s">
        <v>314</v>
      </c>
      <c r="L64" t="s">
        <v>391</v>
      </c>
      <c r="M64" s="206">
        <v>6131.3283333333302</v>
      </c>
      <c r="N64" s="206">
        <v>122626.56666666659</v>
      </c>
      <c r="O64" s="207">
        <f t="shared" si="4"/>
        <v>51</v>
      </c>
      <c r="P64" s="208">
        <f t="shared" si="6"/>
        <v>4.2217733269459305E-4</v>
      </c>
      <c r="Q64" s="208">
        <f t="shared" si="5"/>
        <v>0.97776662888496901</v>
      </c>
      <c r="U64"/>
      <c r="V64"/>
    </row>
    <row r="65" spans="1:23" x14ac:dyDescent="0.25">
      <c r="A65" s="200" t="s">
        <v>306</v>
      </c>
      <c r="B65" s="200" t="s">
        <v>505</v>
      </c>
      <c r="C65" s="201">
        <f>SUMIFS('[34]Cost Effectiveness Inputs'!J:J,'[34]Cost Effectiveness Inputs'!A:A,A65,'[34]Cost Effectiveness Inputs'!E:E,B65)</f>
        <v>0</v>
      </c>
      <c r="D65" s="201">
        <f>SUMIFS('[34]Cost Effectiveness Inputs'!L:L,'[34]Cost Effectiveness Inputs'!A:A,A65,'[34]Cost Effectiveness Inputs'!E:E,B65)</f>
        <v>0</v>
      </c>
      <c r="E65" s="202" t="e">
        <f t="shared" si="0"/>
        <v>#DIV/0!</v>
      </c>
      <c r="F65" s="156"/>
      <c r="G65" s="198">
        <v>63</v>
      </c>
      <c r="H65" s="199">
        <f t="shared" si="1"/>
        <v>0</v>
      </c>
      <c r="I65" s="199">
        <f t="shared" si="3"/>
        <v>0.99988630820739144</v>
      </c>
      <c r="K65" s="203" t="s">
        <v>314</v>
      </c>
      <c r="L65" s="120" t="s">
        <v>348</v>
      </c>
      <c r="M65" s="206">
        <v>79707.945295411802</v>
      </c>
      <c r="N65" s="206">
        <v>478247.67177247122</v>
      </c>
      <c r="O65" s="207">
        <f t="shared" si="4"/>
        <v>23</v>
      </c>
      <c r="P65" s="208">
        <f t="shared" si="6"/>
        <v>5.4883519377747951E-3</v>
      </c>
      <c r="Q65" s="208">
        <f t="shared" si="5"/>
        <v>0.98325498082274376</v>
      </c>
      <c r="U65"/>
      <c r="V65"/>
    </row>
    <row r="66" spans="1:23" x14ac:dyDescent="0.25">
      <c r="A66" s="200" t="s">
        <v>306</v>
      </c>
      <c r="B66" s="200" t="s">
        <v>234</v>
      </c>
      <c r="C66" s="201">
        <f>SUMIFS('[34]Cost Effectiveness Inputs'!J:J,'[34]Cost Effectiveness Inputs'!A:A,A66,'[34]Cost Effectiveness Inputs'!E:E,B66)</f>
        <v>0</v>
      </c>
      <c r="D66" s="201">
        <f>SUMIFS('[34]Cost Effectiveness Inputs'!L:L,'[34]Cost Effectiveness Inputs'!A:A,A66,'[34]Cost Effectiveness Inputs'!E:E,B66)</f>
        <v>0</v>
      </c>
      <c r="E66" s="202" t="e">
        <f t="shared" si="0"/>
        <v>#DIV/0!</v>
      </c>
      <c r="G66" s="198">
        <v>64</v>
      </c>
      <c r="H66" s="199">
        <f t="shared" si="1"/>
        <v>0</v>
      </c>
      <c r="I66" s="199">
        <f t="shared" si="3"/>
        <v>0.99988630820739144</v>
      </c>
      <c r="K66" s="203" t="s">
        <v>314</v>
      </c>
      <c r="L66" t="s">
        <v>390</v>
      </c>
      <c r="M66" s="206">
        <v>1012.108031043145</v>
      </c>
      <c r="N66" s="206">
        <v>3036.3240931294304</v>
      </c>
      <c r="O66" s="207">
        <f t="shared" si="4"/>
        <v>67</v>
      </c>
      <c r="P66" s="208">
        <f t="shared" si="6"/>
        <v>6.9689477665319113E-5</v>
      </c>
      <c r="Q66" s="208">
        <f t="shared" si="5"/>
        <v>0.98332467030040904</v>
      </c>
      <c r="U66"/>
      <c r="V66"/>
    </row>
    <row r="67" spans="1:23" x14ac:dyDescent="0.25">
      <c r="A67" s="200" t="s">
        <v>314</v>
      </c>
      <c r="B67" s="200" t="s">
        <v>406</v>
      </c>
      <c r="C67" s="201">
        <f>SUMIFS('[34]Cost Effectiveness Inputs'!J:J,'[34]Cost Effectiveness Inputs'!A:A,A67,'[34]Cost Effectiveness Inputs'!E:E,B67)</f>
        <v>0</v>
      </c>
      <c r="D67" s="201">
        <f>SUMIFS('[34]Cost Effectiveness Inputs'!L:L,'[34]Cost Effectiveness Inputs'!A:A,A67,'[34]Cost Effectiveness Inputs'!E:E,B67)</f>
        <v>0</v>
      </c>
      <c r="E67" s="202" t="e">
        <f t="shared" ref="E67:E70" si="7">D67/C67</f>
        <v>#DIV/0!</v>
      </c>
      <c r="G67" s="198">
        <v>65</v>
      </c>
      <c r="H67" s="199">
        <f t="shared" ref="H67:H70" si="8">C67/$C$74</f>
        <v>0</v>
      </c>
      <c r="I67" s="199">
        <f t="shared" si="3"/>
        <v>0.99988630820739144</v>
      </c>
      <c r="K67" s="203" t="s">
        <v>314</v>
      </c>
      <c r="L67" s="120" t="s">
        <v>374</v>
      </c>
      <c r="M67" s="206">
        <v>17252.66691121403</v>
      </c>
      <c r="N67" s="206">
        <v>231400.83822428063</v>
      </c>
      <c r="O67" s="207">
        <f t="shared" si="4"/>
        <v>37</v>
      </c>
      <c r="P67" s="208">
        <f t="shared" ref="P67:P74" si="9">M67/$M$79</f>
        <v>1.187945662418112E-3</v>
      </c>
      <c r="Q67" s="208">
        <f t="shared" si="5"/>
        <v>0.98451261596282713</v>
      </c>
      <c r="U67"/>
      <c r="V67"/>
    </row>
    <row r="68" spans="1:23" x14ac:dyDescent="0.25">
      <c r="A68" s="200" t="s">
        <v>306</v>
      </c>
      <c r="B68" s="198" t="s">
        <v>361</v>
      </c>
      <c r="C68" s="201">
        <f>SUMIFS('[34]Cost Effectiveness Inputs'!J:J,'[34]Cost Effectiveness Inputs'!A:A,A68,'[34]Cost Effectiveness Inputs'!E:E,B68)</f>
        <v>0</v>
      </c>
      <c r="D68" s="201">
        <f>SUMIFS('[34]Cost Effectiveness Inputs'!L:L,'[34]Cost Effectiveness Inputs'!A:A,A68,'[34]Cost Effectiveness Inputs'!E:E,B68)</f>
        <v>0</v>
      </c>
      <c r="E68" s="202" t="e">
        <f t="shared" si="7"/>
        <v>#DIV/0!</v>
      </c>
      <c r="G68" s="198">
        <v>66</v>
      </c>
      <c r="H68" s="199">
        <f t="shared" si="8"/>
        <v>0</v>
      </c>
      <c r="I68" s="199">
        <f t="shared" ref="I68:I70" si="10">H68+I67</f>
        <v>0.99988630820739144</v>
      </c>
      <c r="K68" s="120" t="s">
        <v>314</v>
      </c>
      <c r="L68" t="s">
        <v>42</v>
      </c>
      <c r="M68" s="206">
        <v>0</v>
      </c>
      <c r="N68" s="206">
        <v>0</v>
      </c>
      <c r="O68" s="207">
        <f t="shared" ref="O68:O74" si="11">_xlfn.RANK.AVG(M68,$M$3:$M$76,0)</f>
        <v>72</v>
      </c>
      <c r="P68" s="208">
        <f t="shared" si="9"/>
        <v>0</v>
      </c>
      <c r="Q68" s="208">
        <f t="shared" ref="Q68:Q74" si="12">P68+Q67</f>
        <v>0.98451261596282713</v>
      </c>
      <c r="R68" s="205"/>
      <c r="S68" s="205"/>
      <c r="T68" s="205"/>
      <c r="U68"/>
      <c r="V68"/>
      <c r="W68" s="205"/>
    </row>
    <row r="69" spans="1:23" x14ac:dyDescent="0.25">
      <c r="A69" s="200" t="s">
        <v>306</v>
      </c>
      <c r="B69" s="200" t="s">
        <v>406</v>
      </c>
      <c r="C69" s="201">
        <f>SUMIFS('[34]Cost Effectiveness Inputs'!J:J,'[34]Cost Effectiveness Inputs'!A:A,A69,'[34]Cost Effectiveness Inputs'!E:E,B69)</f>
        <v>0</v>
      </c>
      <c r="D69" s="201">
        <f>SUMIFS('[34]Cost Effectiveness Inputs'!L:L,'[34]Cost Effectiveness Inputs'!A:A,A69,'[34]Cost Effectiveness Inputs'!E:E,B69)</f>
        <v>0</v>
      </c>
      <c r="E69" s="202" t="e">
        <f t="shared" si="7"/>
        <v>#DIV/0!</v>
      </c>
      <c r="F69" s="156"/>
      <c r="G69" s="198">
        <v>67</v>
      </c>
      <c r="H69" s="199">
        <f t="shared" si="8"/>
        <v>0</v>
      </c>
      <c r="I69" s="199">
        <f t="shared" si="10"/>
        <v>0.99988630820739144</v>
      </c>
      <c r="K69" s="120" t="s">
        <v>314</v>
      </c>
      <c r="L69" s="120" t="s">
        <v>402</v>
      </c>
      <c r="M69" s="206">
        <v>133002</v>
      </c>
      <c r="N69" s="206">
        <v>2660040</v>
      </c>
      <c r="O69" s="207">
        <f t="shared" si="11"/>
        <v>17</v>
      </c>
      <c r="P69" s="208">
        <f t="shared" si="9"/>
        <v>9.1579551037547797E-3</v>
      </c>
      <c r="Q69" s="208">
        <f t="shared" si="12"/>
        <v>0.99367057106658196</v>
      </c>
      <c r="R69" s="205"/>
      <c r="S69" s="205"/>
      <c r="T69" s="205"/>
      <c r="U69"/>
      <c r="V69"/>
      <c r="W69" s="205"/>
    </row>
    <row r="70" spans="1:23" x14ac:dyDescent="0.25">
      <c r="A70" s="200" t="s">
        <v>306</v>
      </c>
      <c r="B70" s="200" t="s">
        <v>506</v>
      </c>
      <c r="C70" s="201">
        <f>SUMIFS('[34]Cost Effectiveness Inputs'!J:J,'[34]Cost Effectiveness Inputs'!A:A,A70,'[34]Cost Effectiveness Inputs'!E:E,B70)</f>
        <v>1486.08</v>
      </c>
      <c r="D70" s="201">
        <f>SUMIFS('[34]Cost Effectiveness Inputs'!L:L,'[34]Cost Effectiveness Inputs'!A:A,A70,'[34]Cost Effectiveness Inputs'!E:E,B70)</f>
        <v>14860.800000000001</v>
      </c>
      <c r="E70" s="202">
        <f t="shared" si="7"/>
        <v>10.000000000000002</v>
      </c>
      <c r="F70" s="156"/>
      <c r="G70" s="198">
        <v>68</v>
      </c>
      <c r="H70" s="199">
        <f t="shared" si="8"/>
        <v>1.1369179260911539E-4</v>
      </c>
      <c r="I70" s="199">
        <f t="shared" si="10"/>
        <v>1.0000000000000004</v>
      </c>
      <c r="K70" s="120" t="s">
        <v>314</v>
      </c>
      <c r="L70" s="120" t="s">
        <v>405</v>
      </c>
      <c r="M70" s="206">
        <v>61268</v>
      </c>
      <c r="N70" s="206">
        <v>796484</v>
      </c>
      <c r="O70" s="207">
        <f t="shared" si="11"/>
        <v>24</v>
      </c>
      <c r="P70" s="208">
        <f t="shared" si="9"/>
        <v>4.218655308167155E-3</v>
      </c>
      <c r="Q70" s="208">
        <f t="shared" si="12"/>
        <v>0.99788922637474908</v>
      </c>
      <c r="R70" s="205"/>
      <c r="S70" s="205"/>
      <c r="T70" s="205"/>
      <c r="U70"/>
      <c r="V70"/>
      <c r="W70" s="205"/>
    </row>
    <row r="71" spans="1:23" x14ac:dyDescent="0.25">
      <c r="A71" s="156"/>
      <c r="B71" s="156"/>
      <c r="C71" s="156"/>
      <c r="D71" s="156"/>
      <c r="E71" s="156"/>
      <c r="F71" s="156"/>
      <c r="G71" s="156"/>
      <c r="H71" s="156"/>
      <c r="I71" s="156"/>
      <c r="K71" s="120" t="s">
        <v>314</v>
      </c>
      <c r="L71" s="120" t="s">
        <v>2485</v>
      </c>
      <c r="M71" s="206">
        <v>12077</v>
      </c>
      <c r="N71" s="206">
        <v>36231</v>
      </c>
      <c r="O71" s="207">
        <f t="shared" si="11"/>
        <v>42</v>
      </c>
      <c r="P71" s="208">
        <f t="shared" si="9"/>
        <v>8.315711326750461E-4</v>
      </c>
      <c r="Q71" s="208">
        <f t="shared" si="12"/>
        <v>0.99872079750742415</v>
      </c>
      <c r="U71"/>
      <c r="V71"/>
    </row>
    <row r="72" spans="1:23" x14ac:dyDescent="0.25">
      <c r="A72" s="156"/>
      <c r="B72" s="156"/>
      <c r="C72" s="156"/>
      <c r="D72" s="156"/>
      <c r="E72" s="156"/>
      <c r="F72" s="156"/>
      <c r="G72" s="156"/>
      <c r="H72" s="156"/>
      <c r="I72" s="156"/>
      <c r="K72" s="120" t="s">
        <v>314</v>
      </c>
      <c r="L72" s="120" t="s">
        <v>399</v>
      </c>
      <c r="M72" s="206">
        <v>753</v>
      </c>
      <c r="N72" s="206">
        <v>22590</v>
      </c>
      <c r="O72" s="207">
        <f t="shared" si="11"/>
        <v>70</v>
      </c>
      <c r="P72" s="208">
        <f t="shared" si="9"/>
        <v>5.1848394709307755E-5</v>
      </c>
      <c r="Q72" s="208">
        <f t="shared" si="12"/>
        <v>0.99877264590213344</v>
      </c>
      <c r="U72"/>
      <c r="V72"/>
    </row>
    <row r="73" spans="1:23" x14ac:dyDescent="0.25">
      <c r="A73" s="156"/>
      <c r="B73" s="156"/>
      <c r="C73" s="156"/>
      <c r="D73" s="156"/>
      <c r="E73" s="156"/>
      <c r="F73" s="156"/>
      <c r="G73" s="156"/>
      <c r="H73" s="156"/>
      <c r="I73" s="156"/>
      <c r="K73" s="120" t="s">
        <v>314</v>
      </c>
      <c r="L73" t="s">
        <v>216</v>
      </c>
      <c r="M73" s="206">
        <v>7657</v>
      </c>
      <c r="N73" s="206">
        <v>22971</v>
      </c>
      <c r="O73" s="207">
        <f t="shared" si="11"/>
        <v>48</v>
      </c>
      <c r="P73" s="208">
        <f t="shared" si="9"/>
        <v>5.2722862986609486E-4</v>
      </c>
      <c r="Q73" s="208">
        <f t="shared" si="12"/>
        <v>0.99929987453199953</v>
      </c>
      <c r="U73"/>
      <c r="V73"/>
    </row>
    <row r="74" spans="1:23" x14ac:dyDescent="0.25">
      <c r="A74" s="198" t="s">
        <v>321</v>
      </c>
      <c r="B74" s="198" t="s">
        <v>507</v>
      </c>
      <c r="C74" s="201">
        <f>SUBTOTAL(9,C3:C70)</f>
        <v>13071128.230947178</v>
      </c>
      <c r="D74" s="201">
        <f>SUBTOTAL(9,D3:D70)</f>
        <v>180954583.57550833</v>
      </c>
      <c r="E74" s="202">
        <f t="shared" ref="E74" si="13">D74/C74</f>
        <v>13.843838142990641</v>
      </c>
      <c r="F74" s="156"/>
      <c r="G74" s="156"/>
      <c r="H74" s="156"/>
      <c r="I74" s="156"/>
      <c r="K74" s="120" t="s">
        <v>306</v>
      </c>
      <c r="L74" t="s">
        <v>235</v>
      </c>
      <c r="M74" s="206">
        <v>10168</v>
      </c>
      <c r="N74" s="206">
        <v>101680</v>
      </c>
      <c r="O74" s="207">
        <f t="shared" si="11"/>
        <v>45</v>
      </c>
      <c r="P74" s="208">
        <f t="shared" si="9"/>
        <v>7.0012546800032036E-4</v>
      </c>
      <c r="Q74" s="208">
        <f t="shared" si="12"/>
        <v>0.99999999999999989</v>
      </c>
      <c r="U74"/>
      <c r="V74"/>
    </row>
    <row r="75" spans="1:23" x14ac:dyDescent="0.25">
      <c r="A75" s="156"/>
      <c r="B75" s="156"/>
      <c r="C75" s="156"/>
      <c r="D75" s="156"/>
      <c r="E75" s="156"/>
      <c r="F75" s="156"/>
      <c r="G75" s="156"/>
      <c r="H75" s="156"/>
      <c r="I75" s="156"/>
      <c r="L75"/>
      <c r="M75" s="206"/>
      <c r="N75" s="206"/>
      <c r="O75" s="207"/>
      <c r="P75" s="208"/>
      <c r="Q75" s="208"/>
      <c r="U75"/>
      <c r="V75"/>
    </row>
    <row r="76" spans="1:23" x14ac:dyDescent="0.25">
      <c r="A76" s="156"/>
      <c r="B76" s="156"/>
      <c r="C76" s="156"/>
      <c r="D76" s="156"/>
      <c r="E76" s="156"/>
      <c r="F76" s="156"/>
      <c r="G76" s="156"/>
      <c r="H76" s="156"/>
      <c r="I76" s="156"/>
      <c r="L76"/>
      <c r="M76" s="206"/>
      <c r="N76" s="206"/>
      <c r="O76" s="207"/>
      <c r="P76" s="208"/>
      <c r="Q76" s="208"/>
      <c r="U76"/>
      <c r="V76"/>
    </row>
    <row r="77" spans="1:23" x14ac:dyDescent="0.25">
      <c r="A77" s="156"/>
      <c r="B77" s="156"/>
      <c r="C77" s="157">
        <f>'[34]Cost Effectiveness Inputs'!J5</f>
        <v>14523111.163262736</v>
      </c>
      <c r="D77" s="158">
        <f>'[34]Cost Effectiveness Inputs'!L5</f>
        <v>192715022.54848346</v>
      </c>
      <c r="E77" s="159">
        <f>D77/C77</f>
        <v>13.269541242373061</v>
      </c>
      <c r="F77" s="156"/>
      <c r="G77" s="156"/>
      <c r="H77" s="156"/>
      <c r="I77" s="156"/>
      <c r="L77"/>
      <c r="U77"/>
      <c r="V77"/>
    </row>
    <row r="78" spans="1:23" x14ac:dyDescent="0.25">
      <c r="A78" s="156"/>
      <c r="B78" s="156"/>
      <c r="C78" s="156"/>
      <c r="D78" s="156"/>
      <c r="E78" s="156"/>
      <c r="F78" s="156"/>
      <c r="G78" s="156"/>
      <c r="H78" s="156"/>
      <c r="I78" s="156"/>
      <c r="L78"/>
      <c r="U78"/>
      <c r="V78"/>
    </row>
    <row r="79" spans="1:23" x14ac:dyDescent="0.25">
      <c r="A79" s="156"/>
      <c r="B79" s="156"/>
      <c r="C79" s="156"/>
      <c r="D79" s="156"/>
      <c r="E79" s="156"/>
      <c r="F79" s="156"/>
      <c r="G79" s="156"/>
      <c r="H79" s="156"/>
      <c r="I79" s="156"/>
      <c r="L79"/>
      <c r="M79" s="205">
        <f>SUM(M3:M76)</f>
        <v>14523111.163262736</v>
      </c>
      <c r="N79" s="205">
        <f>SUM(N3:N76)</f>
        <v>192715022.54848361</v>
      </c>
      <c r="U79"/>
      <c r="V79"/>
    </row>
    <row r="80" spans="1:23" x14ac:dyDescent="0.25">
      <c r="A80" s="156"/>
      <c r="B80" s="156"/>
      <c r="C80" s="156"/>
      <c r="D80" s="156"/>
      <c r="E80" s="156"/>
      <c r="F80" s="156"/>
      <c r="G80" s="156"/>
      <c r="H80" s="156"/>
      <c r="I80" s="156"/>
      <c r="L80"/>
      <c r="U80"/>
      <c r="V80"/>
    </row>
    <row r="81" spans="1:22" x14ac:dyDescent="0.25">
      <c r="A81" s="156"/>
      <c r="B81" s="156"/>
      <c r="C81" s="156"/>
      <c r="D81" s="156"/>
      <c r="E81" s="156"/>
      <c r="F81" s="156"/>
      <c r="G81" s="156"/>
      <c r="H81" s="156"/>
      <c r="I81" s="156"/>
      <c r="L81"/>
      <c r="U81"/>
      <c r="V81"/>
    </row>
    <row r="82" spans="1:22" x14ac:dyDescent="0.25">
      <c r="A82" s="156"/>
      <c r="B82" s="156"/>
      <c r="C82" s="156"/>
      <c r="D82" s="156"/>
      <c r="E82" s="156"/>
      <c r="F82" s="156"/>
      <c r="G82" s="156"/>
      <c r="H82" s="156"/>
      <c r="I82" s="156"/>
      <c r="L82"/>
      <c r="U82"/>
      <c r="V82"/>
    </row>
    <row r="83" spans="1:22" x14ac:dyDescent="0.25">
      <c r="A83" s="156"/>
      <c r="B83" s="156"/>
      <c r="C83" s="156"/>
      <c r="D83" s="156"/>
      <c r="E83" s="156"/>
      <c r="F83" s="156"/>
      <c r="G83" s="156"/>
      <c r="H83" s="156"/>
      <c r="I83" s="156"/>
      <c r="L83"/>
      <c r="U83"/>
      <c r="V83"/>
    </row>
    <row r="84" spans="1:22" x14ac:dyDescent="0.25">
      <c r="A84" s="156"/>
      <c r="B84" s="156"/>
      <c r="C84" s="156"/>
      <c r="D84" s="156"/>
      <c r="E84" s="156"/>
      <c r="F84" s="156"/>
      <c r="G84" s="156"/>
      <c r="H84" s="156"/>
      <c r="I84" s="156"/>
      <c r="L84"/>
      <c r="U84"/>
      <c r="V84"/>
    </row>
    <row r="85" spans="1:22" x14ac:dyDescent="0.25">
      <c r="A85" s="156"/>
      <c r="B85" s="156"/>
      <c r="C85" s="156"/>
      <c r="D85" s="156"/>
      <c r="E85" s="156"/>
      <c r="F85" s="156"/>
      <c r="G85" s="156"/>
      <c r="H85" s="156"/>
      <c r="I85" s="156"/>
      <c r="L85"/>
      <c r="U85"/>
      <c r="V85"/>
    </row>
    <row r="86" spans="1:22" x14ac:dyDescent="0.25">
      <c r="A86" s="156"/>
      <c r="B86" s="156"/>
      <c r="C86" s="156"/>
      <c r="D86" s="156"/>
      <c r="E86" s="156"/>
      <c r="F86" s="156"/>
      <c r="G86" s="156"/>
      <c r="H86" s="156"/>
      <c r="I86" s="156"/>
      <c r="L86"/>
      <c r="U86"/>
      <c r="V86"/>
    </row>
    <row r="87" spans="1:22" x14ac:dyDescent="0.25">
      <c r="A87" s="156"/>
      <c r="B87" s="156"/>
      <c r="C87" s="156"/>
      <c r="D87" s="156"/>
      <c r="E87" s="156"/>
      <c r="F87" s="156"/>
      <c r="G87" s="156"/>
      <c r="H87" s="156"/>
      <c r="I87" s="156"/>
      <c r="L87"/>
      <c r="U87"/>
      <c r="V87"/>
    </row>
    <row r="88" spans="1:22" x14ac:dyDescent="0.25">
      <c r="A88" s="156"/>
      <c r="B88" s="156"/>
      <c r="C88" s="156"/>
      <c r="D88" s="156"/>
      <c r="E88" s="156"/>
      <c r="F88" s="156"/>
      <c r="G88" s="156"/>
      <c r="H88" s="156"/>
      <c r="I88" s="156"/>
      <c r="L88"/>
      <c r="U88"/>
      <c r="V88"/>
    </row>
    <row r="89" spans="1:22" x14ac:dyDescent="0.25">
      <c r="A89" s="156"/>
      <c r="B89" s="156"/>
      <c r="C89" s="156"/>
      <c r="D89" s="156"/>
      <c r="E89" s="156"/>
      <c r="F89" s="156"/>
      <c r="G89" s="156"/>
      <c r="H89" s="156"/>
      <c r="I89" s="156"/>
      <c r="L89"/>
      <c r="U89"/>
      <c r="V89"/>
    </row>
    <row r="90" spans="1:22" x14ac:dyDescent="0.25">
      <c r="A90" s="156"/>
      <c r="B90" s="156"/>
      <c r="C90" s="156"/>
      <c r="D90" s="156"/>
      <c r="E90" s="156"/>
      <c r="F90" s="156"/>
      <c r="G90" s="156"/>
      <c r="H90" s="156"/>
      <c r="I90" s="156"/>
      <c r="L90"/>
      <c r="U90"/>
      <c r="V90"/>
    </row>
    <row r="91" spans="1:22" x14ac:dyDescent="0.25">
      <c r="A91" s="156"/>
      <c r="B91" s="156"/>
      <c r="C91" s="156"/>
      <c r="D91" s="156"/>
      <c r="E91" s="156"/>
      <c r="F91" s="156"/>
      <c r="G91" s="156"/>
      <c r="H91" s="156"/>
      <c r="I91" s="156"/>
      <c r="L91"/>
      <c r="U91"/>
      <c r="V91"/>
    </row>
    <row r="92" spans="1:22" x14ac:dyDescent="0.25">
      <c r="A92" s="156"/>
      <c r="B92" s="156"/>
      <c r="C92" s="156"/>
      <c r="D92" s="156"/>
      <c r="E92" s="156"/>
      <c r="F92" s="156"/>
      <c r="G92" s="156"/>
      <c r="H92" s="156"/>
      <c r="I92" s="156"/>
      <c r="L92"/>
      <c r="U92"/>
      <c r="V92"/>
    </row>
    <row r="93" spans="1:22" x14ac:dyDescent="0.25">
      <c r="A93" s="156"/>
      <c r="B93" s="156"/>
      <c r="C93" s="156"/>
      <c r="D93" s="156"/>
      <c r="E93" s="156"/>
      <c r="F93" s="156"/>
      <c r="G93" s="156"/>
      <c r="H93" s="156"/>
      <c r="I93" s="156"/>
      <c r="L93"/>
      <c r="U93"/>
      <c r="V93"/>
    </row>
    <row r="94" spans="1:22" x14ac:dyDescent="0.25">
      <c r="A94" s="156"/>
      <c r="B94" s="156"/>
      <c r="C94" s="156"/>
      <c r="D94" s="156"/>
      <c r="E94" s="156"/>
      <c r="F94" s="156"/>
      <c r="G94" s="156"/>
      <c r="H94" s="156"/>
      <c r="I94" s="156"/>
      <c r="L94"/>
      <c r="U94"/>
      <c r="V94"/>
    </row>
    <row r="95" spans="1:22" x14ac:dyDescent="0.25">
      <c r="A95" s="156"/>
      <c r="B95" s="156"/>
      <c r="C95" s="156"/>
      <c r="D95" s="156"/>
      <c r="E95" s="156"/>
      <c r="F95" s="156"/>
      <c r="G95" s="156"/>
      <c r="H95" s="156"/>
      <c r="I95" s="156"/>
      <c r="L95"/>
      <c r="U95"/>
      <c r="V95"/>
    </row>
    <row r="96" spans="1:22" x14ac:dyDescent="0.25">
      <c r="A96" s="156"/>
      <c r="B96" s="156"/>
      <c r="C96" s="156"/>
      <c r="D96" s="156"/>
      <c r="E96" s="156"/>
      <c r="F96" s="156"/>
      <c r="G96" s="156"/>
      <c r="H96" s="156"/>
      <c r="I96" s="156"/>
      <c r="L96"/>
      <c r="U96"/>
      <c r="V96"/>
    </row>
    <row r="97" spans="1:22" x14ac:dyDescent="0.25">
      <c r="A97" s="156"/>
      <c r="B97" s="156"/>
      <c r="C97" s="156"/>
      <c r="D97" s="156"/>
      <c r="E97" s="156"/>
      <c r="F97" s="156"/>
      <c r="G97" s="156"/>
      <c r="H97" s="156"/>
      <c r="I97" s="156"/>
      <c r="L97"/>
      <c r="U97"/>
      <c r="V97"/>
    </row>
    <row r="98" spans="1:22" x14ac:dyDescent="0.25">
      <c r="A98" s="156"/>
      <c r="B98" s="156"/>
      <c r="C98" s="156"/>
      <c r="D98" s="156"/>
      <c r="E98" s="156"/>
      <c r="F98" s="156"/>
      <c r="G98" s="156"/>
      <c r="H98" s="156"/>
      <c r="I98" s="156"/>
      <c r="L98"/>
      <c r="U98"/>
      <c r="V98"/>
    </row>
    <row r="99" spans="1:22" x14ac:dyDescent="0.25">
      <c r="A99" s="156"/>
      <c r="B99" s="156"/>
      <c r="C99" s="156"/>
      <c r="D99" s="156"/>
      <c r="E99" s="156"/>
      <c r="F99" s="156"/>
      <c r="G99" s="156"/>
      <c r="H99" s="156"/>
      <c r="I99" s="156"/>
      <c r="L99"/>
      <c r="M99" s="120"/>
      <c r="N99" s="120"/>
      <c r="U99"/>
      <c r="V99"/>
    </row>
    <row r="100" spans="1:22" x14ac:dyDescent="0.25">
      <c r="A100" s="156"/>
      <c r="B100" s="156"/>
      <c r="C100" s="156"/>
      <c r="D100" s="156"/>
      <c r="E100" s="156"/>
      <c r="F100" s="156"/>
      <c r="G100" s="156"/>
      <c r="H100" s="156"/>
      <c r="I100" s="156"/>
      <c r="L100"/>
      <c r="U100"/>
      <c r="V100"/>
    </row>
    <row r="101" spans="1:22" x14ac:dyDescent="0.25">
      <c r="A101" s="156"/>
      <c r="B101" s="156"/>
      <c r="C101" s="156"/>
      <c r="D101" s="156"/>
      <c r="E101" s="156"/>
      <c r="F101" s="156"/>
      <c r="G101" s="156"/>
      <c r="H101" s="156"/>
      <c r="I101" s="156"/>
      <c r="L101"/>
      <c r="U101"/>
      <c r="V101"/>
    </row>
    <row r="102" spans="1:22" x14ac:dyDescent="0.25">
      <c r="A102" s="156"/>
      <c r="B102" s="156"/>
      <c r="C102" s="156"/>
      <c r="D102" s="156"/>
      <c r="E102" s="156"/>
      <c r="F102" s="156"/>
      <c r="G102" s="156"/>
      <c r="H102" s="156"/>
      <c r="I102" s="156"/>
      <c r="L102"/>
      <c r="U102"/>
      <c r="V102"/>
    </row>
    <row r="103" spans="1:22" x14ac:dyDescent="0.25">
      <c r="A103" s="156"/>
      <c r="B103" s="156"/>
      <c r="C103" s="156"/>
      <c r="D103" s="156"/>
      <c r="E103" s="156"/>
      <c r="F103" s="156"/>
      <c r="G103" s="156"/>
      <c r="H103" s="156"/>
      <c r="I103" s="156"/>
      <c r="L103"/>
      <c r="U103"/>
      <c r="V103"/>
    </row>
    <row r="104" spans="1:22" x14ac:dyDescent="0.25">
      <c r="A104" s="156"/>
      <c r="B104" s="156"/>
      <c r="C104" s="156"/>
      <c r="D104" s="156"/>
      <c r="E104" s="156"/>
      <c r="F104" s="156"/>
      <c r="G104" s="156"/>
      <c r="H104" s="156"/>
      <c r="I104" s="156"/>
      <c r="L104"/>
      <c r="U104"/>
      <c r="V104"/>
    </row>
    <row r="105" spans="1:22" x14ac:dyDescent="0.25">
      <c r="A105" s="156"/>
      <c r="B105" s="156"/>
      <c r="C105" s="156"/>
      <c r="D105" s="156"/>
      <c r="E105" s="156"/>
      <c r="F105" s="156"/>
      <c r="G105" s="156"/>
      <c r="H105" s="156"/>
      <c r="I105" s="156"/>
      <c r="L105"/>
      <c r="U105"/>
      <c r="V105"/>
    </row>
    <row r="106" spans="1:22" x14ac:dyDescent="0.25">
      <c r="A106" s="156"/>
      <c r="B106" s="156"/>
      <c r="C106" s="156"/>
      <c r="D106" s="156"/>
      <c r="E106" s="156"/>
      <c r="F106" s="156"/>
      <c r="G106" s="156"/>
      <c r="H106" s="156"/>
      <c r="I106" s="156"/>
      <c r="L106"/>
      <c r="U106"/>
      <c r="V106"/>
    </row>
    <row r="107" spans="1:22" x14ac:dyDescent="0.25">
      <c r="A107" s="156"/>
      <c r="B107" s="156"/>
      <c r="C107" s="156"/>
      <c r="D107" s="156"/>
      <c r="E107" s="156"/>
      <c r="F107" s="156"/>
      <c r="G107" s="156"/>
      <c r="H107" s="156"/>
      <c r="I107" s="156"/>
      <c r="L107"/>
      <c r="U107"/>
      <c r="V107"/>
    </row>
    <row r="108" spans="1:22" x14ac:dyDescent="0.25">
      <c r="A108" s="156"/>
      <c r="B108" s="156"/>
      <c r="C108" s="156"/>
      <c r="D108" s="156"/>
      <c r="E108" s="156"/>
      <c r="F108" s="156"/>
      <c r="G108" s="156"/>
      <c r="H108" s="156"/>
      <c r="I108" s="156"/>
      <c r="L108"/>
      <c r="U108"/>
      <c r="V108"/>
    </row>
    <row r="109" spans="1:22" x14ac:dyDescent="0.25">
      <c r="A109" s="156"/>
      <c r="B109" s="156"/>
      <c r="C109" s="156"/>
      <c r="D109" s="156"/>
      <c r="E109" s="156"/>
      <c r="F109" s="156"/>
      <c r="G109" s="156"/>
      <c r="H109" s="156"/>
      <c r="I109" s="156"/>
      <c r="L109"/>
      <c r="U109"/>
      <c r="V109"/>
    </row>
    <row r="110" spans="1:22" x14ac:dyDescent="0.25">
      <c r="A110" s="156"/>
      <c r="B110" s="156"/>
      <c r="C110" s="156"/>
      <c r="D110" s="156"/>
      <c r="E110" s="156"/>
      <c r="F110" s="156"/>
      <c r="G110" s="156"/>
      <c r="H110" s="156"/>
      <c r="I110" s="156"/>
      <c r="L110"/>
      <c r="U110"/>
      <c r="V110"/>
    </row>
    <row r="111" spans="1:22" x14ac:dyDescent="0.25">
      <c r="A111" s="156"/>
      <c r="B111" s="156"/>
      <c r="C111" s="156"/>
      <c r="D111" s="156"/>
      <c r="E111" s="156"/>
      <c r="F111" s="156"/>
      <c r="G111" s="156"/>
      <c r="H111" s="156"/>
      <c r="I111" s="156"/>
      <c r="L111"/>
      <c r="U111"/>
      <c r="V111"/>
    </row>
    <row r="112" spans="1:22" x14ac:dyDescent="0.25">
      <c r="A112" s="156"/>
      <c r="B112" s="156"/>
      <c r="C112" s="156"/>
      <c r="D112" s="156"/>
      <c r="E112" s="156"/>
      <c r="F112" s="156"/>
      <c r="G112" s="156"/>
      <c r="H112" s="156"/>
      <c r="I112" s="156"/>
      <c r="L112"/>
      <c r="U112"/>
      <c r="V112"/>
    </row>
    <row r="113" spans="1:22" x14ac:dyDescent="0.25">
      <c r="A113" s="156"/>
      <c r="B113" s="156"/>
      <c r="C113" s="156"/>
      <c r="D113" s="156"/>
      <c r="E113" s="156"/>
      <c r="F113" s="156"/>
      <c r="G113" s="156"/>
      <c r="H113" s="156"/>
      <c r="I113" s="156"/>
      <c r="L113"/>
      <c r="U113"/>
      <c r="V113"/>
    </row>
    <row r="114" spans="1:22" x14ac:dyDescent="0.25">
      <c r="A114" s="156"/>
      <c r="B114" s="156"/>
      <c r="C114" s="156"/>
      <c r="D114" s="156"/>
      <c r="E114" s="156"/>
      <c r="F114" s="156"/>
      <c r="G114" s="156"/>
      <c r="H114" s="156"/>
      <c r="I114" s="156"/>
      <c r="L114"/>
      <c r="U114"/>
      <c r="V114"/>
    </row>
    <row r="115" spans="1:22" x14ac:dyDescent="0.25">
      <c r="A115" s="156"/>
      <c r="B115" s="156"/>
      <c r="C115" s="156"/>
      <c r="D115" s="156"/>
      <c r="E115" s="156"/>
      <c r="F115" s="156"/>
      <c r="G115" s="156"/>
      <c r="H115" s="156"/>
      <c r="I115" s="156"/>
      <c r="L115"/>
      <c r="U115"/>
      <c r="V115"/>
    </row>
    <row r="116" spans="1:22" x14ac:dyDescent="0.25">
      <c r="A116" s="156"/>
      <c r="B116" s="156"/>
      <c r="C116" s="156"/>
      <c r="D116" s="156"/>
      <c r="E116" s="156"/>
      <c r="F116" s="156"/>
      <c r="G116" s="156"/>
      <c r="H116" s="156"/>
      <c r="I116" s="156"/>
      <c r="L116"/>
      <c r="U116"/>
      <c r="V116"/>
    </row>
    <row r="117" spans="1:22" x14ac:dyDescent="0.25">
      <c r="A117" s="156"/>
      <c r="B117" s="156"/>
      <c r="C117" s="156"/>
      <c r="D117" s="156"/>
      <c r="E117" s="156"/>
      <c r="F117" s="156"/>
      <c r="G117" s="156"/>
      <c r="H117" s="156"/>
      <c r="I117" s="156"/>
      <c r="L117"/>
      <c r="U117"/>
      <c r="V117"/>
    </row>
    <row r="118" spans="1:22" x14ac:dyDescent="0.25">
      <c r="A118" s="156"/>
      <c r="B118" s="156"/>
      <c r="C118" s="156"/>
      <c r="D118" s="156"/>
      <c r="E118" s="156"/>
      <c r="F118" s="156"/>
      <c r="G118" s="156"/>
      <c r="H118" s="156"/>
      <c r="I118" s="156"/>
      <c r="L118"/>
      <c r="U118"/>
      <c r="V118"/>
    </row>
    <row r="119" spans="1:22" x14ac:dyDescent="0.25">
      <c r="A119" s="156"/>
      <c r="B119" s="156"/>
      <c r="C119" s="156"/>
      <c r="D119" s="156"/>
      <c r="E119" s="156"/>
      <c r="F119" s="156"/>
      <c r="G119" s="156"/>
      <c r="H119" s="156"/>
      <c r="I119" s="156"/>
      <c r="L119"/>
      <c r="U119"/>
      <c r="V119"/>
    </row>
    <row r="120" spans="1:22" x14ac:dyDescent="0.25">
      <c r="A120" s="156"/>
      <c r="B120" s="156"/>
      <c r="C120" s="156"/>
      <c r="D120" s="156"/>
      <c r="E120" s="156"/>
      <c r="F120" s="156"/>
      <c r="G120" s="156"/>
      <c r="H120" s="156"/>
      <c r="I120" s="156"/>
      <c r="L120"/>
      <c r="U120"/>
      <c r="V120"/>
    </row>
    <row r="121" spans="1:22" x14ac:dyDescent="0.25">
      <c r="A121" s="156"/>
      <c r="B121" s="156"/>
      <c r="C121" s="156"/>
      <c r="D121" s="156"/>
      <c r="E121" s="156"/>
      <c r="F121" s="156"/>
      <c r="G121" s="156"/>
      <c r="H121" s="156"/>
      <c r="I121" s="156"/>
      <c r="L121"/>
      <c r="U121"/>
      <c r="V121"/>
    </row>
    <row r="122" spans="1:22" x14ac:dyDescent="0.25">
      <c r="A122" s="156"/>
      <c r="B122" s="156"/>
      <c r="C122" s="156"/>
      <c r="D122" s="156"/>
      <c r="E122" s="156"/>
      <c r="F122" s="156"/>
      <c r="G122" s="156"/>
      <c r="H122" s="156"/>
      <c r="I122" s="156"/>
      <c r="L122"/>
      <c r="U122"/>
      <c r="V122"/>
    </row>
    <row r="123" spans="1:22" x14ac:dyDescent="0.25">
      <c r="A123" s="156"/>
      <c r="B123" s="156"/>
      <c r="C123" s="156"/>
      <c r="D123" s="156"/>
      <c r="E123" s="156"/>
      <c r="F123" s="156"/>
      <c r="G123" s="156"/>
      <c r="H123" s="156"/>
      <c r="I123" s="156"/>
      <c r="L123"/>
      <c r="U123"/>
      <c r="V123"/>
    </row>
    <row r="124" spans="1:22" x14ac:dyDescent="0.25">
      <c r="A124" s="156"/>
      <c r="B124" s="156"/>
      <c r="C124" s="156"/>
      <c r="D124" s="156"/>
      <c r="E124" s="156"/>
      <c r="F124" s="156"/>
      <c r="G124" s="156"/>
      <c r="H124" s="156"/>
      <c r="I124" s="156"/>
      <c r="L124"/>
      <c r="U124"/>
      <c r="V124"/>
    </row>
    <row r="125" spans="1:22" x14ac:dyDescent="0.25">
      <c r="A125" s="156"/>
      <c r="B125" s="156"/>
      <c r="C125" s="156"/>
      <c r="D125" s="156"/>
      <c r="E125" s="156"/>
      <c r="F125" s="156"/>
      <c r="G125" s="156"/>
      <c r="H125" s="156"/>
      <c r="I125" s="156"/>
      <c r="L125"/>
      <c r="U125"/>
      <c r="V125"/>
    </row>
    <row r="126" spans="1:22" x14ac:dyDescent="0.25">
      <c r="A126" s="156"/>
      <c r="B126" s="156"/>
      <c r="C126" s="156"/>
      <c r="D126" s="156"/>
      <c r="E126" s="156"/>
      <c r="F126" s="156"/>
      <c r="G126" s="156"/>
      <c r="H126" s="156"/>
      <c r="I126" s="156"/>
      <c r="L126"/>
      <c r="U126"/>
      <c r="V126"/>
    </row>
    <row r="127" spans="1:22" x14ac:dyDescent="0.25">
      <c r="A127" s="156"/>
      <c r="B127" s="156"/>
      <c r="C127" s="156"/>
      <c r="D127" s="156"/>
      <c r="E127" s="156"/>
      <c r="F127" s="156"/>
      <c r="G127" s="156"/>
      <c r="H127" s="156"/>
      <c r="I127" s="156"/>
      <c r="L127"/>
      <c r="U127"/>
      <c r="V127"/>
    </row>
    <row r="128" spans="1:22" x14ac:dyDescent="0.25">
      <c r="A128" s="156"/>
      <c r="B128" s="156"/>
      <c r="C128" s="156"/>
      <c r="D128" s="156"/>
      <c r="E128" s="156"/>
      <c r="F128" s="156"/>
      <c r="G128" s="156"/>
      <c r="H128" s="156"/>
      <c r="I128" s="156"/>
      <c r="L128"/>
      <c r="U128"/>
      <c r="V128"/>
    </row>
    <row r="129" spans="1:22" x14ac:dyDescent="0.25">
      <c r="A129" s="156"/>
      <c r="B129" s="156"/>
      <c r="C129" s="156"/>
      <c r="D129" s="156"/>
      <c r="E129" s="156"/>
      <c r="F129" s="156"/>
      <c r="G129" s="156"/>
      <c r="H129" s="156"/>
      <c r="I129" s="156"/>
      <c r="L129"/>
      <c r="U129"/>
      <c r="V129"/>
    </row>
    <row r="130" spans="1:22" x14ac:dyDescent="0.25">
      <c r="A130" s="156"/>
      <c r="B130" s="156"/>
      <c r="C130" s="156"/>
      <c r="D130" s="156"/>
      <c r="E130" s="156"/>
      <c r="F130" s="156"/>
      <c r="G130" s="156"/>
      <c r="H130" s="156"/>
      <c r="I130" s="156"/>
      <c r="L130"/>
      <c r="U130"/>
      <c r="V130"/>
    </row>
    <row r="131" spans="1:22" x14ac:dyDescent="0.25">
      <c r="L131"/>
      <c r="U131"/>
      <c r="V131"/>
    </row>
    <row r="132" spans="1:22" x14ac:dyDescent="0.25">
      <c r="L132"/>
      <c r="U132"/>
      <c r="V132"/>
    </row>
    <row r="133" spans="1:22" x14ac:dyDescent="0.25">
      <c r="L133"/>
      <c r="U133"/>
      <c r="V133"/>
    </row>
    <row r="134" spans="1:22" x14ac:dyDescent="0.25">
      <c r="L134"/>
      <c r="U134"/>
      <c r="V134"/>
    </row>
    <row r="135" spans="1:22" x14ac:dyDescent="0.25">
      <c r="L135"/>
      <c r="U135"/>
      <c r="V135"/>
    </row>
    <row r="136" spans="1:22" x14ac:dyDescent="0.25">
      <c r="L136"/>
      <c r="U136"/>
      <c r="V136"/>
    </row>
    <row r="137" spans="1:22" x14ac:dyDescent="0.25">
      <c r="L137"/>
      <c r="U137"/>
      <c r="V137"/>
    </row>
    <row r="138" spans="1:22" x14ac:dyDescent="0.25">
      <c r="L138"/>
      <c r="U138"/>
      <c r="V138"/>
    </row>
    <row r="139" spans="1:22" x14ac:dyDescent="0.25">
      <c r="L139"/>
      <c r="U139"/>
      <c r="V139"/>
    </row>
    <row r="140" spans="1:22" x14ac:dyDescent="0.25">
      <c r="L140"/>
      <c r="U140"/>
      <c r="V140"/>
    </row>
    <row r="141" spans="1:22" x14ac:dyDescent="0.25">
      <c r="L141"/>
      <c r="U141"/>
      <c r="V141"/>
    </row>
    <row r="142" spans="1:22" x14ac:dyDescent="0.25">
      <c r="L142"/>
      <c r="U142"/>
      <c r="V142"/>
    </row>
    <row r="143" spans="1:22" x14ac:dyDescent="0.25">
      <c r="L143"/>
      <c r="U143"/>
      <c r="V143"/>
    </row>
    <row r="144" spans="1:22" x14ac:dyDescent="0.25">
      <c r="L144"/>
      <c r="U144"/>
      <c r="V144"/>
    </row>
    <row r="145" spans="12:22" x14ac:dyDescent="0.25">
      <c r="L145"/>
      <c r="U145"/>
      <c r="V145"/>
    </row>
    <row r="146" spans="12:22" x14ac:dyDescent="0.25">
      <c r="L146"/>
      <c r="U146"/>
      <c r="V146"/>
    </row>
    <row r="147" spans="12:22" x14ac:dyDescent="0.25">
      <c r="L147"/>
      <c r="U147"/>
      <c r="V147"/>
    </row>
    <row r="148" spans="12:22" x14ac:dyDescent="0.25">
      <c r="L148"/>
      <c r="U148"/>
      <c r="V148"/>
    </row>
    <row r="149" spans="12:22" x14ac:dyDescent="0.25">
      <c r="L149"/>
      <c r="U149"/>
      <c r="V149"/>
    </row>
    <row r="150" spans="12:22" x14ac:dyDescent="0.25">
      <c r="L150"/>
      <c r="U150"/>
      <c r="V150"/>
    </row>
    <row r="151" spans="12:22" x14ac:dyDescent="0.25">
      <c r="L151"/>
      <c r="U151"/>
      <c r="V151"/>
    </row>
    <row r="152" spans="12:22" x14ac:dyDescent="0.25">
      <c r="L152"/>
      <c r="U152"/>
      <c r="V152"/>
    </row>
    <row r="153" spans="12:22" x14ac:dyDescent="0.25">
      <c r="L153"/>
      <c r="U153"/>
      <c r="V153"/>
    </row>
    <row r="154" spans="12:22" x14ac:dyDescent="0.25">
      <c r="L154"/>
      <c r="U154"/>
      <c r="V154"/>
    </row>
    <row r="155" spans="12:22" x14ac:dyDescent="0.25">
      <c r="L155"/>
      <c r="U155"/>
      <c r="V155"/>
    </row>
    <row r="156" spans="12:22" x14ac:dyDescent="0.25">
      <c r="L156"/>
      <c r="U156"/>
      <c r="V156"/>
    </row>
    <row r="157" spans="12:22" x14ac:dyDescent="0.25">
      <c r="L157"/>
      <c r="U157"/>
      <c r="V157"/>
    </row>
    <row r="158" spans="12:22" x14ac:dyDescent="0.25">
      <c r="L158"/>
      <c r="U158"/>
      <c r="V158"/>
    </row>
    <row r="159" spans="12:22" x14ac:dyDescent="0.25">
      <c r="L159"/>
      <c r="U159"/>
      <c r="V159"/>
    </row>
    <row r="160" spans="12:22" x14ac:dyDescent="0.25">
      <c r="L160"/>
      <c r="U160"/>
      <c r="V160"/>
    </row>
    <row r="161" spans="12:22" x14ac:dyDescent="0.25">
      <c r="L161"/>
      <c r="U161"/>
      <c r="V161"/>
    </row>
    <row r="162" spans="12:22" x14ac:dyDescent="0.25">
      <c r="L162"/>
      <c r="U162"/>
      <c r="V162"/>
    </row>
    <row r="163" spans="12:22" x14ac:dyDescent="0.25">
      <c r="L163"/>
      <c r="U163"/>
      <c r="V163"/>
    </row>
    <row r="164" spans="12:22" x14ac:dyDescent="0.25">
      <c r="L164"/>
      <c r="U164"/>
      <c r="V164"/>
    </row>
    <row r="165" spans="12:22" x14ac:dyDescent="0.25">
      <c r="L165"/>
      <c r="U165"/>
      <c r="V165"/>
    </row>
    <row r="166" spans="12:22" x14ac:dyDescent="0.25">
      <c r="L166"/>
      <c r="U166"/>
      <c r="V166"/>
    </row>
    <row r="167" spans="12:22" x14ac:dyDescent="0.25">
      <c r="L167"/>
      <c r="U167"/>
      <c r="V167"/>
    </row>
    <row r="168" spans="12:22" x14ac:dyDescent="0.25">
      <c r="L168"/>
      <c r="U168"/>
      <c r="V168"/>
    </row>
    <row r="169" spans="12:22" x14ac:dyDescent="0.25">
      <c r="L169"/>
      <c r="U169"/>
      <c r="V169"/>
    </row>
    <row r="170" spans="12:22" x14ac:dyDescent="0.25">
      <c r="L170"/>
      <c r="U170"/>
      <c r="V170"/>
    </row>
    <row r="171" spans="12:22" x14ac:dyDescent="0.25">
      <c r="L171"/>
      <c r="U171"/>
      <c r="V171"/>
    </row>
    <row r="172" spans="12:22" x14ac:dyDescent="0.25">
      <c r="L172"/>
      <c r="U172"/>
      <c r="V172"/>
    </row>
    <row r="173" spans="12:22" x14ac:dyDescent="0.25">
      <c r="L173"/>
      <c r="U173"/>
      <c r="V173"/>
    </row>
    <row r="174" spans="12:22" x14ac:dyDescent="0.25">
      <c r="L174"/>
      <c r="U174"/>
      <c r="V174"/>
    </row>
    <row r="175" spans="12:22" x14ac:dyDescent="0.25">
      <c r="L175"/>
      <c r="U175"/>
      <c r="V175"/>
    </row>
    <row r="176" spans="12:22" x14ac:dyDescent="0.25">
      <c r="L176"/>
      <c r="U176"/>
      <c r="V176"/>
    </row>
    <row r="177" spans="12:22" x14ac:dyDescent="0.25">
      <c r="L177"/>
      <c r="U177"/>
      <c r="V177"/>
    </row>
    <row r="178" spans="12:22" x14ac:dyDescent="0.25">
      <c r="L178"/>
      <c r="U178"/>
      <c r="V178"/>
    </row>
    <row r="179" spans="12:22" x14ac:dyDescent="0.25">
      <c r="L179"/>
      <c r="U179"/>
      <c r="V179"/>
    </row>
    <row r="180" spans="12:22" x14ac:dyDescent="0.25">
      <c r="L180"/>
      <c r="U180"/>
      <c r="V180"/>
    </row>
    <row r="181" spans="12:22" x14ac:dyDescent="0.25">
      <c r="L181"/>
      <c r="U181"/>
      <c r="V181"/>
    </row>
    <row r="182" spans="12:22" x14ac:dyDescent="0.25">
      <c r="L182"/>
      <c r="U182"/>
      <c r="V182"/>
    </row>
    <row r="183" spans="12:22" x14ac:dyDescent="0.25">
      <c r="L183"/>
      <c r="U183"/>
      <c r="V183"/>
    </row>
    <row r="184" spans="12:22" x14ac:dyDescent="0.25">
      <c r="L184"/>
      <c r="U184"/>
      <c r="V184"/>
    </row>
    <row r="185" spans="12:22" x14ac:dyDescent="0.25">
      <c r="L185"/>
      <c r="U185"/>
      <c r="V185"/>
    </row>
    <row r="186" spans="12:22" x14ac:dyDescent="0.25">
      <c r="L186"/>
      <c r="U186"/>
      <c r="V186"/>
    </row>
    <row r="187" spans="12:22" x14ac:dyDescent="0.25">
      <c r="L187"/>
      <c r="U187"/>
      <c r="V187"/>
    </row>
    <row r="188" spans="12:22" x14ac:dyDescent="0.25">
      <c r="L188"/>
      <c r="U188"/>
      <c r="V188"/>
    </row>
    <row r="189" spans="12:22" x14ac:dyDescent="0.25">
      <c r="L189"/>
      <c r="U189"/>
      <c r="V189"/>
    </row>
    <row r="190" spans="12:22" x14ac:dyDescent="0.25">
      <c r="L190"/>
      <c r="U190"/>
      <c r="V190"/>
    </row>
    <row r="191" spans="12:22" x14ac:dyDescent="0.25">
      <c r="L191"/>
      <c r="U191"/>
      <c r="V191"/>
    </row>
    <row r="192" spans="12:22" x14ac:dyDescent="0.25">
      <c r="L192"/>
      <c r="U192"/>
      <c r="V192"/>
    </row>
    <row r="193" spans="12:22" x14ac:dyDescent="0.25">
      <c r="L193"/>
      <c r="U193"/>
      <c r="V193"/>
    </row>
    <row r="194" spans="12:22" x14ac:dyDescent="0.25">
      <c r="L194"/>
      <c r="U194"/>
      <c r="V194"/>
    </row>
    <row r="195" spans="12:22" x14ac:dyDescent="0.25">
      <c r="L195"/>
      <c r="U195"/>
      <c r="V195"/>
    </row>
    <row r="196" spans="12:22" x14ac:dyDescent="0.25">
      <c r="L196"/>
      <c r="U196"/>
      <c r="V196"/>
    </row>
    <row r="197" spans="12:22" x14ac:dyDescent="0.25">
      <c r="L197"/>
      <c r="U197"/>
      <c r="V197"/>
    </row>
    <row r="198" spans="12:22" x14ac:dyDescent="0.25">
      <c r="L198"/>
      <c r="U198"/>
      <c r="V198"/>
    </row>
    <row r="199" spans="12:22" x14ac:dyDescent="0.25">
      <c r="L199"/>
      <c r="U199"/>
      <c r="V199"/>
    </row>
    <row r="200" spans="12:22" x14ac:dyDescent="0.25">
      <c r="L200"/>
      <c r="U200"/>
      <c r="V200"/>
    </row>
    <row r="201" spans="12:22" x14ac:dyDescent="0.25">
      <c r="L201"/>
      <c r="U201"/>
      <c r="V201"/>
    </row>
    <row r="202" spans="12:22" x14ac:dyDescent="0.25">
      <c r="L202"/>
      <c r="U202"/>
      <c r="V202"/>
    </row>
    <row r="203" spans="12:22" x14ac:dyDescent="0.25">
      <c r="L203"/>
      <c r="U203"/>
      <c r="V203"/>
    </row>
    <row r="204" spans="12:22" x14ac:dyDescent="0.25">
      <c r="L204"/>
      <c r="U204"/>
      <c r="V204"/>
    </row>
    <row r="205" spans="12:22" x14ac:dyDescent="0.25">
      <c r="L205"/>
      <c r="U205"/>
      <c r="V205"/>
    </row>
    <row r="206" spans="12:22" x14ac:dyDescent="0.25">
      <c r="L206"/>
      <c r="U206"/>
      <c r="V206"/>
    </row>
    <row r="207" spans="12:22" x14ac:dyDescent="0.25">
      <c r="L207"/>
      <c r="U207"/>
      <c r="V207"/>
    </row>
    <row r="208" spans="12:22" x14ac:dyDescent="0.25">
      <c r="L208"/>
      <c r="U208"/>
      <c r="V208"/>
    </row>
    <row r="209" spans="12:22" x14ac:dyDescent="0.25">
      <c r="L209"/>
      <c r="U209"/>
      <c r="V209"/>
    </row>
    <row r="210" spans="12:22" x14ac:dyDescent="0.25">
      <c r="L210"/>
      <c r="U210"/>
      <c r="V210"/>
    </row>
    <row r="211" spans="12:22" x14ac:dyDescent="0.25">
      <c r="L211"/>
      <c r="U211"/>
      <c r="V211"/>
    </row>
    <row r="212" spans="12:22" x14ac:dyDescent="0.25">
      <c r="L212"/>
      <c r="U212"/>
      <c r="V212"/>
    </row>
    <row r="213" spans="12:22" x14ac:dyDescent="0.25">
      <c r="L213"/>
      <c r="U213"/>
      <c r="V213"/>
    </row>
    <row r="214" spans="12:22" x14ac:dyDescent="0.25">
      <c r="L214"/>
      <c r="U214"/>
      <c r="V214"/>
    </row>
    <row r="215" spans="12:22" x14ac:dyDescent="0.25">
      <c r="L215"/>
      <c r="U215"/>
      <c r="V215"/>
    </row>
    <row r="216" spans="12:22" x14ac:dyDescent="0.25">
      <c r="L216"/>
      <c r="U216"/>
      <c r="V216"/>
    </row>
    <row r="217" spans="12:22" x14ac:dyDescent="0.25">
      <c r="L217"/>
      <c r="U217"/>
      <c r="V217"/>
    </row>
    <row r="218" spans="12:22" x14ac:dyDescent="0.25">
      <c r="L218"/>
      <c r="U218"/>
      <c r="V218"/>
    </row>
    <row r="219" spans="12:22" x14ac:dyDescent="0.25">
      <c r="L219"/>
      <c r="U219"/>
      <c r="V219"/>
    </row>
    <row r="220" spans="12:22" x14ac:dyDescent="0.25">
      <c r="L220"/>
      <c r="U220"/>
      <c r="V220"/>
    </row>
    <row r="221" spans="12:22" x14ac:dyDescent="0.25">
      <c r="L221"/>
      <c r="U221"/>
      <c r="V221"/>
    </row>
    <row r="222" spans="12:22" x14ac:dyDescent="0.25">
      <c r="L222"/>
      <c r="U222"/>
      <c r="V222"/>
    </row>
    <row r="223" spans="12:22" x14ac:dyDescent="0.25">
      <c r="L223"/>
      <c r="U223"/>
      <c r="V223"/>
    </row>
    <row r="224" spans="12:22" x14ac:dyDescent="0.25">
      <c r="L224"/>
      <c r="U224"/>
      <c r="V224"/>
    </row>
    <row r="225" spans="12:22" x14ac:dyDescent="0.25">
      <c r="L225"/>
      <c r="U225"/>
      <c r="V225"/>
    </row>
    <row r="226" spans="12:22" x14ac:dyDescent="0.25">
      <c r="L226"/>
      <c r="U226"/>
      <c r="V226"/>
    </row>
    <row r="227" spans="12:22" x14ac:dyDescent="0.25">
      <c r="L227"/>
      <c r="U227"/>
      <c r="V227"/>
    </row>
    <row r="228" spans="12:22" x14ac:dyDescent="0.25">
      <c r="L228"/>
      <c r="U228"/>
      <c r="V228"/>
    </row>
    <row r="229" spans="12:22" x14ac:dyDescent="0.25">
      <c r="L229"/>
      <c r="U229"/>
      <c r="V229"/>
    </row>
    <row r="230" spans="12:22" x14ac:dyDescent="0.25">
      <c r="L230"/>
      <c r="U230"/>
      <c r="V230"/>
    </row>
    <row r="231" spans="12:22" x14ac:dyDescent="0.25">
      <c r="L231"/>
      <c r="U231"/>
      <c r="V231"/>
    </row>
    <row r="232" spans="12:22" x14ac:dyDescent="0.25">
      <c r="L232"/>
      <c r="U232"/>
      <c r="V232"/>
    </row>
    <row r="233" spans="12:22" x14ac:dyDescent="0.25">
      <c r="L233"/>
      <c r="U233"/>
      <c r="V233"/>
    </row>
    <row r="234" spans="12:22" x14ac:dyDescent="0.25">
      <c r="L234"/>
      <c r="U234"/>
      <c r="V234"/>
    </row>
    <row r="235" spans="12:22" x14ac:dyDescent="0.25">
      <c r="L235"/>
      <c r="U235"/>
      <c r="V235"/>
    </row>
    <row r="236" spans="12:22" x14ac:dyDescent="0.25">
      <c r="L236"/>
      <c r="U236"/>
      <c r="V236"/>
    </row>
    <row r="237" spans="12:22" x14ac:dyDescent="0.25">
      <c r="L237"/>
      <c r="U237"/>
      <c r="V237"/>
    </row>
    <row r="238" spans="12:22" x14ac:dyDescent="0.25">
      <c r="L238"/>
      <c r="U238"/>
      <c r="V238"/>
    </row>
    <row r="239" spans="12:22" x14ac:dyDescent="0.25">
      <c r="L239"/>
      <c r="U239"/>
      <c r="V239"/>
    </row>
    <row r="240" spans="12:22" x14ac:dyDescent="0.25">
      <c r="L240"/>
      <c r="U240"/>
      <c r="V240"/>
    </row>
    <row r="241" spans="12:22" x14ac:dyDescent="0.25">
      <c r="L241"/>
      <c r="U241"/>
      <c r="V241"/>
    </row>
    <row r="242" spans="12:22" x14ac:dyDescent="0.25">
      <c r="L242"/>
      <c r="U242"/>
      <c r="V242"/>
    </row>
    <row r="243" spans="12:22" x14ac:dyDescent="0.25">
      <c r="L243"/>
      <c r="U243"/>
      <c r="V243"/>
    </row>
    <row r="244" spans="12:22" x14ac:dyDescent="0.25">
      <c r="L244"/>
      <c r="U244"/>
      <c r="V244"/>
    </row>
    <row r="245" spans="12:22" x14ac:dyDescent="0.25">
      <c r="L245"/>
      <c r="U245"/>
      <c r="V245"/>
    </row>
    <row r="246" spans="12:22" x14ac:dyDescent="0.25">
      <c r="L246"/>
      <c r="U246"/>
      <c r="V246"/>
    </row>
    <row r="247" spans="12:22" x14ac:dyDescent="0.25">
      <c r="L247"/>
      <c r="U247"/>
      <c r="V247"/>
    </row>
    <row r="248" spans="12:22" x14ac:dyDescent="0.25">
      <c r="L248"/>
      <c r="U248"/>
      <c r="V248"/>
    </row>
    <row r="249" spans="12:22" x14ac:dyDescent="0.25">
      <c r="L249"/>
      <c r="U249"/>
      <c r="V249"/>
    </row>
    <row r="250" spans="12:22" x14ac:dyDescent="0.25">
      <c r="L250"/>
      <c r="U250"/>
      <c r="V250"/>
    </row>
    <row r="251" spans="12:22" x14ac:dyDescent="0.25">
      <c r="L251"/>
      <c r="U251"/>
      <c r="V251"/>
    </row>
    <row r="252" spans="12:22" x14ac:dyDescent="0.25">
      <c r="L252"/>
      <c r="U252"/>
      <c r="V252"/>
    </row>
    <row r="253" spans="12:22" x14ac:dyDescent="0.25">
      <c r="L253"/>
      <c r="U253"/>
      <c r="V253"/>
    </row>
    <row r="254" spans="12:22" x14ac:dyDescent="0.25">
      <c r="L254"/>
      <c r="U254"/>
      <c r="V254"/>
    </row>
    <row r="255" spans="12:22" x14ac:dyDescent="0.25">
      <c r="L255"/>
      <c r="U255"/>
      <c r="V255"/>
    </row>
    <row r="256" spans="12:22" x14ac:dyDescent="0.25">
      <c r="L256"/>
      <c r="U256"/>
      <c r="V256"/>
    </row>
    <row r="257" spans="12:22" x14ac:dyDescent="0.25">
      <c r="L257"/>
      <c r="U257"/>
      <c r="V257"/>
    </row>
    <row r="258" spans="12:22" x14ac:dyDescent="0.25">
      <c r="L258"/>
      <c r="U258"/>
      <c r="V258"/>
    </row>
    <row r="259" spans="12:22" x14ac:dyDescent="0.25">
      <c r="L259"/>
      <c r="U259"/>
      <c r="V259"/>
    </row>
    <row r="260" spans="12:22" x14ac:dyDescent="0.25">
      <c r="L260"/>
      <c r="U260"/>
      <c r="V260"/>
    </row>
    <row r="261" spans="12:22" x14ac:dyDescent="0.25">
      <c r="L261"/>
      <c r="U261"/>
      <c r="V261"/>
    </row>
    <row r="262" spans="12:22" x14ac:dyDescent="0.25">
      <c r="L262"/>
      <c r="U262"/>
      <c r="V262"/>
    </row>
    <row r="263" spans="12:22" x14ac:dyDescent="0.25">
      <c r="L263"/>
      <c r="U263"/>
      <c r="V263"/>
    </row>
    <row r="264" spans="12:22" x14ac:dyDescent="0.25">
      <c r="L264"/>
      <c r="U264"/>
      <c r="V264"/>
    </row>
    <row r="265" spans="12:22" x14ac:dyDescent="0.25">
      <c r="L265"/>
      <c r="U265"/>
      <c r="V265"/>
    </row>
    <row r="266" spans="12:22" x14ac:dyDescent="0.25">
      <c r="L266"/>
      <c r="U266"/>
      <c r="V266"/>
    </row>
    <row r="267" spans="12:22" x14ac:dyDescent="0.25">
      <c r="L267"/>
      <c r="U267"/>
      <c r="V267"/>
    </row>
    <row r="268" spans="12:22" x14ac:dyDescent="0.25">
      <c r="L268"/>
      <c r="U268"/>
      <c r="V268"/>
    </row>
    <row r="269" spans="12:22" x14ac:dyDescent="0.25">
      <c r="L269"/>
      <c r="U269"/>
      <c r="V269"/>
    </row>
    <row r="270" spans="12:22" x14ac:dyDescent="0.25">
      <c r="L270"/>
      <c r="U270"/>
      <c r="V270"/>
    </row>
    <row r="271" spans="12:22" x14ac:dyDescent="0.25">
      <c r="L271"/>
      <c r="U271"/>
      <c r="V271"/>
    </row>
    <row r="272" spans="12:22" x14ac:dyDescent="0.25">
      <c r="L272"/>
      <c r="U272"/>
      <c r="V272"/>
    </row>
    <row r="273" spans="12:22" x14ac:dyDescent="0.25">
      <c r="L273"/>
      <c r="U273"/>
      <c r="V273"/>
    </row>
    <row r="274" spans="12:22" x14ac:dyDescent="0.25">
      <c r="L274"/>
      <c r="U274"/>
      <c r="V274"/>
    </row>
    <row r="275" spans="12:22" x14ac:dyDescent="0.25">
      <c r="L275"/>
      <c r="U275"/>
      <c r="V275"/>
    </row>
    <row r="276" spans="12:22" x14ac:dyDescent="0.25">
      <c r="L276"/>
      <c r="U276"/>
      <c r="V276"/>
    </row>
    <row r="277" spans="12:22" x14ac:dyDescent="0.25">
      <c r="L277"/>
      <c r="U277"/>
      <c r="V277"/>
    </row>
    <row r="278" spans="12:22" x14ac:dyDescent="0.25">
      <c r="L278"/>
      <c r="U278"/>
      <c r="V278"/>
    </row>
    <row r="279" spans="12:22" x14ac:dyDescent="0.25">
      <c r="L279"/>
      <c r="U279"/>
      <c r="V279"/>
    </row>
    <row r="280" spans="12:22" x14ac:dyDescent="0.25">
      <c r="L280"/>
      <c r="U280"/>
      <c r="V280"/>
    </row>
    <row r="281" spans="12:22" x14ac:dyDescent="0.25">
      <c r="L281"/>
      <c r="U281"/>
      <c r="V281"/>
    </row>
    <row r="282" spans="12:22" x14ac:dyDescent="0.25">
      <c r="L282"/>
      <c r="U282"/>
      <c r="V282"/>
    </row>
    <row r="283" spans="12:22" x14ac:dyDescent="0.25">
      <c r="L283"/>
      <c r="U283"/>
      <c r="V283"/>
    </row>
    <row r="284" spans="12:22" x14ac:dyDescent="0.25">
      <c r="L284"/>
      <c r="U284"/>
      <c r="V284"/>
    </row>
    <row r="285" spans="12:22" x14ac:dyDescent="0.25">
      <c r="L285"/>
      <c r="U285"/>
      <c r="V285"/>
    </row>
    <row r="286" spans="12:22" x14ac:dyDescent="0.25">
      <c r="L286"/>
      <c r="U286"/>
      <c r="V286"/>
    </row>
    <row r="287" spans="12:22" x14ac:dyDescent="0.25">
      <c r="L287"/>
      <c r="U287"/>
      <c r="V287"/>
    </row>
    <row r="288" spans="12:22" x14ac:dyDescent="0.25">
      <c r="L288"/>
      <c r="U288"/>
      <c r="V288"/>
    </row>
    <row r="289" spans="12:22" x14ac:dyDescent="0.25">
      <c r="L289"/>
      <c r="U289"/>
      <c r="V289"/>
    </row>
    <row r="290" spans="12:22" x14ac:dyDescent="0.25">
      <c r="L290"/>
      <c r="U290"/>
      <c r="V290"/>
    </row>
    <row r="291" spans="12:22" x14ac:dyDescent="0.25">
      <c r="L291"/>
      <c r="U291"/>
      <c r="V291"/>
    </row>
    <row r="292" spans="12:22" x14ac:dyDescent="0.25">
      <c r="L292"/>
      <c r="U292"/>
      <c r="V292"/>
    </row>
    <row r="293" spans="12:22" x14ac:dyDescent="0.25">
      <c r="L293"/>
      <c r="U293"/>
      <c r="V293"/>
    </row>
    <row r="294" spans="12:22" x14ac:dyDescent="0.25">
      <c r="L294"/>
      <c r="U294"/>
      <c r="V294"/>
    </row>
    <row r="295" spans="12:22" x14ac:dyDescent="0.25">
      <c r="L295"/>
      <c r="U295"/>
      <c r="V295"/>
    </row>
    <row r="296" spans="12:22" x14ac:dyDescent="0.25">
      <c r="L296"/>
      <c r="U296"/>
      <c r="V296"/>
    </row>
    <row r="297" spans="12:22" x14ac:dyDescent="0.25">
      <c r="L297"/>
      <c r="U297"/>
      <c r="V297"/>
    </row>
    <row r="298" spans="12:22" x14ac:dyDescent="0.25">
      <c r="L298"/>
      <c r="U298"/>
      <c r="V298"/>
    </row>
    <row r="299" spans="12:22" x14ac:dyDescent="0.25">
      <c r="L299"/>
      <c r="U299"/>
      <c r="V299"/>
    </row>
    <row r="300" spans="12:22" x14ac:dyDescent="0.25">
      <c r="L300"/>
      <c r="U300"/>
      <c r="V300"/>
    </row>
    <row r="301" spans="12:22" x14ac:dyDescent="0.25">
      <c r="L301"/>
      <c r="U301"/>
      <c r="V301"/>
    </row>
    <row r="302" spans="12:22" x14ac:dyDescent="0.25">
      <c r="L302"/>
      <c r="U302"/>
      <c r="V302"/>
    </row>
    <row r="303" spans="12:22" x14ac:dyDescent="0.25">
      <c r="L303"/>
      <c r="U303"/>
      <c r="V303"/>
    </row>
    <row r="304" spans="12:22" x14ac:dyDescent="0.25">
      <c r="L304"/>
      <c r="U304"/>
      <c r="V304"/>
    </row>
    <row r="305" spans="12:22" x14ac:dyDescent="0.25">
      <c r="L305"/>
      <c r="U305"/>
      <c r="V305"/>
    </row>
    <row r="306" spans="12:22" x14ac:dyDescent="0.25">
      <c r="L306"/>
      <c r="U306"/>
      <c r="V306"/>
    </row>
    <row r="307" spans="12:22" x14ac:dyDescent="0.25">
      <c r="L307"/>
      <c r="U307"/>
      <c r="V307"/>
    </row>
    <row r="308" spans="12:22" x14ac:dyDescent="0.25">
      <c r="L308"/>
      <c r="U308"/>
      <c r="V308"/>
    </row>
    <row r="309" spans="12:22" x14ac:dyDescent="0.25">
      <c r="L309"/>
      <c r="U309"/>
      <c r="V309"/>
    </row>
    <row r="310" spans="12:22" x14ac:dyDescent="0.25">
      <c r="L310"/>
      <c r="U310"/>
      <c r="V310"/>
    </row>
    <row r="311" spans="12:22" x14ac:dyDescent="0.25">
      <c r="L311"/>
      <c r="U311"/>
      <c r="V311"/>
    </row>
    <row r="312" spans="12:22" x14ac:dyDescent="0.25">
      <c r="L312"/>
      <c r="U312"/>
      <c r="V312"/>
    </row>
    <row r="313" spans="12:22" x14ac:dyDescent="0.25">
      <c r="L313"/>
      <c r="U313"/>
      <c r="V313"/>
    </row>
    <row r="314" spans="12:22" x14ac:dyDescent="0.25">
      <c r="L314"/>
      <c r="U314"/>
      <c r="V314"/>
    </row>
    <row r="315" spans="12:22" x14ac:dyDescent="0.25">
      <c r="L315"/>
      <c r="U315"/>
      <c r="V315"/>
    </row>
    <row r="316" spans="12:22" x14ac:dyDescent="0.25">
      <c r="L316"/>
      <c r="U316"/>
      <c r="V316"/>
    </row>
    <row r="317" spans="12:22" x14ac:dyDescent="0.25">
      <c r="L317"/>
      <c r="U317"/>
      <c r="V317"/>
    </row>
    <row r="318" spans="12:22" x14ac:dyDescent="0.25">
      <c r="L318"/>
      <c r="U318"/>
      <c r="V318"/>
    </row>
    <row r="319" spans="12:22" x14ac:dyDescent="0.25">
      <c r="L319"/>
      <c r="U319"/>
      <c r="V319"/>
    </row>
    <row r="320" spans="12:22" x14ac:dyDescent="0.25">
      <c r="L320"/>
      <c r="U320"/>
      <c r="V320"/>
    </row>
    <row r="321" spans="12:22" x14ac:dyDescent="0.25">
      <c r="L321"/>
      <c r="U321"/>
      <c r="V321"/>
    </row>
    <row r="322" spans="12:22" x14ac:dyDescent="0.25">
      <c r="L322"/>
      <c r="U322"/>
      <c r="V322"/>
    </row>
    <row r="323" spans="12:22" x14ac:dyDescent="0.25">
      <c r="L323"/>
      <c r="U323"/>
      <c r="V323"/>
    </row>
    <row r="324" spans="12:22" x14ac:dyDescent="0.25">
      <c r="L324"/>
      <c r="U324"/>
      <c r="V324"/>
    </row>
    <row r="325" spans="12:22" x14ac:dyDescent="0.25">
      <c r="L325"/>
      <c r="U325"/>
      <c r="V325"/>
    </row>
    <row r="326" spans="12:22" x14ac:dyDescent="0.25">
      <c r="L326"/>
      <c r="U326"/>
      <c r="V326"/>
    </row>
    <row r="327" spans="12:22" x14ac:dyDescent="0.25">
      <c r="L327"/>
      <c r="U327"/>
      <c r="V327"/>
    </row>
    <row r="328" spans="12:22" x14ac:dyDescent="0.25">
      <c r="L328"/>
      <c r="U328"/>
      <c r="V328"/>
    </row>
    <row r="329" spans="12:22" x14ac:dyDescent="0.25">
      <c r="L329"/>
      <c r="U329"/>
      <c r="V329"/>
    </row>
    <row r="330" spans="12:22" x14ac:dyDescent="0.25">
      <c r="L330"/>
      <c r="U330"/>
      <c r="V330"/>
    </row>
    <row r="331" spans="12:22" x14ac:dyDescent="0.25">
      <c r="L331"/>
      <c r="U331"/>
      <c r="V331"/>
    </row>
    <row r="332" spans="12:22" x14ac:dyDescent="0.25">
      <c r="L332"/>
      <c r="U332"/>
      <c r="V332"/>
    </row>
    <row r="333" spans="12:22" x14ac:dyDescent="0.25">
      <c r="L333"/>
      <c r="U333"/>
      <c r="V333"/>
    </row>
    <row r="334" spans="12:22" x14ac:dyDescent="0.25">
      <c r="L334"/>
      <c r="U334"/>
      <c r="V334"/>
    </row>
    <row r="335" spans="12:22" x14ac:dyDescent="0.25">
      <c r="L335"/>
      <c r="U335"/>
      <c r="V335"/>
    </row>
    <row r="336" spans="12:22" x14ac:dyDescent="0.25">
      <c r="L336"/>
      <c r="U336"/>
      <c r="V336"/>
    </row>
    <row r="337" spans="12:22" x14ac:dyDescent="0.25">
      <c r="L337"/>
      <c r="U337"/>
      <c r="V337"/>
    </row>
    <row r="338" spans="12:22" x14ac:dyDescent="0.25">
      <c r="L338"/>
      <c r="U338"/>
      <c r="V338"/>
    </row>
    <row r="339" spans="12:22" x14ac:dyDescent="0.25">
      <c r="L339"/>
      <c r="U339"/>
      <c r="V339"/>
    </row>
    <row r="340" spans="12:22" x14ac:dyDescent="0.25">
      <c r="L340"/>
      <c r="U340"/>
      <c r="V340"/>
    </row>
    <row r="341" spans="12:22" x14ac:dyDescent="0.25">
      <c r="L341"/>
      <c r="U341"/>
      <c r="V341"/>
    </row>
    <row r="342" spans="12:22" x14ac:dyDescent="0.25">
      <c r="L342"/>
      <c r="U342"/>
      <c r="V342"/>
    </row>
    <row r="343" spans="12:22" x14ac:dyDescent="0.25">
      <c r="L343"/>
      <c r="U343"/>
      <c r="V343"/>
    </row>
    <row r="344" spans="12:22" x14ac:dyDescent="0.25">
      <c r="L344"/>
      <c r="U344"/>
      <c r="V344"/>
    </row>
    <row r="345" spans="12:22" x14ac:dyDescent="0.25">
      <c r="L345"/>
      <c r="U345"/>
      <c r="V345"/>
    </row>
    <row r="346" spans="12:22" x14ac:dyDescent="0.25">
      <c r="L346"/>
      <c r="U346"/>
      <c r="V346"/>
    </row>
    <row r="347" spans="12:22" x14ac:dyDescent="0.25">
      <c r="L347"/>
      <c r="U347"/>
      <c r="V347"/>
    </row>
    <row r="348" spans="12:22" x14ac:dyDescent="0.25">
      <c r="L348"/>
      <c r="U348"/>
      <c r="V348"/>
    </row>
    <row r="349" spans="12:22" x14ac:dyDescent="0.25">
      <c r="L349"/>
      <c r="U349"/>
      <c r="V349"/>
    </row>
    <row r="350" spans="12:22" x14ac:dyDescent="0.25">
      <c r="L350"/>
      <c r="U350"/>
      <c r="V350"/>
    </row>
    <row r="351" spans="12:22" x14ac:dyDescent="0.25">
      <c r="L351"/>
      <c r="U351"/>
      <c r="V351"/>
    </row>
    <row r="352" spans="12:22" x14ac:dyDescent="0.25">
      <c r="L352"/>
      <c r="U352"/>
      <c r="V352"/>
    </row>
    <row r="353" spans="12:22" x14ac:dyDescent="0.25">
      <c r="L353"/>
      <c r="U353"/>
      <c r="V353"/>
    </row>
    <row r="354" spans="12:22" x14ac:dyDescent="0.25">
      <c r="L354"/>
      <c r="U354"/>
      <c r="V354"/>
    </row>
    <row r="355" spans="12:22" x14ac:dyDescent="0.25">
      <c r="L355"/>
      <c r="U355"/>
      <c r="V355"/>
    </row>
    <row r="356" spans="12:22" x14ac:dyDescent="0.25">
      <c r="L356"/>
      <c r="U356"/>
      <c r="V356"/>
    </row>
    <row r="357" spans="12:22" x14ac:dyDescent="0.25">
      <c r="L357"/>
      <c r="U357"/>
      <c r="V357"/>
    </row>
    <row r="358" spans="12:22" x14ac:dyDescent="0.25">
      <c r="L358"/>
      <c r="U358"/>
      <c r="V358"/>
    </row>
    <row r="359" spans="12:22" x14ac:dyDescent="0.25">
      <c r="L359"/>
      <c r="U359"/>
      <c r="V359"/>
    </row>
    <row r="360" spans="12:22" x14ac:dyDescent="0.25">
      <c r="L360"/>
      <c r="U360"/>
      <c r="V360"/>
    </row>
    <row r="361" spans="12:22" x14ac:dyDescent="0.25">
      <c r="L361"/>
      <c r="U361"/>
      <c r="V361"/>
    </row>
    <row r="362" spans="12:22" x14ac:dyDescent="0.25">
      <c r="L362"/>
      <c r="U362"/>
      <c r="V362"/>
    </row>
    <row r="363" spans="12:22" x14ac:dyDescent="0.25">
      <c r="L363"/>
      <c r="U363"/>
      <c r="V363"/>
    </row>
    <row r="364" spans="12:22" x14ac:dyDescent="0.25">
      <c r="L364"/>
      <c r="U364"/>
      <c r="V364"/>
    </row>
    <row r="365" spans="12:22" x14ac:dyDescent="0.25">
      <c r="L365"/>
      <c r="U365"/>
      <c r="V365"/>
    </row>
    <row r="366" spans="12:22" x14ac:dyDescent="0.25">
      <c r="L366"/>
      <c r="U366"/>
      <c r="V366"/>
    </row>
    <row r="367" spans="12:22" x14ac:dyDescent="0.25">
      <c r="L367"/>
      <c r="U367"/>
      <c r="V367"/>
    </row>
    <row r="368" spans="12:22" x14ac:dyDescent="0.25">
      <c r="L368"/>
      <c r="U368"/>
      <c r="V368"/>
    </row>
    <row r="369" spans="12:22" x14ac:dyDescent="0.25">
      <c r="L369"/>
      <c r="U369"/>
      <c r="V369"/>
    </row>
    <row r="370" spans="12:22" x14ac:dyDescent="0.25">
      <c r="L370"/>
      <c r="U370"/>
      <c r="V370"/>
    </row>
    <row r="371" spans="12:22" x14ac:dyDescent="0.25">
      <c r="L371"/>
      <c r="U371"/>
      <c r="V371"/>
    </row>
    <row r="372" spans="12:22" x14ac:dyDescent="0.25">
      <c r="L372"/>
      <c r="U372"/>
      <c r="V372"/>
    </row>
    <row r="373" spans="12:22" x14ac:dyDescent="0.25">
      <c r="L373"/>
      <c r="U373"/>
      <c r="V373"/>
    </row>
    <row r="374" spans="12:22" x14ac:dyDescent="0.25">
      <c r="L374"/>
      <c r="U374"/>
      <c r="V374"/>
    </row>
    <row r="375" spans="12:22" x14ac:dyDescent="0.25">
      <c r="L375"/>
      <c r="U375"/>
      <c r="V375"/>
    </row>
    <row r="376" spans="12:22" x14ac:dyDescent="0.25">
      <c r="L376"/>
      <c r="U376"/>
      <c r="V376"/>
    </row>
    <row r="377" spans="12:22" x14ac:dyDescent="0.25">
      <c r="L377"/>
      <c r="U377"/>
      <c r="V377"/>
    </row>
    <row r="378" spans="12:22" x14ac:dyDescent="0.25">
      <c r="L378"/>
      <c r="U378"/>
      <c r="V378"/>
    </row>
    <row r="379" spans="12:22" x14ac:dyDescent="0.25">
      <c r="L379"/>
      <c r="U379"/>
      <c r="V379"/>
    </row>
    <row r="380" spans="12:22" x14ac:dyDescent="0.25">
      <c r="L380"/>
      <c r="U380"/>
      <c r="V380"/>
    </row>
    <row r="381" spans="12:22" x14ac:dyDescent="0.25">
      <c r="L381"/>
      <c r="U381"/>
      <c r="V381"/>
    </row>
    <row r="382" spans="12:22" x14ac:dyDescent="0.25">
      <c r="L382"/>
      <c r="U382"/>
      <c r="V382"/>
    </row>
    <row r="383" spans="12:22" x14ac:dyDescent="0.25">
      <c r="L383"/>
      <c r="U383"/>
      <c r="V383"/>
    </row>
    <row r="384" spans="12:22" x14ac:dyDescent="0.25">
      <c r="L384"/>
      <c r="U384"/>
      <c r="V384"/>
    </row>
    <row r="385" spans="12:22" x14ac:dyDescent="0.25">
      <c r="L385"/>
      <c r="U385"/>
      <c r="V385"/>
    </row>
    <row r="386" spans="12:22" x14ac:dyDescent="0.25">
      <c r="L386"/>
      <c r="U386"/>
      <c r="V386"/>
    </row>
    <row r="387" spans="12:22" x14ac:dyDescent="0.25">
      <c r="L387"/>
      <c r="U387"/>
      <c r="V387"/>
    </row>
    <row r="388" spans="12:22" x14ac:dyDescent="0.25">
      <c r="L388"/>
      <c r="U388"/>
      <c r="V388"/>
    </row>
    <row r="389" spans="12:22" x14ac:dyDescent="0.25">
      <c r="L389"/>
      <c r="U389"/>
      <c r="V389"/>
    </row>
    <row r="390" spans="12:22" x14ac:dyDescent="0.25">
      <c r="L390"/>
      <c r="U390"/>
      <c r="V390"/>
    </row>
    <row r="391" spans="12:22" x14ac:dyDescent="0.25">
      <c r="L391"/>
      <c r="U391"/>
      <c r="V391"/>
    </row>
    <row r="392" spans="12:22" x14ac:dyDescent="0.25">
      <c r="L392"/>
      <c r="U392"/>
      <c r="V392"/>
    </row>
    <row r="393" spans="12:22" x14ac:dyDescent="0.25">
      <c r="L393"/>
      <c r="U393"/>
      <c r="V393"/>
    </row>
    <row r="394" spans="12:22" x14ac:dyDescent="0.25">
      <c r="L394"/>
      <c r="U394"/>
      <c r="V394"/>
    </row>
    <row r="395" spans="12:22" x14ac:dyDescent="0.25">
      <c r="L395"/>
      <c r="U395"/>
      <c r="V395"/>
    </row>
    <row r="396" spans="12:22" x14ac:dyDescent="0.25">
      <c r="L396"/>
      <c r="U396"/>
      <c r="V396"/>
    </row>
    <row r="397" spans="12:22" x14ac:dyDescent="0.25">
      <c r="L397"/>
      <c r="U397"/>
      <c r="V397"/>
    </row>
    <row r="398" spans="12:22" x14ac:dyDescent="0.25">
      <c r="L398"/>
      <c r="U398"/>
      <c r="V398"/>
    </row>
    <row r="399" spans="12:22" x14ac:dyDescent="0.25">
      <c r="L399"/>
      <c r="U399"/>
      <c r="V399"/>
    </row>
    <row r="400" spans="12:22" x14ac:dyDescent="0.25">
      <c r="L400"/>
      <c r="U400"/>
      <c r="V400"/>
    </row>
    <row r="401" spans="12:22" x14ac:dyDescent="0.25">
      <c r="L401"/>
      <c r="U401"/>
      <c r="V401"/>
    </row>
    <row r="402" spans="12:22" x14ac:dyDescent="0.25">
      <c r="L402"/>
      <c r="U402"/>
      <c r="V402"/>
    </row>
    <row r="403" spans="12:22" x14ac:dyDescent="0.25">
      <c r="L403"/>
      <c r="U403"/>
      <c r="V403"/>
    </row>
    <row r="404" spans="12:22" x14ac:dyDescent="0.25">
      <c r="L404"/>
      <c r="U404"/>
      <c r="V404"/>
    </row>
    <row r="405" spans="12:22" x14ac:dyDescent="0.25">
      <c r="L405"/>
      <c r="U405"/>
      <c r="V405"/>
    </row>
    <row r="406" spans="12:22" x14ac:dyDescent="0.25">
      <c r="L406"/>
      <c r="U406"/>
      <c r="V406"/>
    </row>
    <row r="407" spans="12:22" x14ac:dyDescent="0.25">
      <c r="L407"/>
      <c r="U407"/>
      <c r="V407"/>
    </row>
    <row r="408" spans="12:22" x14ac:dyDescent="0.25">
      <c r="L408"/>
      <c r="U408"/>
      <c r="V408"/>
    </row>
    <row r="409" spans="12:22" x14ac:dyDescent="0.25">
      <c r="L409"/>
      <c r="U409"/>
      <c r="V409"/>
    </row>
    <row r="410" spans="12:22" x14ac:dyDescent="0.25">
      <c r="L410"/>
      <c r="U410"/>
      <c r="V410"/>
    </row>
    <row r="411" spans="12:22" x14ac:dyDescent="0.25">
      <c r="L411"/>
      <c r="U411"/>
      <c r="V411"/>
    </row>
    <row r="412" spans="12:22" x14ac:dyDescent="0.25">
      <c r="L412"/>
      <c r="U412"/>
      <c r="V412"/>
    </row>
    <row r="413" spans="12:22" x14ac:dyDescent="0.25">
      <c r="L413"/>
      <c r="U413"/>
      <c r="V413"/>
    </row>
    <row r="414" spans="12:22" x14ac:dyDescent="0.25">
      <c r="L414"/>
      <c r="U414"/>
      <c r="V414"/>
    </row>
    <row r="415" spans="12:22" x14ac:dyDescent="0.25">
      <c r="L415"/>
      <c r="U415"/>
      <c r="V415"/>
    </row>
    <row r="416" spans="12:22" x14ac:dyDescent="0.25">
      <c r="L416"/>
      <c r="U416"/>
      <c r="V416"/>
    </row>
    <row r="417" spans="12:22" x14ac:dyDescent="0.25">
      <c r="L417"/>
      <c r="U417"/>
      <c r="V417"/>
    </row>
    <row r="418" spans="12:22" x14ac:dyDescent="0.25">
      <c r="U418"/>
      <c r="V418"/>
    </row>
    <row r="419" spans="12:22" x14ac:dyDescent="0.25">
      <c r="U419"/>
      <c r="V419"/>
    </row>
    <row r="420" spans="12:22" x14ac:dyDescent="0.25">
      <c r="U420"/>
      <c r="V420"/>
    </row>
    <row r="421" spans="12:22" x14ac:dyDescent="0.25">
      <c r="U421"/>
      <c r="V421"/>
    </row>
    <row r="422" spans="12:22" x14ac:dyDescent="0.25">
      <c r="U422"/>
      <c r="V422"/>
    </row>
    <row r="423" spans="12:22" x14ac:dyDescent="0.25">
      <c r="U423"/>
      <c r="V423"/>
    </row>
    <row r="424" spans="12:22" x14ac:dyDescent="0.25">
      <c r="U424"/>
      <c r="V424"/>
    </row>
    <row r="425" spans="12:22" x14ac:dyDescent="0.25">
      <c r="U425"/>
      <c r="V425"/>
    </row>
    <row r="426" spans="12:22" x14ac:dyDescent="0.25">
      <c r="U426"/>
      <c r="V426"/>
    </row>
    <row r="427" spans="12:22" x14ac:dyDescent="0.25">
      <c r="U427"/>
      <c r="V427"/>
    </row>
    <row r="428" spans="12:22" x14ac:dyDescent="0.25">
      <c r="U428"/>
      <c r="V428"/>
    </row>
    <row r="429" spans="12:22" x14ac:dyDescent="0.25">
      <c r="U429"/>
      <c r="V429"/>
    </row>
    <row r="430" spans="12:22" x14ac:dyDescent="0.25">
      <c r="U430"/>
      <c r="V430"/>
    </row>
    <row r="431" spans="12:22" x14ac:dyDescent="0.25">
      <c r="U431"/>
      <c r="V431"/>
    </row>
    <row r="432" spans="12:22" x14ac:dyDescent="0.25">
      <c r="U432"/>
      <c r="V432"/>
    </row>
    <row r="433" spans="21:22" x14ac:dyDescent="0.25">
      <c r="U433"/>
      <c r="V433"/>
    </row>
    <row r="434" spans="21:22" x14ac:dyDescent="0.25">
      <c r="U434"/>
      <c r="V434"/>
    </row>
    <row r="435" spans="21:22" x14ac:dyDescent="0.25">
      <c r="U435"/>
      <c r="V435"/>
    </row>
    <row r="436" spans="21:22" x14ac:dyDescent="0.25">
      <c r="U436"/>
      <c r="V436"/>
    </row>
    <row r="437" spans="21:22" x14ac:dyDescent="0.25">
      <c r="U437"/>
      <c r="V437"/>
    </row>
    <row r="438" spans="21:22" x14ac:dyDescent="0.25">
      <c r="U438"/>
      <c r="V438"/>
    </row>
    <row r="439" spans="21:22" x14ac:dyDescent="0.25">
      <c r="U439"/>
      <c r="V439"/>
    </row>
    <row r="440" spans="21:22" x14ac:dyDescent="0.25">
      <c r="U440"/>
      <c r="V440"/>
    </row>
    <row r="441" spans="21:22" x14ac:dyDescent="0.25">
      <c r="U441"/>
      <c r="V441"/>
    </row>
    <row r="442" spans="21:22" x14ac:dyDescent="0.25">
      <c r="U442"/>
      <c r="V442"/>
    </row>
    <row r="443" spans="21:22" x14ac:dyDescent="0.25">
      <c r="U443"/>
      <c r="V443"/>
    </row>
    <row r="444" spans="21:22" x14ac:dyDescent="0.25">
      <c r="U444"/>
      <c r="V444"/>
    </row>
    <row r="445" spans="21:22" x14ac:dyDescent="0.25">
      <c r="U445"/>
      <c r="V445"/>
    </row>
    <row r="446" spans="21:22" x14ac:dyDescent="0.25">
      <c r="U446"/>
      <c r="V446"/>
    </row>
    <row r="447" spans="21:22" x14ac:dyDescent="0.25">
      <c r="U447"/>
      <c r="V447"/>
    </row>
    <row r="448" spans="21:22" x14ac:dyDescent="0.25">
      <c r="U448"/>
      <c r="V448"/>
    </row>
    <row r="449" spans="21:22" x14ac:dyDescent="0.25">
      <c r="U449"/>
      <c r="V449"/>
    </row>
    <row r="450" spans="21:22" x14ac:dyDescent="0.25">
      <c r="U450"/>
      <c r="V450"/>
    </row>
    <row r="451" spans="21:22" x14ac:dyDescent="0.25">
      <c r="U451"/>
      <c r="V451"/>
    </row>
    <row r="452" spans="21:22" x14ac:dyDescent="0.25">
      <c r="U452"/>
      <c r="V452"/>
    </row>
    <row r="453" spans="21:22" x14ac:dyDescent="0.25">
      <c r="U453"/>
      <c r="V453"/>
    </row>
    <row r="454" spans="21:22" x14ac:dyDescent="0.25">
      <c r="U454"/>
      <c r="V454"/>
    </row>
    <row r="455" spans="21:22" x14ac:dyDescent="0.25">
      <c r="U455"/>
      <c r="V455"/>
    </row>
    <row r="456" spans="21:22" x14ac:dyDescent="0.25">
      <c r="U456"/>
      <c r="V456"/>
    </row>
    <row r="457" spans="21:22" x14ac:dyDescent="0.25">
      <c r="U457"/>
      <c r="V457"/>
    </row>
    <row r="458" spans="21:22" x14ac:dyDescent="0.25">
      <c r="U458"/>
      <c r="V458"/>
    </row>
    <row r="459" spans="21:22" x14ac:dyDescent="0.25">
      <c r="U459"/>
      <c r="V459"/>
    </row>
    <row r="460" spans="21:22" x14ac:dyDescent="0.25">
      <c r="U460"/>
      <c r="V460"/>
    </row>
    <row r="461" spans="21:22" x14ac:dyDescent="0.25">
      <c r="U461"/>
      <c r="V461"/>
    </row>
    <row r="462" spans="21:22" x14ac:dyDescent="0.25">
      <c r="U462"/>
      <c r="V462"/>
    </row>
    <row r="463" spans="21:22" x14ac:dyDescent="0.25">
      <c r="U463"/>
      <c r="V463"/>
    </row>
    <row r="464" spans="21:22" x14ac:dyDescent="0.25">
      <c r="U464"/>
      <c r="V464"/>
    </row>
    <row r="465" spans="21:22" x14ac:dyDescent="0.25">
      <c r="U465"/>
      <c r="V465"/>
    </row>
    <row r="466" spans="21:22" x14ac:dyDescent="0.25">
      <c r="U466"/>
      <c r="V466"/>
    </row>
    <row r="467" spans="21:22" x14ac:dyDescent="0.25">
      <c r="U467"/>
      <c r="V467"/>
    </row>
    <row r="468" spans="21:22" x14ac:dyDescent="0.25">
      <c r="U468"/>
      <c r="V468"/>
    </row>
    <row r="469" spans="21:22" x14ac:dyDescent="0.25">
      <c r="U469"/>
      <c r="V469"/>
    </row>
    <row r="470" spans="21:22" x14ac:dyDescent="0.25">
      <c r="U470"/>
      <c r="V470"/>
    </row>
    <row r="471" spans="21:22" x14ac:dyDescent="0.25">
      <c r="U471"/>
      <c r="V471"/>
    </row>
    <row r="472" spans="21:22" x14ac:dyDescent="0.25">
      <c r="U472"/>
      <c r="V472"/>
    </row>
    <row r="473" spans="21:22" x14ac:dyDescent="0.25">
      <c r="U473"/>
      <c r="V473"/>
    </row>
    <row r="474" spans="21:22" x14ac:dyDescent="0.25">
      <c r="U474"/>
      <c r="V474"/>
    </row>
    <row r="475" spans="21:22" x14ac:dyDescent="0.25">
      <c r="U475"/>
      <c r="V475"/>
    </row>
    <row r="476" spans="21:22" x14ac:dyDescent="0.25">
      <c r="U476"/>
      <c r="V476"/>
    </row>
    <row r="477" spans="21:22" x14ac:dyDescent="0.25">
      <c r="U477"/>
      <c r="V477"/>
    </row>
    <row r="478" spans="21:22" x14ac:dyDescent="0.25">
      <c r="U478"/>
      <c r="V478"/>
    </row>
    <row r="479" spans="21:22" x14ac:dyDescent="0.25">
      <c r="U479"/>
      <c r="V479"/>
    </row>
    <row r="480" spans="21:22" x14ac:dyDescent="0.25">
      <c r="U480"/>
      <c r="V480"/>
    </row>
    <row r="481" spans="21:22" x14ac:dyDescent="0.25">
      <c r="U481"/>
      <c r="V481"/>
    </row>
    <row r="482" spans="21:22" x14ac:dyDescent="0.25">
      <c r="U482"/>
      <c r="V482"/>
    </row>
    <row r="483" spans="21:22" x14ac:dyDescent="0.25">
      <c r="U483"/>
      <c r="V483"/>
    </row>
    <row r="484" spans="21:22" x14ac:dyDescent="0.25">
      <c r="U484"/>
      <c r="V484"/>
    </row>
    <row r="485" spans="21:22" x14ac:dyDescent="0.25">
      <c r="U485"/>
      <c r="V485"/>
    </row>
    <row r="486" spans="21:22" x14ac:dyDescent="0.25">
      <c r="U486"/>
      <c r="V486"/>
    </row>
    <row r="487" spans="21:22" x14ac:dyDescent="0.25">
      <c r="U487"/>
      <c r="V487"/>
    </row>
    <row r="488" spans="21:22" x14ac:dyDescent="0.25">
      <c r="U488"/>
      <c r="V488"/>
    </row>
    <row r="489" spans="21:22" x14ac:dyDescent="0.25">
      <c r="U489"/>
      <c r="V489"/>
    </row>
    <row r="490" spans="21:22" x14ac:dyDescent="0.25">
      <c r="U490"/>
      <c r="V490"/>
    </row>
    <row r="491" spans="21:22" x14ac:dyDescent="0.25">
      <c r="U491"/>
      <c r="V491"/>
    </row>
    <row r="492" spans="21:22" x14ac:dyDescent="0.25">
      <c r="U492"/>
      <c r="V492"/>
    </row>
    <row r="493" spans="21:22" x14ac:dyDescent="0.25">
      <c r="U493"/>
      <c r="V493"/>
    </row>
    <row r="494" spans="21:22" x14ac:dyDescent="0.25">
      <c r="U494"/>
      <c r="V494"/>
    </row>
    <row r="495" spans="21:22" x14ac:dyDescent="0.25">
      <c r="U495"/>
      <c r="V495"/>
    </row>
    <row r="496" spans="21:22" x14ac:dyDescent="0.25">
      <c r="U496"/>
      <c r="V496"/>
    </row>
    <row r="497" spans="21:22" x14ac:dyDescent="0.25">
      <c r="U497"/>
      <c r="V497"/>
    </row>
    <row r="498" spans="21:22" x14ac:dyDescent="0.25">
      <c r="U498"/>
      <c r="V498"/>
    </row>
    <row r="499" spans="21:22" x14ac:dyDescent="0.25">
      <c r="U499"/>
      <c r="V499"/>
    </row>
    <row r="500" spans="21:22" x14ac:dyDescent="0.25">
      <c r="U500"/>
      <c r="V500"/>
    </row>
    <row r="501" spans="21:22" x14ac:dyDescent="0.25">
      <c r="U501"/>
      <c r="V501"/>
    </row>
    <row r="502" spans="21:22" x14ac:dyDescent="0.25">
      <c r="U502"/>
      <c r="V502"/>
    </row>
    <row r="503" spans="21:22" x14ac:dyDescent="0.25">
      <c r="U503"/>
      <c r="V503"/>
    </row>
    <row r="504" spans="21:22" x14ac:dyDescent="0.25">
      <c r="U504"/>
      <c r="V504"/>
    </row>
    <row r="505" spans="21:22" x14ac:dyDescent="0.25">
      <c r="U505"/>
      <c r="V505"/>
    </row>
    <row r="506" spans="21:22" x14ac:dyDescent="0.25">
      <c r="U506"/>
      <c r="V506"/>
    </row>
    <row r="507" spans="21:22" x14ac:dyDescent="0.25">
      <c r="U507"/>
      <c r="V507"/>
    </row>
    <row r="508" spans="21:22" x14ac:dyDescent="0.25">
      <c r="U508"/>
      <c r="V508"/>
    </row>
    <row r="509" spans="21:22" x14ac:dyDescent="0.25">
      <c r="U509"/>
      <c r="V509"/>
    </row>
    <row r="510" spans="21:22" x14ac:dyDescent="0.25">
      <c r="U510"/>
      <c r="V510"/>
    </row>
    <row r="511" spans="21:22" x14ac:dyDescent="0.25">
      <c r="U511"/>
      <c r="V511"/>
    </row>
    <row r="512" spans="21:22" x14ac:dyDescent="0.25">
      <c r="U512"/>
      <c r="V512"/>
    </row>
    <row r="513" spans="21:22" x14ac:dyDescent="0.25">
      <c r="U513"/>
      <c r="V513"/>
    </row>
    <row r="514" spans="21:22" x14ac:dyDescent="0.25">
      <c r="U514"/>
      <c r="V514"/>
    </row>
    <row r="515" spans="21:22" x14ac:dyDescent="0.25">
      <c r="U515"/>
      <c r="V515"/>
    </row>
    <row r="516" spans="21:22" x14ac:dyDescent="0.25">
      <c r="U516"/>
      <c r="V516"/>
    </row>
    <row r="517" spans="21:22" x14ac:dyDescent="0.25">
      <c r="U517"/>
      <c r="V517"/>
    </row>
    <row r="518" spans="21:22" x14ac:dyDescent="0.25">
      <c r="U518"/>
      <c r="V518"/>
    </row>
    <row r="519" spans="21:22" x14ac:dyDescent="0.25">
      <c r="U519"/>
      <c r="V519"/>
    </row>
    <row r="520" spans="21:22" x14ac:dyDescent="0.25">
      <c r="U520"/>
      <c r="V520"/>
    </row>
    <row r="521" spans="21:22" x14ac:dyDescent="0.25">
      <c r="U521"/>
      <c r="V521"/>
    </row>
    <row r="522" spans="21:22" x14ac:dyDescent="0.25">
      <c r="U522"/>
      <c r="V522"/>
    </row>
    <row r="523" spans="21:22" x14ac:dyDescent="0.25">
      <c r="U523"/>
      <c r="V523"/>
    </row>
    <row r="524" spans="21:22" x14ac:dyDescent="0.25">
      <c r="U524"/>
      <c r="V524"/>
    </row>
    <row r="525" spans="21:22" x14ac:dyDescent="0.25">
      <c r="U525"/>
      <c r="V525"/>
    </row>
    <row r="526" spans="21:22" x14ac:dyDescent="0.25">
      <c r="U526"/>
      <c r="V526"/>
    </row>
    <row r="527" spans="21:22" x14ac:dyDescent="0.25">
      <c r="U527"/>
      <c r="V527"/>
    </row>
    <row r="528" spans="21:22" x14ac:dyDescent="0.25">
      <c r="U528"/>
      <c r="V528"/>
    </row>
    <row r="529" spans="21:22" x14ac:dyDescent="0.25">
      <c r="U529"/>
      <c r="V529"/>
    </row>
    <row r="530" spans="21:22" x14ac:dyDescent="0.25">
      <c r="U530"/>
      <c r="V530"/>
    </row>
    <row r="531" spans="21:22" x14ac:dyDescent="0.25">
      <c r="U531"/>
      <c r="V531"/>
    </row>
    <row r="532" spans="21:22" x14ac:dyDescent="0.25">
      <c r="U532"/>
      <c r="V532"/>
    </row>
  </sheetData>
  <sortState xmlns:xlrd2="http://schemas.microsoft.com/office/spreadsheetml/2017/richdata2" ref="A3:E70">
    <sortCondition descending="1" ref="C3:C70"/>
  </sortState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54B4-ADD7-4C45-9EB0-294D97E3116E}">
  <dimension ref="A1:J454"/>
  <sheetViews>
    <sheetView workbookViewId="0">
      <selection activeCell="A6" sqref="A6:A25"/>
    </sheetView>
  </sheetViews>
  <sheetFormatPr defaultColWidth="8.5703125" defaultRowHeight="15" x14ac:dyDescent="0.25"/>
  <cols>
    <col min="1" max="1" width="53.5703125" style="212" customWidth="1"/>
    <col min="2" max="9" width="17" style="212" customWidth="1"/>
    <col min="10" max="10" width="12" style="212" customWidth="1"/>
    <col min="11" max="16384" width="8.5703125" style="212"/>
  </cols>
  <sheetData>
    <row r="1" spans="1:10" ht="15.75" thickBot="1" x14ac:dyDescent="0.3">
      <c r="A1" s="391" t="s">
        <v>2489</v>
      </c>
      <c r="B1" s="392"/>
      <c r="C1" s="392"/>
      <c r="D1" s="392"/>
      <c r="E1" s="392"/>
      <c r="F1" s="392"/>
      <c r="G1" s="392"/>
      <c r="H1" s="392"/>
      <c r="I1" s="392"/>
      <c r="J1" s="393"/>
    </row>
    <row r="2" spans="1:10" ht="15.75" thickBot="1" x14ac:dyDescent="0.3">
      <c r="A2" s="394" t="s">
        <v>508</v>
      </c>
      <c r="B2" s="396" t="s">
        <v>509</v>
      </c>
      <c r="C2" s="397"/>
      <c r="D2" s="396" t="s">
        <v>510</v>
      </c>
      <c r="E2" s="397"/>
      <c r="F2" s="398"/>
      <c r="G2" s="396" t="s">
        <v>511</v>
      </c>
      <c r="H2" s="397"/>
      <c r="I2" s="397"/>
      <c r="J2" s="399"/>
    </row>
    <row r="3" spans="1:10" ht="30.75" thickBot="1" x14ac:dyDescent="0.3">
      <c r="A3" s="395"/>
      <c r="B3" s="235" t="s">
        <v>512</v>
      </c>
      <c r="C3" s="236" t="s">
        <v>513</v>
      </c>
      <c r="D3" s="236" t="s">
        <v>514</v>
      </c>
      <c r="E3" s="236" t="s">
        <v>515</v>
      </c>
      <c r="F3" s="237" t="s">
        <v>516</v>
      </c>
      <c r="G3" s="236" t="s">
        <v>517</v>
      </c>
      <c r="H3" s="236" t="s">
        <v>518</v>
      </c>
      <c r="I3" s="236" t="s">
        <v>519</v>
      </c>
      <c r="J3" s="238" t="s">
        <v>520</v>
      </c>
    </row>
    <row r="4" spans="1:10" x14ac:dyDescent="0.25">
      <c r="A4" s="395" t="s">
        <v>482</v>
      </c>
      <c r="B4" s="400" t="s">
        <v>483</v>
      </c>
      <c r="C4" s="400" t="s">
        <v>521</v>
      </c>
      <c r="D4" s="400" t="s">
        <v>485</v>
      </c>
      <c r="E4" s="400" t="s">
        <v>486</v>
      </c>
      <c r="F4" s="389" t="s">
        <v>522</v>
      </c>
      <c r="G4" s="236" t="s">
        <v>523</v>
      </c>
      <c r="H4" s="236" t="s">
        <v>524</v>
      </c>
      <c r="I4" s="236" t="s">
        <v>525</v>
      </c>
      <c r="J4" s="238" t="s">
        <v>526</v>
      </c>
    </row>
    <row r="5" spans="1:10" x14ac:dyDescent="0.25">
      <c r="A5" s="395"/>
      <c r="B5" s="401"/>
      <c r="C5" s="401"/>
      <c r="D5" s="401"/>
      <c r="E5" s="401"/>
      <c r="F5" s="390"/>
      <c r="G5" s="239" t="s">
        <v>527</v>
      </c>
      <c r="H5" s="239" t="s">
        <v>528</v>
      </c>
      <c r="I5" s="240" t="s">
        <v>529</v>
      </c>
      <c r="J5" s="241" t="s">
        <v>530</v>
      </c>
    </row>
    <row r="6" spans="1:10" x14ac:dyDescent="0.25">
      <c r="A6" s="242" t="s">
        <v>39</v>
      </c>
      <c r="B6" s="299">
        <v>19587024.812039461</v>
      </c>
      <c r="C6" s="300">
        <v>30899479.418860544</v>
      </c>
      <c r="D6" s="300">
        <v>1807076</v>
      </c>
      <c r="E6" s="300">
        <v>1945199</v>
      </c>
      <c r="F6" s="300">
        <v>7608070.120123419</v>
      </c>
      <c r="G6" s="290">
        <v>50486504.230900005</v>
      </c>
      <c r="H6" s="290">
        <v>9415146.1201234199</v>
      </c>
      <c r="I6" s="292">
        <v>41071358.110776588</v>
      </c>
      <c r="J6" s="243">
        <v>5.3622645455276476</v>
      </c>
    </row>
    <row r="7" spans="1:10" x14ac:dyDescent="0.25">
      <c r="A7" s="242" t="s">
        <v>51</v>
      </c>
      <c r="B7" s="299">
        <v>14401243.992966963</v>
      </c>
      <c r="C7" s="300">
        <v>23006294.044558443</v>
      </c>
      <c r="D7" s="299">
        <v>2193508</v>
      </c>
      <c r="E7" s="300">
        <v>1155272</v>
      </c>
      <c r="F7" s="300">
        <v>1355843.2222580854</v>
      </c>
      <c r="G7" s="290">
        <v>37407538.037525408</v>
      </c>
      <c r="H7" s="290">
        <v>3549351.2222580854</v>
      </c>
      <c r="I7" s="292">
        <v>33858186.815267324</v>
      </c>
      <c r="J7" s="243">
        <v>10.539260753610868</v>
      </c>
    </row>
    <row r="8" spans="1:10" x14ac:dyDescent="0.25">
      <c r="A8" s="242" t="s">
        <v>100</v>
      </c>
      <c r="B8" s="299">
        <v>1081279.8789392838</v>
      </c>
      <c r="C8" s="300">
        <v>2195400.3630904891</v>
      </c>
      <c r="D8" s="299">
        <v>203263</v>
      </c>
      <c r="E8" s="300">
        <v>289787</v>
      </c>
      <c r="F8" s="300">
        <v>289787</v>
      </c>
      <c r="G8" s="290">
        <v>3276680.2420297731</v>
      </c>
      <c r="H8" s="290">
        <v>493050</v>
      </c>
      <c r="I8" s="292">
        <v>2783630.2420297731</v>
      </c>
      <c r="J8" s="243">
        <v>6.6457362174825541</v>
      </c>
    </row>
    <row r="9" spans="1:10" x14ac:dyDescent="0.25">
      <c r="A9" s="242" t="s">
        <v>105</v>
      </c>
      <c r="B9" s="299">
        <v>278023.40068059519</v>
      </c>
      <c r="C9" s="300">
        <v>412995.61672381719</v>
      </c>
      <c r="D9" s="299">
        <v>139976</v>
      </c>
      <c r="E9" s="300">
        <v>99648</v>
      </c>
      <c r="F9" s="300">
        <v>242221.41240112702</v>
      </c>
      <c r="G9" s="290">
        <v>691019.01740441239</v>
      </c>
      <c r="H9" s="290">
        <v>382197.41240112705</v>
      </c>
      <c r="I9" s="292">
        <v>308821.60500328534</v>
      </c>
      <c r="J9" s="243">
        <v>1.8080159493051939</v>
      </c>
    </row>
    <row r="10" spans="1:10" x14ac:dyDescent="0.25">
      <c r="A10" s="242" t="s">
        <v>224</v>
      </c>
      <c r="B10" s="299">
        <v>4411262.1755652344</v>
      </c>
      <c r="C10" s="300">
        <v>6999534.4513112269</v>
      </c>
      <c r="D10" s="299">
        <v>937289</v>
      </c>
      <c r="E10" s="300">
        <v>542461</v>
      </c>
      <c r="F10" s="300">
        <v>647836.7183274799</v>
      </c>
      <c r="G10" s="290">
        <v>11410796.626876462</v>
      </c>
      <c r="H10" s="290">
        <v>1585125.7183274799</v>
      </c>
      <c r="I10" s="292">
        <v>9825670.9085489828</v>
      </c>
      <c r="J10" s="243">
        <v>7.1986697931545658</v>
      </c>
    </row>
    <row r="11" spans="1:10" x14ac:dyDescent="0.25">
      <c r="A11" s="242" t="s">
        <v>309</v>
      </c>
      <c r="B11" s="299">
        <v>4243522.2396603944</v>
      </c>
      <c r="C11" s="300">
        <v>6258034.6777453572</v>
      </c>
      <c r="D11" s="299">
        <v>242197</v>
      </c>
      <c r="E11" s="300">
        <v>568856</v>
      </c>
      <c r="F11" s="300">
        <v>568856</v>
      </c>
      <c r="G11" s="290">
        <v>10501556.917405751</v>
      </c>
      <c r="H11" s="290">
        <v>811053</v>
      </c>
      <c r="I11" s="292">
        <v>9690503.9174057506</v>
      </c>
      <c r="J11" s="243">
        <v>12.948052614817714</v>
      </c>
    </row>
    <row r="12" spans="1:10" x14ac:dyDescent="0.25">
      <c r="A12" s="242" t="s">
        <v>310</v>
      </c>
      <c r="B12" s="299">
        <v>282564.98283395421</v>
      </c>
      <c r="C12" s="300">
        <v>763232.97165264259</v>
      </c>
      <c r="D12" s="299">
        <v>279944</v>
      </c>
      <c r="E12" s="300">
        <v>111285</v>
      </c>
      <c r="F12" s="300">
        <v>111285</v>
      </c>
      <c r="G12" s="290">
        <v>1045797.9544865969</v>
      </c>
      <c r="H12" s="290">
        <v>391229</v>
      </c>
      <c r="I12" s="292">
        <v>654568.95448659686</v>
      </c>
      <c r="J12" s="243">
        <v>2.6731094946606637</v>
      </c>
    </row>
    <row r="13" spans="1:10" x14ac:dyDescent="0.25">
      <c r="A13" s="242" t="s">
        <v>2492</v>
      </c>
      <c r="B13" s="299">
        <v>454553.55292438611</v>
      </c>
      <c r="C13" s="300">
        <v>708229.21822911978</v>
      </c>
      <c r="D13" s="299">
        <v>63594.949594079873</v>
      </c>
      <c r="E13" s="300">
        <v>93765.070948742214</v>
      </c>
      <c r="F13" s="300">
        <v>171161.39818600655</v>
      </c>
      <c r="G13" s="290">
        <v>1162782.7711535059</v>
      </c>
      <c r="H13" s="290">
        <v>234756.34778008642</v>
      </c>
      <c r="I13" s="292">
        <v>928026.42337341944</v>
      </c>
      <c r="J13" s="243">
        <v>4.953147304211643</v>
      </c>
    </row>
    <row r="14" spans="1:10" x14ac:dyDescent="0.25">
      <c r="A14" s="242" t="s">
        <v>2494</v>
      </c>
      <c r="B14" s="299">
        <v>5474971.7396129481</v>
      </c>
      <c r="C14" s="300">
        <v>11069521.090553779</v>
      </c>
      <c r="D14" s="299">
        <v>315999</v>
      </c>
      <c r="E14" s="300">
        <v>696302</v>
      </c>
      <c r="F14" s="300">
        <v>857915.37711305183</v>
      </c>
      <c r="G14" s="290">
        <v>16544492.830166727</v>
      </c>
      <c r="H14" s="290">
        <v>1173914.3771130517</v>
      </c>
      <c r="I14" s="292">
        <v>15370578.453053676</v>
      </c>
      <c r="J14" s="243">
        <v>14.093440844343148</v>
      </c>
    </row>
    <row r="15" spans="1:10" x14ac:dyDescent="0.25">
      <c r="A15" s="242" t="s">
        <v>2493</v>
      </c>
      <c r="B15" s="299">
        <v>9001439.5003323033</v>
      </c>
      <c r="C15" s="300">
        <v>14433730.847151453</v>
      </c>
      <c r="D15" s="299">
        <v>1938345</v>
      </c>
      <c r="E15" s="300">
        <v>3697064</v>
      </c>
      <c r="F15" s="300">
        <v>4955230.2387247756</v>
      </c>
      <c r="G15" s="290">
        <v>23435170.347483754</v>
      </c>
      <c r="H15" s="290">
        <v>6893575.2387247756</v>
      </c>
      <c r="I15" s="292">
        <v>16541595.108758979</v>
      </c>
      <c r="J15" s="243">
        <v>3.3995669207810031</v>
      </c>
    </row>
    <row r="16" spans="1:10" x14ac:dyDescent="0.25">
      <c r="A16" s="242" t="s">
        <v>205</v>
      </c>
      <c r="B16" s="299">
        <v>422808.68086847814</v>
      </c>
      <c r="C16" s="300">
        <v>654059.44865285372</v>
      </c>
      <c r="D16" s="299">
        <v>438847</v>
      </c>
      <c r="E16" s="300">
        <v>382484</v>
      </c>
      <c r="F16" s="300">
        <v>442531.19823428174</v>
      </c>
      <c r="G16" s="290">
        <v>1076868.1295213317</v>
      </c>
      <c r="H16" s="290">
        <v>881378.19823428174</v>
      </c>
      <c r="I16" s="292">
        <v>195489.93128705001</v>
      </c>
      <c r="J16" s="243">
        <v>1.2218002801506627</v>
      </c>
    </row>
    <row r="17" spans="1:10" x14ac:dyDescent="0.25">
      <c r="A17" s="242" t="s">
        <v>2491</v>
      </c>
      <c r="B17" s="299">
        <v>4223640.7303329417</v>
      </c>
      <c r="C17" s="300">
        <v>6493405.9487271616</v>
      </c>
      <c r="D17" s="299">
        <v>2424219</v>
      </c>
      <c r="E17" s="300">
        <v>4503681</v>
      </c>
      <c r="F17" s="300">
        <v>3550771.7484689211</v>
      </c>
      <c r="G17" s="290">
        <v>10717046.679060103</v>
      </c>
      <c r="H17" s="290">
        <v>5974990.7484689206</v>
      </c>
      <c r="I17" s="292">
        <v>4742055.9305911828</v>
      </c>
      <c r="J17" s="243">
        <v>1.7936507570001385</v>
      </c>
    </row>
    <row r="18" spans="1:10" x14ac:dyDescent="0.25">
      <c r="A18" s="242" t="s">
        <v>311</v>
      </c>
      <c r="B18" s="299">
        <v>963961.63766588236</v>
      </c>
      <c r="C18" s="300">
        <v>1620023.6933183961</v>
      </c>
      <c r="D18" s="299">
        <v>119997.05040592013</v>
      </c>
      <c r="E18" s="300">
        <v>176924.92905125779</v>
      </c>
      <c r="F18" s="300">
        <v>340577.31394400005</v>
      </c>
      <c r="G18" s="290">
        <v>2583985.3309842786</v>
      </c>
      <c r="H18" s="290">
        <v>460574.36434992019</v>
      </c>
      <c r="I18" s="292">
        <v>2123410.9666343583</v>
      </c>
      <c r="J18" s="243">
        <v>5.6103542250586536</v>
      </c>
    </row>
    <row r="19" spans="1:10" x14ac:dyDescent="0.25">
      <c r="A19" s="242" t="s">
        <v>313</v>
      </c>
      <c r="B19" s="299">
        <v>4365537.2253951002</v>
      </c>
      <c r="C19" s="300">
        <v>9901126.7932600435</v>
      </c>
      <c r="D19" s="299">
        <v>288656</v>
      </c>
      <c r="E19" s="300">
        <v>464849</v>
      </c>
      <c r="F19" s="300">
        <v>650538.05814624915</v>
      </c>
      <c r="G19" s="290">
        <v>14266664.018655144</v>
      </c>
      <c r="H19" s="290">
        <v>939194.05814624915</v>
      </c>
      <c r="I19" s="292">
        <v>13327469.960508894</v>
      </c>
      <c r="J19" s="243">
        <v>15.1903261045052</v>
      </c>
    </row>
    <row r="20" spans="1:10" x14ac:dyDescent="0.25">
      <c r="A20" s="242" t="s">
        <v>315</v>
      </c>
      <c r="B20" s="299">
        <v>20342597.089625228</v>
      </c>
      <c r="C20" s="300">
        <v>35927086.658756427</v>
      </c>
      <c r="D20" s="299">
        <v>1194499</v>
      </c>
      <c r="E20" s="300">
        <v>1581296</v>
      </c>
      <c r="F20" s="300">
        <v>10886633.381868979</v>
      </c>
      <c r="G20" s="290">
        <v>56269683.748381659</v>
      </c>
      <c r="H20" s="290">
        <v>12081132.381868979</v>
      </c>
      <c r="I20" s="292">
        <v>44188551.366512679</v>
      </c>
      <c r="J20" s="243">
        <v>4.6576497938909771</v>
      </c>
    </row>
    <row r="21" spans="1:10" x14ac:dyDescent="0.25">
      <c r="A21" s="242" t="s">
        <v>129</v>
      </c>
      <c r="B21" s="299">
        <v>1472601.9741271227</v>
      </c>
      <c r="C21" s="300">
        <v>2104097.0524700535</v>
      </c>
      <c r="D21" s="299">
        <v>266282</v>
      </c>
      <c r="E21" s="300">
        <v>683632</v>
      </c>
      <c r="F21" s="300">
        <v>683632</v>
      </c>
      <c r="G21" s="290">
        <v>3576699.0265971762</v>
      </c>
      <c r="H21" s="290">
        <v>949914</v>
      </c>
      <c r="I21" s="292">
        <v>2626785.0265971762</v>
      </c>
      <c r="J21" s="243">
        <v>3.7652872013647301</v>
      </c>
    </row>
    <row r="22" spans="1:10" x14ac:dyDescent="0.25">
      <c r="A22" s="242" t="s">
        <v>317</v>
      </c>
      <c r="B22" s="299">
        <v>7261646.4801198272</v>
      </c>
      <c r="C22" s="300">
        <v>14060873.602258388</v>
      </c>
      <c r="D22" s="299">
        <v>1238641</v>
      </c>
      <c r="E22" s="300">
        <v>1341921</v>
      </c>
      <c r="F22" s="300">
        <v>4337702.1547196461</v>
      </c>
      <c r="G22" s="290">
        <v>21322520.082378216</v>
      </c>
      <c r="H22" s="290">
        <v>5576343.1547196461</v>
      </c>
      <c r="I22" s="292">
        <v>15746176.927658569</v>
      </c>
      <c r="J22" s="243">
        <v>3.8237460448128067</v>
      </c>
    </row>
    <row r="23" spans="1:10" x14ac:dyDescent="0.25">
      <c r="A23" s="242" t="s">
        <v>318</v>
      </c>
      <c r="B23" s="299">
        <v>4808658.04660274</v>
      </c>
      <c r="C23" s="300">
        <v>7314310.35850095</v>
      </c>
      <c r="D23" s="299">
        <v>1104059</v>
      </c>
      <c r="E23" s="300">
        <v>1258572</v>
      </c>
      <c r="F23" s="300">
        <v>3532509.6191974166</v>
      </c>
      <c r="G23" s="290">
        <v>12122968.405103691</v>
      </c>
      <c r="H23" s="290">
        <v>4636568.6191974171</v>
      </c>
      <c r="I23" s="292">
        <v>7486399.7859062739</v>
      </c>
      <c r="J23" s="243">
        <v>2.6146422927742972</v>
      </c>
    </row>
    <row r="24" spans="1:10" ht="30" x14ac:dyDescent="0.25">
      <c r="A24" s="242" t="s">
        <v>2495</v>
      </c>
      <c r="B24" s="299">
        <v>5909371.5376637457</v>
      </c>
      <c r="C24" s="300">
        <v>10681333.379831932</v>
      </c>
      <c r="D24" s="299">
        <v>348854</v>
      </c>
      <c r="E24" s="300">
        <v>614875</v>
      </c>
      <c r="F24" s="300">
        <v>2502533.4850039599</v>
      </c>
      <c r="G24" s="290">
        <v>16590704.917495679</v>
      </c>
      <c r="H24" s="290">
        <v>2851387.4850039599</v>
      </c>
      <c r="I24" s="292">
        <v>13739317.43249172</v>
      </c>
      <c r="J24" s="243">
        <v>5.8184673267837672</v>
      </c>
    </row>
    <row r="25" spans="1:10" x14ac:dyDescent="0.25">
      <c r="A25" s="242" t="s">
        <v>319</v>
      </c>
      <c r="B25" s="299">
        <v>0</v>
      </c>
      <c r="C25" s="300">
        <v>0</v>
      </c>
      <c r="D25" s="299">
        <v>3173576</v>
      </c>
      <c r="E25" s="300">
        <v>0</v>
      </c>
      <c r="F25" s="300">
        <v>0</v>
      </c>
      <c r="G25" s="290">
        <v>0</v>
      </c>
      <c r="H25" s="290">
        <v>3173576</v>
      </c>
      <c r="I25" s="292">
        <v>-3173576</v>
      </c>
      <c r="J25" s="243">
        <v>0</v>
      </c>
    </row>
    <row r="26" spans="1:10" x14ac:dyDescent="0.25">
      <c r="A26" s="244"/>
      <c r="B26" s="293"/>
      <c r="C26" s="293"/>
      <c r="D26" s="293"/>
      <c r="E26" s="293"/>
      <c r="F26" s="293"/>
      <c r="G26" s="293"/>
      <c r="H26" s="293"/>
      <c r="I26" s="294"/>
      <c r="J26" s="245"/>
    </row>
    <row r="27" spans="1:10" x14ac:dyDescent="0.25">
      <c r="A27" s="246" t="s">
        <v>531</v>
      </c>
      <c r="B27" s="295">
        <f>SUM(B6:B11)</f>
        <v>44002356.499851935</v>
      </c>
      <c r="C27" s="295">
        <f t="shared" ref="C27:I27" si="0">SUM(C6:C11)</f>
        <v>69771738.572289884</v>
      </c>
      <c r="D27" s="295">
        <f t="shared" si="0"/>
        <v>5523309</v>
      </c>
      <c r="E27" s="295">
        <f t="shared" si="0"/>
        <v>4601223</v>
      </c>
      <c r="F27" s="295">
        <f t="shared" si="0"/>
        <v>10712614.47311011</v>
      </c>
      <c r="G27" s="295">
        <f t="shared" si="0"/>
        <v>113774095.0721418</v>
      </c>
      <c r="H27" s="295">
        <f t="shared" si="0"/>
        <v>16235923.473110111</v>
      </c>
      <c r="I27" s="295">
        <f t="shared" si="0"/>
        <v>97538171.599031702</v>
      </c>
      <c r="J27" s="247">
        <f>G27/H27</f>
        <v>7.0075530511445265</v>
      </c>
    </row>
    <row r="28" spans="1:10" x14ac:dyDescent="0.25">
      <c r="A28" s="246" t="s">
        <v>532</v>
      </c>
      <c r="B28" s="295">
        <f>SUM(B12:B17)</f>
        <v>19859979.186905012</v>
      </c>
      <c r="C28" s="295">
        <f t="shared" ref="C28:I28" si="1">SUM(C12:C17)</f>
        <v>34122179.524967007</v>
      </c>
      <c r="D28" s="295">
        <f t="shared" si="1"/>
        <v>5460948.9495940804</v>
      </c>
      <c r="E28" s="295">
        <f t="shared" si="1"/>
        <v>9484581.0709487423</v>
      </c>
      <c r="F28" s="295">
        <f t="shared" si="1"/>
        <v>10088894.960727036</v>
      </c>
      <c r="G28" s="295">
        <f t="shared" si="1"/>
        <v>53982158.711872019</v>
      </c>
      <c r="H28" s="295">
        <f t="shared" si="1"/>
        <v>15549843.910321116</v>
      </c>
      <c r="I28" s="295">
        <f t="shared" si="1"/>
        <v>38432314.801550902</v>
      </c>
      <c r="J28" s="247">
        <f>G28/H28</f>
        <v>3.4715563077801495</v>
      </c>
    </row>
    <row r="29" spans="1:10" x14ac:dyDescent="0.25">
      <c r="A29" s="246" t="s">
        <v>533</v>
      </c>
      <c r="B29" s="295">
        <f>SUM(B18:B24)</f>
        <v>45124373.991199642</v>
      </c>
      <c r="C29" s="295">
        <f t="shared" ref="C29:I29" si="2">SUM(C18:C24)</f>
        <v>81608851.538396209</v>
      </c>
      <c r="D29" s="295">
        <f t="shared" si="2"/>
        <v>4560988.0504059196</v>
      </c>
      <c r="E29" s="295">
        <f t="shared" si="2"/>
        <v>6122069.9290512577</v>
      </c>
      <c r="F29" s="295">
        <f t="shared" si="2"/>
        <v>22934126.012880251</v>
      </c>
      <c r="G29" s="295">
        <f t="shared" si="2"/>
        <v>126733225.52959584</v>
      </c>
      <c r="H29" s="295">
        <f t="shared" si="2"/>
        <v>27495114.06328617</v>
      </c>
      <c r="I29" s="295">
        <f t="shared" si="2"/>
        <v>99238111.466309667</v>
      </c>
      <c r="J29" s="247">
        <f>G29/H29</f>
        <v>4.6092998646192518</v>
      </c>
    </row>
    <row r="30" spans="1:10" x14ac:dyDescent="0.25">
      <c r="A30" s="246" t="s">
        <v>534</v>
      </c>
      <c r="B30" s="295">
        <f>B25</f>
        <v>0</v>
      </c>
      <c r="C30" s="295">
        <f t="shared" ref="C30:I30" si="3">C25</f>
        <v>0</v>
      </c>
      <c r="D30" s="295">
        <f t="shared" si="3"/>
        <v>3173576</v>
      </c>
      <c r="E30" s="295">
        <f t="shared" si="3"/>
        <v>0</v>
      </c>
      <c r="F30" s="295">
        <f t="shared" si="3"/>
        <v>0</v>
      </c>
      <c r="G30" s="295">
        <f t="shared" si="3"/>
        <v>0</v>
      </c>
      <c r="H30" s="295">
        <f t="shared" si="3"/>
        <v>3173576</v>
      </c>
      <c r="I30" s="295">
        <f t="shared" si="3"/>
        <v>-3173576</v>
      </c>
      <c r="J30" s="247" t="s">
        <v>496</v>
      </c>
    </row>
    <row r="31" spans="1:10" x14ac:dyDescent="0.25">
      <c r="A31" s="248" t="s">
        <v>497</v>
      </c>
      <c r="B31" s="296"/>
      <c r="C31" s="296"/>
      <c r="D31" s="290">
        <f>'[34]2025 Verified Savings'!K30</f>
        <v>8307330</v>
      </c>
      <c r="E31" s="290">
        <f>'[34]2025 Verified Savings'!L30</f>
        <v>0</v>
      </c>
      <c r="F31" s="291">
        <f>MAX(SUMIF('[34]Cost Effectiveness Inputs'!$C$6:$C$419,'[34]2025 TRC'!A31,'[34]Cost Effectiveness Inputs'!$CF$6:$CF$419),E31)+SUMIF('[34]Cost Effectiveness Inputs'!$C$6:$C$419,'[34]2025 TRC'!A31,'[34]Cost Effectiveness Inputs'!$AQ$6:$AQ$419)</f>
        <v>0</v>
      </c>
      <c r="G31" s="296"/>
      <c r="H31" s="296">
        <f>D31+F31</f>
        <v>8307330</v>
      </c>
      <c r="I31" s="297">
        <f>G31-H31</f>
        <v>-8307330</v>
      </c>
      <c r="J31" s="243"/>
    </row>
    <row r="32" spans="1:10" x14ac:dyDescent="0.25">
      <c r="A32" s="249" t="s">
        <v>320</v>
      </c>
      <c r="B32" s="298">
        <f>SUM(B27:B31)</f>
        <v>108986709.67795658</v>
      </c>
      <c r="C32" s="298">
        <f t="shared" ref="C32:I32" si="4">SUM(C27:C31)</f>
        <v>185502769.63565311</v>
      </c>
      <c r="D32" s="298">
        <f t="shared" si="4"/>
        <v>27026152</v>
      </c>
      <c r="E32" s="298">
        <f t="shared" si="4"/>
        <v>20207874</v>
      </c>
      <c r="F32" s="298">
        <f t="shared" si="4"/>
        <v>43735635.446717396</v>
      </c>
      <c r="G32" s="298">
        <f t="shared" si="4"/>
        <v>294489479.31360966</v>
      </c>
      <c r="H32" s="298">
        <f t="shared" si="4"/>
        <v>70761787.446717396</v>
      </c>
      <c r="I32" s="298">
        <f t="shared" si="4"/>
        <v>223727691.86689228</v>
      </c>
      <c r="J32" s="247">
        <f>G32/H32</f>
        <v>4.1617020985423236</v>
      </c>
    </row>
    <row r="33" spans="1:10" x14ac:dyDescent="0.25">
      <c r="A33" s="249" t="s">
        <v>535</v>
      </c>
      <c r="B33" s="298">
        <f>B32-B28</f>
        <v>89126730.49105157</v>
      </c>
      <c r="C33" s="298">
        <f t="shared" ref="C33:I33" si="5">C32-C28</f>
        <v>151380590.11068609</v>
      </c>
      <c r="D33" s="298">
        <f t="shared" si="5"/>
        <v>21565203.05040592</v>
      </c>
      <c r="E33" s="298">
        <f t="shared" si="5"/>
        <v>10723292.929051258</v>
      </c>
      <c r="F33" s="298">
        <f t="shared" si="5"/>
        <v>33646740.48599036</v>
      </c>
      <c r="G33" s="298">
        <f t="shared" si="5"/>
        <v>240507320.60173765</v>
      </c>
      <c r="H33" s="298">
        <f t="shared" si="5"/>
        <v>55211943.53639628</v>
      </c>
      <c r="I33" s="298">
        <f t="shared" si="5"/>
        <v>185295377.06534138</v>
      </c>
      <c r="J33" s="247">
        <f t="shared" ref="J33" si="6">G33/H33</f>
        <v>4.3560741607147513</v>
      </c>
    </row>
    <row r="35" spans="1:10" x14ac:dyDescent="0.25">
      <c r="A35" s="273" t="s">
        <v>536</v>
      </c>
      <c r="B35" s="274"/>
      <c r="C35" s="275">
        <v>8836576.8503279332</v>
      </c>
      <c r="D35" s="276"/>
      <c r="E35" s="277"/>
      <c r="F35" s="251"/>
    </row>
    <row r="36" spans="1:10" x14ac:dyDescent="0.25">
      <c r="A36" s="274"/>
      <c r="B36" s="274"/>
      <c r="C36" s="274"/>
      <c r="D36" s="274"/>
      <c r="E36" s="278"/>
    </row>
    <row r="37" spans="1:10" x14ac:dyDescent="0.25">
      <c r="A37" s="274"/>
      <c r="B37" s="279"/>
      <c r="C37" s="279"/>
      <c r="D37" s="279"/>
      <c r="E37" s="278"/>
      <c r="F37" s="252"/>
    </row>
    <row r="38" spans="1:10" x14ac:dyDescent="0.25">
      <c r="J38" s="250"/>
    </row>
    <row r="39" spans="1:10" x14ac:dyDescent="0.25">
      <c r="B39" s="213"/>
      <c r="C39" s="213"/>
      <c r="D39" s="213"/>
      <c r="E39" s="213"/>
      <c r="F39" s="213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15" spans="5:5" x14ac:dyDescent="0.25">
      <c r="E315"/>
    </row>
    <row r="316" spans="5:5" x14ac:dyDescent="0.25">
      <c r="E316"/>
    </row>
    <row r="317" spans="5:5" x14ac:dyDescent="0.25">
      <c r="E317"/>
    </row>
    <row r="318" spans="5:5" x14ac:dyDescent="0.25">
      <c r="E318"/>
    </row>
    <row r="319" spans="5:5" x14ac:dyDescent="0.25">
      <c r="E319"/>
    </row>
    <row r="320" spans="5:5" x14ac:dyDescent="0.25">
      <c r="E320"/>
    </row>
    <row r="321" spans="5:5" x14ac:dyDescent="0.25">
      <c r="E321"/>
    </row>
    <row r="322" spans="5:5" x14ac:dyDescent="0.25">
      <c r="E322"/>
    </row>
    <row r="323" spans="5:5" x14ac:dyDescent="0.25">
      <c r="E323"/>
    </row>
    <row r="324" spans="5:5" x14ac:dyDescent="0.25">
      <c r="E324"/>
    </row>
    <row r="325" spans="5:5" x14ac:dyDescent="0.25">
      <c r="E325"/>
    </row>
    <row r="326" spans="5:5" x14ac:dyDescent="0.25">
      <c r="E326"/>
    </row>
    <row r="327" spans="5:5" x14ac:dyDescent="0.25">
      <c r="E327"/>
    </row>
    <row r="328" spans="5:5" x14ac:dyDescent="0.25">
      <c r="E328"/>
    </row>
    <row r="329" spans="5:5" x14ac:dyDescent="0.25">
      <c r="E329"/>
    </row>
    <row r="330" spans="5:5" x14ac:dyDescent="0.25">
      <c r="E330"/>
    </row>
    <row r="331" spans="5:5" x14ac:dyDescent="0.25">
      <c r="E331"/>
    </row>
    <row r="332" spans="5:5" x14ac:dyDescent="0.25">
      <c r="E332"/>
    </row>
    <row r="333" spans="5:5" x14ac:dyDescent="0.25">
      <c r="E333"/>
    </row>
    <row r="334" spans="5:5" x14ac:dyDescent="0.25">
      <c r="E334"/>
    </row>
    <row r="335" spans="5:5" x14ac:dyDescent="0.25">
      <c r="E335"/>
    </row>
    <row r="336" spans="5:5" x14ac:dyDescent="0.25">
      <c r="E336"/>
    </row>
    <row r="337" spans="5:5" x14ac:dyDescent="0.25">
      <c r="E337"/>
    </row>
    <row r="338" spans="5:5" x14ac:dyDescent="0.25">
      <c r="E338"/>
    </row>
    <row r="339" spans="5:5" x14ac:dyDescent="0.25">
      <c r="E339"/>
    </row>
    <row r="340" spans="5:5" x14ac:dyDescent="0.25">
      <c r="E340"/>
    </row>
    <row r="341" spans="5:5" x14ac:dyDescent="0.25">
      <c r="E341"/>
    </row>
    <row r="342" spans="5:5" x14ac:dyDescent="0.25">
      <c r="E342"/>
    </row>
    <row r="343" spans="5:5" x14ac:dyDescent="0.25">
      <c r="E343"/>
    </row>
    <row r="344" spans="5:5" x14ac:dyDescent="0.25">
      <c r="E344"/>
    </row>
    <row r="345" spans="5:5" x14ac:dyDescent="0.25">
      <c r="E345"/>
    </row>
    <row r="346" spans="5:5" x14ac:dyDescent="0.25">
      <c r="E346"/>
    </row>
    <row r="347" spans="5:5" x14ac:dyDescent="0.25">
      <c r="E347"/>
    </row>
    <row r="348" spans="5:5" x14ac:dyDescent="0.25">
      <c r="E348"/>
    </row>
    <row r="349" spans="5:5" x14ac:dyDescent="0.25">
      <c r="E349"/>
    </row>
    <row r="350" spans="5:5" x14ac:dyDescent="0.25">
      <c r="E350"/>
    </row>
    <row r="351" spans="5:5" x14ac:dyDescent="0.25">
      <c r="E351"/>
    </row>
    <row r="352" spans="5:5" x14ac:dyDescent="0.25">
      <c r="E352"/>
    </row>
    <row r="353" spans="5:5" x14ac:dyDescent="0.25">
      <c r="E353"/>
    </row>
    <row r="354" spans="5:5" x14ac:dyDescent="0.25">
      <c r="E354"/>
    </row>
    <row r="355" spans="5:5" x14ac:dyDescent="0.25">
      <c r="E355"/>
    </row>
    <row r="356" spans="5:5" x14ac:dyDescent="0.25">
      <c r="E356"/>
    </row>
    <row r="357" spans="5:5" x14ac:dyDescent="0.25">
      <c r="E357"/>
    </row>
    <row r="358" spans="5:5" x14ac:dyDescent="0.25">
      <c r="E358"/>
    </row>
    <row r="359" spans="5:5" x14ac:dyDescent="0.25">
      <c r="E359"/>
    </row>
    <row r="360" spans="5:5" x14ac:dyDescent="0.25">
      <c r="E360"/>
    </row>
    <row r="361" spans="5:5" x14ac:dyDescent="0.25">
      <c r="E361"/>
    </row>
    <row r="362" spans="5:5" x14ac:dyDescent="0.25">
      <c r="E362"/>
    </row>
    <row r="363" spans="5:5" x14ac:dyDescent="0.25">
      <c r="E363"/>
    </row>
    <row r="364" spans="5:5" x14ac:dyDescent="0.25">
      <c r="E364"/>
    </row>
    <row r="365" spans="5:5" x14ac:dyDescent="0.25">
      <c r="E365"/>
    </row>
    <row r="366" spans="5:5" x14ac:dyDescent="0.25">
      <c r="E366"/>
    </row>
    <row r="367" spans="5:5" x14ac:dyDescent="0.25">
      <c r="E367"/>
    </row>
    <row r="368" spans="5:5" x14ac:dyDescent="0.25">
      <c r="E368"/>
    </row>
    <row r="369" spans="5:5" x14ac:dyDescent="0.25">
      <c r="E369"/>
    </row>
    <row r="370" spans="5:5" x14ac:dyDescent="0.25">
      <c r="E370"/>
    </row>
    <row r="371" spans="5:5" x14ac:dyDescent="0.25">
      <c r="E371"/>
    </row>
    <row r="372" spans="5:5" x14ac:dyDescent="0.25">
      <c r="E372"/>
    </row>
    <row r="373" spans="5:5" x14ac:dyDescent="0.25">
      <c r="E373"/>
    </row>
    <row r="374" spans="5:5" x14ac:dyDescent="0.25">
      <c r="E374"/>
    </row>
    <row r="375" spans="5:5" x14ac:dyDescent="0.25">
      <c r="E375"/>
    </row>
    <row r="376" spans="5:5" x14ac:dyDescent="0.25">
      <c r="E376"/>
    </row>
    <row r="377" spans="5:5" x14ac:dyDescent="0.25">
      <c r="E377"/>
    </row>
    <row r="378" spans="5:5" x14ac:dyDescent="0.25">
      <c r="E378"/>
    </row>
    <row r="379" spans="5:5" x14ac:dyDescent="0.25">
      <c r="E379"/>
    </row>
    <row r="380" spans="5:5" x14ac:dyDescent="0.25">
      <c r="E380"/>
    </row>
    <row r="381" spans="5:5" x14ac:dyDescent="0.25">
      <c r="E381"/>
    </row>
    <row r="382" spans="5:5" x14ac:dyDescent="0.25">
      <c r="E382"/>
    </row>
    <row r="383" spans="5:5" x14ac:dyDescent="0.25">
      <c r="E383"/>
    </row>
    <row r="384" spans="5:5" x14ac:dyDescent="0.25">
      <c r="E384"/>
    </row>
    <row r="385" spans="5:5" x14ac:dyDescent="0.25">
      <c r="E385"/>
    </row>
    <row r="386" spans="5:5" x14ac:dyDescent="0.25">
      <c r="E386"/>
    </row>
    <row r="387" spans="5:5" x14ac:dyDescent="0.25">
      <c r="E387"/>
    </row>
    <row r="388" spans="5:5" x14ac:dyDescent="0.25">
      <c r="E388"/>
    </row>
    <row r="389" spans="5:5" x14ac:dyDescent="0.25">
      <c r="E389"/>
    </row>
    <row r="390" spans="5:5" x14ac:dyDescent="0.25">
      <c r="E390"/>
    </row>
    <row r="391" spans="5:5" x14ac:dyDescent="0.25">
      <c r="E391"/>
    </row>
    <row r="392" spans="5:5" x14ac:dyDescent="0.25">
      <c r="E392"/>
    </row>
    <row r="393" spans="5:5" x14ac:dyDescent="0.25">
      <c r="E393"/>
    </row>
    <row r="394" spans="5:5" x14ac:dyDescent="0.25">
      <c r="E394"/>
    </row>
    <row r="395" spans="5:5" x14ac:dyDescent="0.25">
      <c r="E395"/>
    </row>
    <row r="396" spans="5:5" x14ac:dyDescent="0.25">
      <c r="E396"/>
    </row>
    <row r="397" spans="5:5" x14ac:dyDescent="0.25">
      <c r="E397"/>
    </row>
    <row r="398" spans="5:5" x14ac:dyDescent="0.25">
      <c r="E398"/>
    </row>
    <row r="399" spans="5:5" x14ac:dyDescent="0.25">
      <c r="E399"/>
    </row>
    <row r="400" spans="5:5" x14ac:dyDescent="0.25">
      <c r="E400"/>
    </row>
    <row r="401" spans="5:5" x14ac:dyDescent="0.25">
      <c r="E401"/>
    </row>
    <row r="402" spans="5:5" x14ac:dyDescent="0.25">
      <c r="E402"/>
    </row>
    <row r="403" spans="5:5" x14ac:dyDescent="0.25">
      <c r="E403"/>
    </row>
    <row r="404" spans="5:5" x14ac:dyDescent="0.25">
      <c r="E404"/>
    </row>
    <row r="405" spans="5:5" x14ac:dyDescent="0.25">
      <c r="E405"/>
    </row>
    <row r="406" spans="5:5" x14ac:dyDescent="0.25">
      <c r="E406"/>
    </row>
    <row r="407" spans="5:5" x14ac:dyDescent="0.25">
      <c r="E407"/>
    </row>
    <row r="408" spans="5:5" x14ac:dyDescent="0.25">
      <c r="E408"/>
    </row>
    <row r="409" spans="5:5" x14ac:dyDescent="0.25">
      <c r="E409"/>
    </row>
    <row r="410" spans="5:5" x14ac:dyDescent="0.25">
      <c r="E410"/>
    </row>
    <row r="411" spans="5:5" x14ac:dyDescent="0.25">
      <c r="E411"/>
    </row>
    <row r="412" spans="5:5" x14ac:dyDescent="0.25">
      <c r="E412"/>
    </row>
    <row r="413" spans="5:5" x14ac:dyDescent="0.25">
      <c r="E413"/>
    </row>
    <row r="414" spans="5:5" x14ac:dyDescent="0.25">
      <c r="E414"/>
    </row>
    <row r="415" spans="5:5" x14ac:dyDescent="0.25">
      <c r="E415"/>
    </row>
    <row r="416" spans="5:5" x14ac:dyDescent="0.25">
      <c r="E416"/>
    </row>
    <row r="417" spans="5:5" x14ac:dyDescent="0.25">
      <c r="E417"/>
    </row>
    <row r="418" spans="5:5" x14ac:dyDescent="0.25">
      <c r="E418"/>
    </row>
    <row r="419" spans="5:5" x14ac:dyDescent="0.25">
      <c r="E419"/>
    </row>
    <row r="420" spans="5:5" x14ac:dyDescent="0.25">
      <c r="E420"/>
    </row>
    <row r="421" spans="5:5" x14ac:dyDescent="0.25">
      <c r="E421"/>
    </row>
    <row r="422" spans="5:5" x14ac:dyDescent="0.25">
      <c r="E422"/>
    </row>
    <row r="423" spans="5:5" x14ac:dyDescent="0.25">
      <c r="E423"/>
    </row>
    <row r="424" spans="5:5" x14ac:dyDescent="0.25">
      <c r="E424"/>
    </row>
    <row r="425" spans="5:5" x14ac:dyDescent="0.25">
      <c r="E425"/>
    </row>
    <row r="426" spans="5:5" x14ac:dyDescent="0.25">
      <c r="E426"/>
    </row>
    <row r="427" spans="5:5" x14ac:dyDescent="0.25">
      <c r="E427"/>
    </row>
    <row r="428" spans="5:5" x14ac:dyDescent="0.25">
      <c r="E428"/>
    </row>
    <row r="429" spans="5:5" x14ac:dyDescent="0.25">
      <c r="E429"/>
    </row>
    <row r="430" spans="5:5" x14ac:dyDescent="0.25">
      <c r="E430"/>
    </row>
    <row r="431" spans="5:5" x14ac:dyDescent="0.25">
      <c r="E431"/>
    </row>
    <row r="432" spans="5:5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</sheetData>
  <mergeCells count="11">
    <mergeCell ref="F4:F5"/>
    <mergeCell ref="A1:J1"/>
    <mergeCell ref="A2:A3"/>
    <mergeCell ref="B2:C2"/>
    <mergeCell ref="D2:F2"/>
    <mergeCell ref="G2:J2"/>
    <mergeCell ref="A4:A5"/>
    <mergeCell ref="B4:B5"/>
    <mergeCell ref="C4:C5"/>
    <mergeCell ref="D4:D5"/>
    <mergeCell ref="E4:E5"/>
  </mergeCells>
  <pageMargins left="0.7" right="0.7" top="0.75" bottom="0.75" header="0.3" footer="0.3"/>
  <pageSetup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6FADB-30FE-49F0-8C62-6F104BE5AB0E}">
  <dimension ref="A1:L55"/>
  <sheetViews>
    <sheetView topLeftCell="A8" workbookViewId="0">
      <selection activeCell="A6" sqref="A6:A25"/>
    </sheetView>
  </sheetViews>
  <sheetFormatPr defaultColWidth="8.5703125" defaultRowHeight="15" x14ac:dyDescent="0.25"/>
  <cols>
    <col min="1" max="1" width="55.42578125" style="121" customWidth="1"/>
    <col min="2" max="2" width="16.5703125" style="121" bestFit="1" customWidth="1"/>
    <col min="3" max="3" width="13" style="121" customWidth="1"/>
    <col min="4" max="4" width="13.42578125" style="121" customWidth="1"/>
    <col min="5" max="5" width="13.5703125" style="121" customWidth="1"/>
    <col min="6" max="6" width="16.85546875" style="121" customWidth="1"/>
    <col min="7" max="7" width="16.5703125" style="121" bestFit="1" customWidth="1"/>
    <col min="8" max="8" width="13.5703125" style="121" customWidth="1"/>
    <col min="9" max="9" width="14.5703125" style="121" customWidth="1"/>
    <col min="10" max="10" width="11.5703125" style="121" customWidth="1"/>
    <col min="11" max="16384" width="8.5703125" style="121"/>
  </cols>
  <sheetData>
    <row r="1" spans="1:12" ht="15.75" thickBot="1" x14ac:dyDescent="0.3">
      <c r="A1" s="404" t="s">
        <v>2489</v>
      </c>
      <c r="B1" s="405"/>
      <c r="C1" s="405"/>
      <c r="D1" s="405"/>
      <c r="E1" s="405"/>
      <c r="F1" s="405"/>
      <c r="G1" s="405"/>
      <c r="H1" s="405"/>
      <c r="I1" s="405"/>
      <c r="J1" s="406"/>
    </row>
    <row r="2" spans="1:12" ht="15.75" thickBot="1" x14ac:dyDescent="0.3">
      <c r="A2" s="407" t="s">
        <v>508</v>
      </c>
      <c r="B2" s="409" t="s">
        <v>509</v>
      </c>
      <c r="C2" s="410"/>
      <c r="D2" s="409" t="s">
        <v>510</v>
      </c>
      <c r="E2" s="410"/>
      <c r="F2" s="411"/>
      <c r="G2" s="409" t="s">
        <v>511</v>
      </c>
      <c r="H2" s="410"/>
      <c r="I2" s="410"/>
      <c r="J2" s="412"/>
    </row>
    <row r="3" spans="1:12" ht="45.75" thickBot="1" x14ac:dyDescent="0.3">
      <c r="A3" s="408"/>
      <c r="B3" s="160" t="s">
        <v>512</v>
      </c>
      <c r="C3" s="161" t="s">
        <v>537</v>
      </c>
      <c r="D3" s="161" t="s">
        <v>514</v>
      </c>
      <c r="E3" s="161" t="s">
        <v>515</v>
      </c>
      <c r="F3" s="162" t="s">
        <v>516</v>
      </c>
      <c r="G3" s="161" t="s">
        <v>517</v>
      </c>
      <c r="H3" s="161" t="s">
        <v>518</v>
      </c>
      <c r="I3" s="161" t="s">
        <v>519</v>
      </c>
      <c r="J3" s="163" t="s">
        <v>520</v>
      </c>
    </row>
    <row r="4" spans="1:12" x14ac:dyDescent="0.25">
      <c r="A4" s="408" t="s">
        <v>482</v>
      </c>
      <c r="B4" s="413" t="s">
        <v>483</v>
      </c>
      <c r="C4" s="413" t="s">
        <v>521</v>
      </c>
      <c r="D4" s="413" t="s">
        <v>485</v>
      </c>
      <c r="E4" s="413" t="s">
        <v>486</v>
      </c>
      <c r="F4" s="402" t="s">
        <v>522</v>
      </c>
      <c r="G4" s="161" t="s">
        <v>523</v>
      </c>
      <c r="H4" s="161" t="s">
        <v>524</v>
      </c>
      <c r="I4" s="161" t="s">
        <v>525</v>
      </c>
      <c r="J4" s="163" t="s">
        <v>526</v>
      </c>
    </row>
    <row r="5" spans="1:12" x14ac:dyDescent="0.25">
      <c r="A5" s="408"/>
      <c r="B5" s="414"/>
      <c r="C5" s="414"/>
      <c r="D5" s="414"/>
      <c r="E5" s="414"/>
      <c r="F5" s="403"/>
      <c r="G5" s="164" t="s">
        <v>527</v>
      </c>
      <c r="H5" s="164" t="s">
        <v>528</v>
      </c>
      <c r="I5" s="184" t="s">
        <v>529</v>
      </c>
      <c r="J5" s="185" t="s">
        <v>530</v>
      </c>
    </row>
    <row r="6" spans="1:12" x14ac:dyDescent="0.25">
      <c r="A6" s="186" t="s">
        <v>39</v>
      </c>
      <c r="B6" s="209">
        <v>19587024.812039461</v>
      </c>
      <c r="C6" s="302">
        <v>0</v>
      </c>
      <c r="D6" s="302">
        <v>1807076</v>
      </c>
      <c r="E6" s="302">
        <v>1945199</v>
      </c>
      <c r="F6" s="302">
        <v>7608070.120123419</v>
      </c>
      <c r="G6" s="209">
        <v>19587024.812039461</v>
      </c>
      <c r="H6" s="209">
        <v>9415146.1201234199</v>
      </c>
      <c r="I6" s="303">
        <v>10171878.691916041</v>
      </c>
      <c r="J6" s="187">
        <v>2.080373959377563</v>
      </c>
      <c r="L6" s="165"/>
    </row>
    <row r="7" spans="1:12" x14ac:dyDescent="0.25">
      <c r="A7" s="186" t="s">
        <v>51</v>
      </c>
      <c r="B7" s="209">
        <v>14401243.992966963</v>
      </c>
      <c r="C7" s="302">
        <v>1320496.9899177169</v>
      </c>
      <c r="D7" s="302">
        <v>2193508</v>
      </c>
      <c r="E7" s="302">
        <v>1155272</v>
      </c>
      <c r="F7" s="302">
        <v>1355843.2222580854</v>
      </c>
      <c r="G7" s="209">
        <v>15721740.982884679</v>
      </c>
      <c r="H7" s="209">
        <v>3549351.2222580854</v>
      </c>
      <c r="I7" s="303">
        <v>12172389.760626594</v>
      </c>
      <c r="J7" s="187">
        <v>4.4294689362645157</v>
      </c>
      <c r="L7" s="165"/>
    </row>
    <row r="8" spans="1:12" x14ac:dyDescent="0.25">
      <c r="A8" s="186" t="s">
        <v>100</v>
      </c>
      <c r="B8" s="209">
        <v>1081279.8789392838</v>
      </c>
      <c r="C8" s="302">
        <v>484870.53500017052</v>
      </c>
      <c r="D8" s="302">
        <v>203263</v>
      </c>
      <c r="E8" s="302">
        <v>289787</v>
      </c>
      <c r="F8" s="302">
        <v>289787</v>
      </c>
      <c r="G8" s="209">
        <v>1566150.4139394544</v>
      </c>
      <c r="H8" s="209">
        <v>493050</v>
      </c>
      <c r="I8" s="303">
        <v>1073100.4139394544</v>
      </c>
      <c r="J8" s="187">
        <v>3.1764535319733382</v>
      </c>
      <c r="L8" s="165"/>
    </row>
    <row r="9" spans="1:12" x14ac:dyDescent="0.25">
      <c r="A9" s="186" t="s">
        <v>105</v>
      </c>
      <c r="B9" s="209">
        <v>278023.40068059519</v>
      </c>
      <c r="C9" s="302">
        <v>0</v>
      </c>
      <c r="D9" s="302">
        <v>139976</v>
      </c>
      <c r="E9" s="302">
        <v>99648</v>
      </c>
      <c r="F9" s="302">
        <v>242221.41240112702</v>
      </c>
      <c r="G9" s="209">
        <v>278023.40068059519</v>
      </c>
      <c r="H9" s="209">
        <v>382197.41240112705</v>
      </c>
      <c r="I9" s="303">
        <v>-104174.01172053185</v>
      </c>
      <c r="J9" s="187">
        <v>0.72743402142346725</v>
      </c>
      <c r="L9" s="165"/>
    </row>
    <row r="10" spans="1:12" x14ac:dyDescent="0.25">
      <c r="A10" s="186" t="s">
        <v>224</v>
      </c>
      <c r="B10" s="209">
        <v>4411262.1755652344</v>
      </c>
      <c r="C10" s="302">
        <v>499791.33886547358</v>
      </c>
      <c r="D10" s="302">
        <v>937289</v>
      </c>
      <c r="E10" s="302">
        <v>542461</v>
      </c>
      <c r="F10" s="302">
        <v>647836.7183274799</v>
      </c>
      <c r="G10" s="209">
        <v>4911053.5144307083</v>
      </c>
      <c r="H10" s="209">
        <v>1585125.7183274799</v>
      </c>
      <c r="I10" s="303">
        <v>3325927.7961032283</v>
      </c>
      <c r="J10" s="187">
        <v>3.0982107334757827</v>
      </c>
      <c r="L10" s="165"/>
    </row>
    <row r="11" spans="1:12" x14ac:dyDescent="0.25">
      <c r="A11" s="186" t="s">
        <v>309</v>
      </c>
      <c r="B11" s="209">
        <v>4243522.2396603944</v>
      </c>
      <c r="C11" s="302">
        <v>0</v>
      </c>
      <c r="D11" s="302">
        <v>242197</v>
      </c>
      <c r="E11" s="302">
        <v>568856</v>
      </c>
      <c r="F11" s="302">
        <v>568856</v>
      </c>
      <c r="G11" s="209">
        <v>4243522.2396603944</v>
      </c>
      <c r="H11" s="209">
        <v>811053</v>
      </c>
      <c r="I11" s="303">
        <v>3432469.2396603944</v>
      </c>
      <c r="J11" s="187">
        <v>5.2321145962845765</v>
      </c>
      <c r="L11" s="165"/>
    </row>
    <row r="12" spans="1:12" x14ac:dyDescent="0.25">
      <c r="A12" s="186" t="s">
        <v>310</v>
      </c>
      <c r="B12" s="209">
        <v>282564.98283395421</v>
      </c>
      <c r="C12" s="302">
        <v>338701.55994412955</v>
      </c>
      <c r="D12" s="302">
        <v>279944</v>
      </c>
      <c r="E12" s="302">
        <v>111285</v>
      </c>
      <c r="F12" s="302">
        <v>111285</v>
      </c>
      <c r="G12" s="209">
        <v>621266.54277808382</v>
      </c>
      <c r="H12" s="209">
        <v>391229</v>
      </c>
      <c r="I12" s="303">
        <v>230037.54277808382</v>
      </c>
      <c r="J12" s="187">
        <v>1.5879869405848845</v>
      </c>
      <c r="L12" s="165"/>
    </row>
    <row r="13" spans="1:12" x14ac:dyDescent="0.25">
      <c r="A13" s="242" t="s">
        <v>2492</v>
      </c>
      <c r="B13" s="209">
        <v>454553.55292438611</v>
      </c>
      <c r="C13" s="302">
        <v>34648.481427509018</v>
      </c>
      <c r="D13" s="302">
        <v>63594.949594079873</v>
      </c>
      <c r="E13" s="302">
        <v>93765.070948742214</v>
      </c>
      <c r="F13" s="302">
        <v>171161.39818600655</v>
      </c>
      <c r="G13" s="209">
        <v>489202.0343518951</v>
      </c>
      <c r="H13" s="209">
        <v>234756.34778008642</v>
      </c>
      <c r="I13" s="303">
        <v>254445.68657180868</v>
      </c>
      <c r="J13" s="187">
        <v>2.0838713797429098</v>
      </c>
      <c r="L13" s="165"/>
    </row>
    <row r="14" spans="1:12" x14ac:dyDescent="0.25">
      <c r="A14" s="242" t="s">
        <v>2494</v>
      </c>
      <c r="B14" s="209">
        <v>5474971.7396129481</v>
      </c>
      <c r="C14" s="302">
        <v>2787983.6806043261</v>
      </c>
      <c r="D14" s="302">
        <v>315999</v>
      </c>
      <c r="E14" s="302">
        <v>696302</v>
      </c>
      <c r="F14" s="302">
        <v>857915.37711305183</v>
      </c>
      <c r="G14" s="209">
        <v>8262955.4202172738</v>
      </c>
      <c r="H14" s="209">
        <v>1173914.3771130517</v>
      </c>
      <c r="I14" s="303">
        <v>7089041.043104222</v>
      </c>
      <c r="J14" s="187">
        <v>7.038805879980738</v>
      </c>
      <c r="L14" s="165"/>
    </row>
    <row r="15" spans="1:12" x14ac:dyDescent="0.25">
      <c r="A15" s="186" t="s">
        <v>2493</v>
      </c>
      <c r="B15" s="209">
        <v>9001439.5003323033</v>
      </c>
      <c r="C15" s="302">
        <v>586277.25505637785</v>
      </c>
      <c r="D15" s="302">
        <v>1938345</v>
      </c>
      <c r="E15" s="302">
        <v>3697064</v>
      </c>
      <c r="F15" s="302">
        <v>4955230.2387247756</v>
      </c>
      <c r="G15" s="209">
        <v>9587716.7553886808</v>
      </c>
      <c r="H15" s="209">
        <v>6893575.2387247756</v>
      </c>
      <c r="I15" s="303">
        <v>2694141.5166639052</v>
      </c>
      <c r="J15" s="187">
        <v>1.3908191937225143</v>
      </c>
      <c r="L15" s="165"/>
    </row>
    <row r="16" spans="1:12" x14ac:dyDescent="0.25">
      <c r="A16" s="186" t="s">
        <v>205</v>
      </c>
      <c r="B16" s="209">
        <v>422808.68086847814</v>
      </c>
      <c r="C16" s="302">
        <v>798.87552763949316</v>
      </c>
      <c r="D16" s="302">
        <v>438847</v>
      </c>
      <c r="E16" s="302">
        <v>382484</v>
      </c>
      <c r="F16" s="302">
        <v>442531.19823428174</v>
      </c>
      <c r="G16" s="209">
        <v>423607.55639611761</v>
      </c>
      <c r="H16" s="209">
        <v>881378.19823428174</v>
      </c>
      <c r="I16" s="303">
        <v>-457770.64183816413</v>
      </c>
      <c r="J16" s="187">
        <v>0.48061950845250795</v>
      </c>
      <c r="L16" s="165"/>
    </row>
    <row r="17" spans="1:12" x14ac:dyDescent="0.25">
      <c r="A17" s="186" t="s">
        <v>2491</v>
      </c>
      <c r="B17" s="209">
        <v>4223640.7303329417</v>
      </c>
      <c r="C17" s="302">
        <v>1522.8487471401143</v>
      </c>
      <c r="D17" s="302">
        <v>2424219</v>
      </c>
      <c r="E17" s="302">
        <v>4503681</v>
      </c>
      <c r="F17" s="302">
        <v>3550771.7484689211</v>
      </c>
      <c r="G17" s="209">
        <v>4225163.5790800815</v>
      </c>
      <c r="H17" s="209">
        <v>5974990.7484689206</v>
      </c>
      <c r="I17" s="303">
        <v>-1749827.169388839</v>
      </c>
      <c r="J17" s="187">
        <v>0.70714144288219549</v>
      </c>
      <c r="L17" s="165"/>
    </row>
    <row r="18" spans="1:12" x14ac:dyDescent="0.25">
      <c r="A18" s="186" t="s">
        <v>311</v>
      </c>
      <c r="B18" s="209">
        <v>963961.63766588236</v>
      </c>
      <c r="C18" s="302">
        <v>182344.39284513245</v>
      </c>
      <c r="D18" s="302">
        <v>119997.05040592013</v>
      </c>
      <c r="E18" s="302">
        <v>176924.92905125779</v>
      </c>
      <c r="F18" s="302">
        <v>340577.31394400005</v>
      </c>
      <c r="G18" s="209">
        <v>1146306.0305110149</v>
      </c>
      <c r="H18" s="209">
        <v>460574.36434992019</v>
      </c>
      <c r="I18" s="303">
        <v>685731.66616109468</v>
      </c>
      <c r="J18" s="187">
        <v>2.4888619932830474</v>
      </c>
      <c r="L18" s="165"/>
    </row>
    <row r="19" spans="1:12" x14ac:dyDescent="0.25">
      <c r="A19" s="186" t="s">
        <v>313</v>
      </c>
      <c r="B19" s="209">
        <v>4365537.2253951002</v>
      </c>
      <c r="C19" s="302">
        <v>3312526.905767628</v>
      </c>
      <c r="D19" s="302">
        <v>288656</v>
      </c>
      <c r="E19" s="302">
        <v>464849</v>
      </c>
      <c r="F19" s="302">
        <v>650538.05814624915</v>
      </c>
      <c r="G19" s="209">
        <v>7678064.1311627282</v>
      </c>
      <c r="H19" s="209">
        <v>939194.05814624915</v>
      </c>
      <c r="I19" s="303">
        <v>6738870.0730164787</v>
      </c>
      <c r="J19" s="187">
        <v>8.1751625924012377</v>
      </c>
      <c r="L19" s="165"/>
    </row>
    <row r="20" spans="1:12" x14ac:dyDescent="0.25">
      <c r="A20" s="186" t="s">
        <v>315</v>
      </c>
      <c r="B20" s="209">
        <v>20342597.089625228</v>
      </c>
      <c r="C20" s="302">
        <v>4895083.8800530015</v>
      </c>
      <c r="D20" s="302">
        <v>1194499</v>
      </c>
      <c r="E20" s="302">
        <v>1581296</v>
      </c>
      <c r="F20" s="302">
        <v>10886633.381868979</v>
      </c>
      <c r="G20" s="209">
        <v>25237680.969678231</v>
      </c>
      <c r="H20" s="209">
        <v>12081132.381868979</v>
      </c>
      <c r="I20" s="303">
        <v>13156548.587809252</v>
      </c>
      <c r="J20" s="187">
        <v>2.0890161759632919</v>
      </c>
      <c r="K20" s="172"/>
      <c r="L20" s="165"/>
    </row>
    <row r="21" spans="1:12" x14ac:dyDescent="0.25">
      <c r="A21" s="186" t="s">
        <v>129</v>
      </c>
      <c r="B21" s="209">
        <v>1472601.9741271227</v>
      </c>
      <c r="C21" s="302">
        <v>0</v>
      </c>
      <c r="D21" s="302">
        <v>266282</v>
      </c>
      <c r="E21" s="302">
        <v>683632</v>
      </c>
      <c r="F21" s="302">
        <v>683632</v>
      </c>
      <c r="G21" s="209">
        <v>1472601.9741271227</v>
      </c>
      <c r="H21" s="209">
        <v>949914</v>
      </c>
      <c r="I21" s="303">
        <v>522687.97412712267</v>
      </c>
      <c r="J21" s="187">
        <v>1.550247679397422</v>
      </c>
      <c r="L21" s="165"/>
    </row>
    <row r="22" spans="1:12" x14ac:dyDescent="0.25">
      <c r="A22" s="186" t="s">
        <v>317</v>
      </c>
      <c r="B22" s="209">
        <v>7261646.4801198272</v>
      </c>
      <c r="C22" s="302">
        <v>2845260.2855924033</v>
      </c>
      <c r="D22" s="302">
        <v>1238641</v>
      </c>
      <c r="E22" s="302">
        <v>1341921</v>
      </c>
      <c r="F22" s="302">
        <v>4337702.1547196461</v>
      </c>
      <c r="G22" s="209">
        <v>10106906.765712231</v>
      </c>
      <c r="H22" s="209">
        <v>5576343.1547196461</v>
      </c>
      <c r="I22" s="303">
        <v>4530563.6109925853</v>
      </c>
      <c r="J22" s="187">
        <v>1.81246140800321</v>
      </c>
      <c r="L22" s="165"/>
    </row>
    <row r="23" spans="1:12" x14ac:dyDescent="0.25">
      <c r="A23" s="186" t="s">
        <v>318</v>
      </c>
      <c r="B23" s="209">
        <v>4808658.04660274</v>
      </c>
      <c r="C23" s="302">
        <v>12312.549269619765</v>
      </c>
      <c r="D23" s="302">
        <v>1104059</v>
      </c>
      <c r="E23" s="302">
        <v>1258572</v>
      </c>
      <c r="F23" s="302">
        <v>3532509.6191974166</v>
      </c>
      <c r="G23" s="209">
        <v>4820970.5958723594</v>
      </c>
      <c r="H23" s="209">
        <v>4636568.6191974171</v>
      </c>
      <c r="I23" s="303">
        <v>184401.9766749423</v>
      </c>
      <c r="J23" s="187">
        <v>1.0397712169968623</v>
      </c>
      <c r="K23" s="167"/>
      <c r="L23" s="166"/>
    </row>
    <row r="24" spans="1:12" ht="30" x14ac:dyDescent="0.25">
      <c r="A24" s="186" t="s">
        <v>2495</v>
      </c>
      <c r="B24" s="209">
        <v>5909371.5376637457</v>
      </c>
      <c r="C24" s="302">
        <v>1725422.5861688841</v>
      </c>
      <c r="D24" s="302">
        <v>348854</v>
      </c>
      <c r="E24" s="302">
        <v>614875</v>
      </c>
      <c r="F24" s="302">
        <v>2502533.4850039599</v>
      </c>
      <c r="G24" s="209">
        <v>7634794.12383263</v>
      </c>
      <c r="H24" s="209">
        <v>2851387.4850039599</v>
      </c>
      <c r="I24" s="303">
        <v>4783406.6388286706</v>
      </c>
      <c r="J24" s="187">
        <v>2.6775715906679118</v>
      </c>
      <c r="K24" s="167"/>
      <c r="L24" s="166"/>
    </row>
    <row r="25" spans="1:12" x14ac:dyDescent="0.25">
      <c r="A25" s="186" t="s">
        <v>319</v>
      </c>
      <c r="B25" s="209">
        <v>0</v>
      </c>
      <c r="C25" s="302">
        <v>0</v>
      </c>
      <c r="D25" s="302">
        <v>3173576</v>
      </c>
      <c r="E25" s="302">
        <v>0</v>
      </c>
      <c r="F25" s="302">
        <v>0</v>
      </c>
      <c r="G25" s="209">
        <v>0</v>
      </c>
      <c r="H25" s="209">
        <v>3173576</v>
      </c>
      <c r="I25" s="303">
        <v>-3173576</v>
      </c>
      <c r="J25" s="187">
        <v>0</v>
      </c>
      <c r="K25" s="167"/>
      <c r="L25" s="166"/>
    </row>
    <row r="26" spans="1:12" x14ac:dyDescent="0.25">
      <c r="A26" s="190"/>
      <c r="B26" s="191"/>
      <c r="C26" s="191"/>
      <c r="D26" s="191"/>
      <c r="E26" s="191"/>
      <c r="F26" s="191"/>
      <c r="G26" s="191"/>
      <c r="H26" s="191"/>
      <c r="I26" s="192"/>
      <c r="J26" s="193"/>
      <c r="L26" s="165"/>
    </row>
    <row r="27" spans="1:12" x14ac:dyDescent="0.25">
      <c r="A27" s="246" t="s">
        <v>531</v>
      </c>
      <c r="B27" s="295">
        <f>SUM(B6:B11)</f>
        <v>44002356.499851935</v>
      </c>
      <c r="C27" s="295">
        <f t="shared" ref="C27:I27" si="0">SUM(C6:C11)</f>
        <v>2305158.8637833609</v>
      </c>
      <c r="D27" s="295">
        <f t="shared" si="0"/>
        <v>5523309</v>
      </c>
      <c r="E27" s="295">
        <f t="shared" si="0"/>
        <v>4601223</v>
      </c>
      <c r="F27" s="295">
        <f t="shared" si="0"/>
        <v>10712614.47311011</v>
      </c>
      <c r="G27" s="295">
        <f t="shared" si="0"/>
        <v>46307515.363635294</v>
      </c>
      <c r="H27" s="295">
        <f t="shared" si="0"/>
        <v>16235923.473110111</v>
      </c>
      <c r="I27" s="295">
        <f t="shared" si="0"/>
        <v>30071591.890525177</v>
      </c>
      <c r="J27" s="189">
        <f>G27/H27</f>
        <v>2.8521639339043241</v>
      </c>
      <c r="L27" s="165"/>
    </row>
    <row r="28" spans="1:12" x14ac:dyDescent="0.25">
      <c r="A28" s="246" t="s">
        <v>532</v>
      </c>
      <c r="B28" s="295">
        <f>SUM(B12:B17)</f>
        <v>19859979.186905012</v>
      </c>
      <c r="C28" s="295">
        <f t="shared" ref="C28:I28" si="1">SUM(C12:C17)</f>
        <v>3749932.7013071221</v>
      </c>
      <c r="D28" s="295">
        <f t="shared" si="1"/>
        <v>5460948.9495940804</v>
      </c>
      <c r="E28" s="295">
        <f t="shared" si="1"/>
        <v>9484581.0709487423</v>
      </c>
      <c r="F28" s="295">
        <f t="shared" si="1"/>
        <v>10088894.960727036</v>
      </c>
      <c r="G28" s="295">
        <f t="shared" si="1"/>
        <v>23609911.888212137</v>
      </c>
      <c r="H28" s="295">
        <f t="shared" si="1"/>
        <v>15549843.910321116</v>
      </c>
      <c r="I28" s="295">
        <f t="shared" si="1"/>
        <v>8060067.9778910158</v>
      </c>
      <c r="J28" s="189">
        <f>G28/H28</f>
        <v>1.518337548876693</v>
      </c>
      <c r="L28" s="165"/>
    </row>
    <row r="29" spans="1:12" x14ac:dyDescent="0.25">
      <c r="A29" s="246" t="s">
        <v>533</v>
      </c>
      <c r="B29" s="295">
        <f>SUM(B18:B24)</f>
        <v>45124373.991199642</v>
      </c>
      <c r="C29" s="295">
        <f t="shared" ref="C29:I29" si="2">SUM(C18:C24)</f>
        <v>12972950.599696668</v>
      </c>
      <c r="D29" s="295">
        <f t="shared" si="2"/>
        <v>4560988.0504059196</v>
      </c>
      <c r="E29" s="295">
        <f t="shared" si="2"/>
        <v>6122069.9290512577</v>
      </c>
      <c r="F29" s="295">
        <f t="shared" si="2"/>
        <v>22934126.012880251</v>
      </c>
      <c r="G29" s="295">
        <f t="shared" si="2"/>
        <v>58097324.590896316</v>
      </c>
      <c r="H29" s="295">
        <f t="shared" si="2"/>
        <v>27495114.06328617</v>
      </c>
      <c r="I29" s="295">
        <f t="shared" si="2"/>
        <v>30602210.527610146</v>
      </c>
      <c r="J29" s="189">
        <f>G29/H29</f>
        <v>2.1130054036936272</v>
      </c>
      <c r="L29" s="165"/>
    </row>
    <row r="30" spans="1:12" x14ac:dyDescent="0.25">
      <c r="A30" s="188" t="s">
        <v>534</v>
      </c>
      <c r="B30" s="304">
        <f>B25</f>
        <v>0</v>
      </c>
      <c r="C30" s="304">
        <f t="shared" ref="C30:I30" si="3">C25</f>
        <v>0</v>
      </c>
      <c r="D30" s="304">
        <f t="shared" si="3"/>
        <v>3173576</v>
      </c>
      <c r="E30" s="304">
        <f t="shared" si="3"/>
        <v>0</v>
      </c>
      <c r="F30" s="304">
        <f t="shared" si="3"/>
        <v>0</v>
      </c>
      <c r="G30" s="304">
        <f t="shared" si="3"/>
        <v>0</v>
      </c>
      <c r="H30" s="304">
        <f t="shared" si="3"/>
        <v>3173576</v>
      </c>
      <c r="I30" s="304">
        <f t="shared" si="3"/>
        <v>-3173576</v>
      </c>
      <c r="J30" s="189">
        <f>G30/H30</f>
        <v>0</v>
      </c>
      <c r="L30" s="165"/>
    </row>
    <row r="31" spans="1:12" x14ac:dyDescent="0.25">
      <c r="A31" s="194" t="s">
        <v>497</v>
      </c>
      <c r="B31" s="305"/>
      <c r="C31" s="305"/>
      <c r="D31" s="209">
        <f>'[34]2025 Program Costs'!C31</f>
        <v>0</v>
      </c>
      <c r="E31" s="209">
        <f>'[34]2025 Program Costs'!B27</f>
        <v>0</v>
      </c>
      <c r="F31" s="302">
        <f>'[34]2025 Program Costs'!C27</f>
        <v>8307330</v>
      </c>
      <c r="G31" s="305">
        <f>B31+C31</f>
        <v>0</v>
      </c>
      <c r="H31" s="305">
        <f>D31+E31+F31</f>
        <v>8307330</v>
      </c>
      <c r="I31" s="306">
        <f>G31-H31</f>
        <v>-8307330</v>
      </c>
      <c r="J31" s="187"/>
      <c r="L31" s="165"/>
    </row>
    <row r="32" spans="1:12" x14ac:dyDescent="0.25">
      <c r="A32" s="182" t="s">
        <v>320</v>
      </c>
      <c r="B32" s="307">
        <f>SUM(B27:B31)</f>
        <v>108986709.67795658</v>
      </c>
      <c r="C32" s="307">
        <f t="shared" ref="C32:I32" si="4">SUM(C27:C31)</f>
        <v>19028042.164787151</v>
      </c>
      <c r="D32" s="307">
        <f t="shared" si="4"/>
        <v>18718822</v>
      </c>
      <c r="E32" s="307">
        <f t="shared" si="4"/>
        <v>20207874</v>
      </c>
      <c r="F32" s="307">
        <f t="shared" si="4"/>
        <v>52042965.446717396</v>
      </c>
      <c r="G32" s="307">
        <f t="shared" si="4"/>
        <v>128014751.84274375</v>
      </c>
      <c r="H32" s="307">
        <f t="shared" si="4"/>
        <v>70761787.446717396</v>
      </c>
      <c r="I32" s="307">
        <f t="shared" si="4"/>
        <v>57252964.396026343</v>
      </c>
      <c r="J32" s="189">
        <f>G32/H32</f>
        <v>1.8090943779386157</v>
      </c>
      <c r="L32" s="165"/>
    </row>
    <row r="33" spans="1:12" x14ac:dyDescent="0.25">
      <c r="A33" s="182" t="s">
        <v>535</v>
      </c>
      <c r="B33" s="307">
        <f>B32-B28</f>
        <v>89126730.49105157</v>
      </c>
      <c r="C33" s="307">
        <f t="shared" ref="C33:I33" si="5">C32-C28</f>
        <v>15278109.463480029</v>
      </c>
      <c r="D33" s="307">
        <f t="shared" si="5"/>
        <v>13257873.05040592</v>
      </c>
      <c r="E33" s="307">
        <f>E32-E28</f>
        <v>10723292.929051258</v>
      </c>
      <c r="F33" s="307">
        <f t="shared" si="5"/>
        <v>41954070.48599036</v>
      </c>
      <c r="G33" s="307">
        <f t="shared" si="5"/>
        <v>104404839.95453161</v>
      </c>
      <c r="H33" s="307">
        <f t="shared" si="5"/>
        <v>55211943.53639628</v>
      </c>
      <c r="I33" s="307">
        <f t="shared" si="5"/>
        <v>49192896.41813533</v>
      </c>
      <c r="J33" s="189">
        <f t="shared" ref="J33" si="6">G33/H33</f>
        <v>1.8909828791972676</v>
      </c>
      <c r="L33" s="165"/>
    </row>
    <row r="34" spans="1:12" x14ac:dyDescent="0.25">
      <c r="L34" s="165"/>
    </row>
    <row r="35" spans="1:12" x14ac:dyDescent="0.25">
      <c r="A35" s="182" t="s">
        <v>536</v>
      </c>
      <c r="C35" s="183">
        <v>8836576.8503279332</v>
      </c>
      <c r="D35" s="169"/>
      <c r="E35" s="169"/>
      <c r="F35" s="169"/>
      <c r="L35" s="165"/>
    </row>
    <row r="36" spans="1:12" x14ac:dyDescent="0.25">
      <c r="E36" s="170"/>
      <c r="L36" s="165"/>
    </row>
    <row r="37" spans="1:12" x14ac:dyDescent="0.25">
      <c r="A37" s="259"/>
      <c r="B37" s="171"/>
      <c r="C37" s="171"/>
      <c r="D37" s="171"/>
      <c r="E37" s="170"/>
      <c r="F37" s="171"/>
    </row>
    <row r="38" spans="1:12" x14ac:dyDescent="0.25">
      <c r="A38" s="259"/>
      <c r="J38" s="168"/>
    </row>
    <row r="39" spans="1:12" x14ac:dyDescent="0.25">
      <c r="A39" s="259"/>
      <c r="B39" s="155"/>
      <c r="C39" s="155"/>
      <c r="D39" s="155"/>
    </row>
    <row r="40" spans="1:12" x14ac:dyDescent="0.25">
      <c r="A40" s="259"/>
    </row>
    <row r="41" spans="1:12" x14ac:dyDescent="0.25">
      <c r="A41" s="259"/>
    </row>
    <row r="42" spans="1:12" x14ac:dyDescent="0.25">
      <c r="A42" s="259"/>
    </row>
    <row r="43" spans="1:12" x14ac:dyDescent="0.25">
      <c r="A43" s="259"/>
    </row>
    <row r="44" spans="1:12" x14ac:dyDescent="0.25">
      <c r="A44" s="259"/>
    </row>
    <row r="45" spans="1:12" x14ac:dyDescent="0.25">
      <c r="A45" s="259"/>
    </row>
    <row r="46" spans="1:12" x14ac:dyDescent="0.25">
      <c r="A46" s="259"/>
    </row>
    <row r="47" spans="1:12" x14ac:dyDescent="0.25">
      <c r="A47" s="259"/>
    </row>
    <row r="48" spans="1:12" x14ac:dyDescent="0.25">
      <c r="A48" s="259"/>
    </row>
    <row r="49" spans="1:1" x14ac:dyDescent="0.25">
      <c r="A49" s="259"/>
    </row>
    <row r="50" spans="1:1" x14ac:dyDescent="0.25">
      <c r="A50" s="259"/>
    </row>
    <row r="51" spans="1:1" x14ac:dyDescent="0.25">
      <c r="A51" s="259"/>
    </row>
    <row r="52" spans="1:1" x14ac:dyDescent="0.25">
      <c r="A52" s="259"/>
    </row>
    <row r="53" spans="1:1" x14ac:dyDescent="0.25">
      <c r="A53" s="259"/>
    </row>
    <row r="54" spans="1:1" x14ac:dyDescent="0.25">
      <c r="A54" s="259"/>
    </row>
    <row r="55" spans="1:1" x14ac:dyDescent="0.25">
      <c r="A55" s="259"/>
    </row>
  </sheetData>
  <mergeCells count="11">
    <mergeCell ref="F4:F5"/>
    <mergeCell ref="A1:J1"/>
    <mergeCell ref="A2:A3"/>
    <mergeCell ref="B2:C2"/>
    <mergeCell ref="D2:F2"/>
    <mergeCell ref="G2:J2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EE02-9A3D-4C05-A2F3-4E87AA76EA8B}">
  <dimension ref="A1:K36"/>
  <sheetViews>
    <sheetView topLeftCell="A5" workbookViewId="0">
      <selection activeCell="A6" sqref="A6:A25"/>
    </sheetView>
  </sheetViews>
  <sheetFormatPr defaultColWidth="8.5703125" defaultRowHeight="15" x14ac:dyDescent="0.25"/>
  <cols>
    <col min="1" max="1" width="52.5703125" style="121" bestFit="1" customWidth="1"/>
    <col min="2" max="2" width="15.140625" style="121" customWidth="1"/>
    <col min="3" max="6" width="13.42578125" style="121" customWidth="1"/>
    <col min="7" max="7" width="16.140625" style="121" customWidth="1"/>
    <col min="8" max="8" width="13.42578125" style="121" customWidth="1"/>
    <col min="9" max="9" width="15.140625" style="121" customWidth="1"/>
    <col min="10" max="10" width="13.42578125" style="121" customWidth="1"/>
    <col min="11" max="16384" width="8.5703125" style="121"/>
  </cols>
  <sheetData>
    <row r="1" spans="1:10" x14ac:dyDescent="0.25">
      <c r="A1" s="378" t="s">
        <v>2490</v>
      </c>
      <c r="B1" s="342"/>
      <c r="C1" s="342"/>
      <c r="D1" s="342"/>
      <c r="E1" s="342"/>
      <c r="F1" s="342"/>
      <c r="G1" s="342"/>
      <c r="H1" s="342"/>
      <c r="I1" s="342"/>
      <c r="J1" s="342"/>
    </row>
    <row r="2" spans="1:10" ht="60.75" thickBot="1" x14ac:dyDescent="0.3">
      <c r="A2" s="343" t="s">
        <v>508</v>
      </c>
      <c r="B2" s="345" t="s">
        <v>509</v>
      </c>
      <c r="C2" s="346"/>
      <c r="D2" s="345" t="s">
        <v>510</v>
      </c>
      <c r="E2" s="347"/>
      <c r="F2" s="346"/>
      <c r="G2" s="345" t="s">
        <v>538</v>
      </c>
      <c r="H2" s="347"/>
      <c r="I2" s="347"/>
      <c r="J2" s="346"/>
    </row>
    <row r="3" spans="1:10" ht="45.75" thickBot="1" x14ac:dyDescent="0.3">
      <c r="A3" s="344"/>
      <c r="B3" s="173" t="s">
        <v>512</v>
      </c>
      <c r="C3" s="174" t="s">
        <v>537</v>
      </c>
      <c r="D3" s="173" t="s">
        <v>514</v>
      </c>
      <c r="E3" s="175" t="s">
        <v>515</v>
      </c>
      <c r="F3" s="175" t="s">
        <v>516</v>
      </c>
      <c r="G3" s="173" t="s">
        <v>539</v>
      </c>
      <c r="H3" s="175" t="s">
        <v>540</v>
      </c>
      <c r="I3" s="175" t="s">
        <v>541</v>
      </c>
      <c r="J3" s="174" t="s">
        <v>542</v>
      </c>
    </row>
    <row r="4" spans="1:10" x14ac:dyDescent="0.25">
      <c r="A4" s="348" t="s">
        <v>482</v>
      </c>
      <c r="B4" s="176" t="s">
        <v>483</v>
      </c>
      <c r="C4" s="177" t="s">
        <v>521</v>
      </c>
      <c r="D4" s="176" t="s">
        <v>485</v>
      </c>
      <c r="E4" s="178" t="s">
        <v>486</v>
      </c>
      <c r="F4" s="177" t="s">
        <v>522</v>
      </c>
      <c r="G4" s="176" t="s">
        <v>523</v>
      </c>
      <c r="H4" s="178" t="s">
        <v>524</v>
      </c>
      <c r="I4" s="178" t="s">
        <v>525</v>
      </c>
      <c r="J4" s="177" t="s">
        <v>543</v>
      </c>
    </row>
    <row r="5" spans="1:10" x14ac:dyDescent="0.25">
      <c r="A5" s="349"/>
      <c r="B5" s="350"/>
      <c r="C5" s="351"/>
      <c r="D5" s="350"/>
      <c r="E5" s="352"/>
      <c r="F5" s="351"/>
      <c r="G5" s="179" t="s">
        <v>527</v>
      </c>
      <c r="H5" s="180" t="s">
        <v>544</v>
      </c>
      <c r="I5" s="180" t="s">
        <v>529</v>
      </c>
      <c r="J5" s="181" t="s">
        <v>530</v>
      </c>
    </row>
    <row r="6" spans="1:10" x14ac:dyDescent="0.25">
      <c r="A6" s="195" t="s">
        <v>39</v>
      </c>
      <c r="B6" s="209">
        <v>13756703.180568922</v>
      </c>
      <c r="C6" s="209">
        <v>0</v>
      </c>
      <c r="D6" s="209">
        <v>1807076</v>
      </c>
      <c r="E6" s="209">
        <v>1945199</v>
      </c>
      <c r="F6" s="209">
        <v>7608070.120123419</v>
      </c>
      <c r="G6" s="209">
        <v>13756703.180568922</v>
      </c>
      <c r="H6" s="209">
        <v>3752275</v>
      </c>
      <c r="I6" s="209">
        <v>10004428.180568922</v>
      </c>
      <c r="J6" s="187">
        <v>3.6662300019505292</v>
      </c>
    </row>
    <row r="7" spans="1:10" x14ac:dyDescent="0.25">
      <c r="A7" s="195" t="s">
        <v>51</v>
      </c>
      <c r="B7" s="209">
        <v>12030966.31266026</v>
      </c>
      <c r="C7" s="209">
        <v>1160434.2475683263</v>
      </c>
      <c r="D7" s="209">
        <v>2193508</v>
      </c>
      <c r="E7" s="209">
        <v>1155272</v>
      </c>
      <c r="F7" s="209">
        <v>1355843.2222580854</v>
      </c>
      <c r="G7" s="209">
        <v>13191400.560228586</v>
      </c>
      <c r="H7" s="209">
        <v>3348780</v>
      </c>
      <c r="I7" s="209">
        <v>9842620.5602285862</v>
      </c>
      <c r="J7" s="187">
        <v>3.9391660724886632</v>
      </c>
    </row>
    <row r="8" spans="1:10" x14ac:dyDescent="0.25">
      <c r="A8" s="195" t="s">
        <v>100</v>
      </c>
      <c r="B8" s="209">
        <v>753377.74600429717</v>
      </c>
      <c r="C8" s="209">
        <v>314352.56102299289</v>
      </c>
      <c r="D8" s="209">
        <v>203263</v>
      </c>
      <c r="E8" s="209">
        <v>289787</v>
      </c>
      <c r="F8" s="209">
        <v>289787</v>
      </c>
      <c r="G8" s="209">
        <v>1067730.3070272901</v>
      </c>
      <c r="H8" s="209">
        <v>493050</v>
      </c>
      <c r="I8" s="209">
        <v>574680.30702729011</v>
      </c>
      <c r="J8" s="187">
        <v>2.1655619248094311</v>
      </c>
    </row>
    <row r="9" spans="1:10" x14ac:dyDescent="0.25">
      <c r="A9" s="195" t="s">
        <v>105</v>
      </c>
      <c r="B9" s="209">
        <v>237163.30528874131</v>
      </c>
      <c r="C9" s="209">
        <v>0</v>
      </c>
      <c r="D9" s="209">
        <v>139976</v>
      </c>
      <c r="E9" s="209">
        <v>99648</v>
      </c>
      <c r="F9" s="209">
        <v>242221.41240112702</v>
      </c>
      <c r="G9" s="209">
        <v>237163.30528874131</v>
      </c>
      <c r="H9" s="209">
        <v>239624</v>
      </c>
      <c r="I9" s="209">
        <v>-2460.6947112586931</v>
      </c>
      <c r="J9" s="187">
        <v>0.98973101729685387</v>
      </c>
    </row>
    <row r="10" spans="1:10" x14ac:dyDescent="0.25">
      <c r="A10" s="195" t="s">
        <v>224</v>
      </c>
      <c r="B10" s="209">
        <v>3929407.7808958436</v>
      </c>
      <c r="C10" s="209">
        <v>445210.27552528342</v>
      </c>
      <c r="D10" s="209">
        <v>937289</v>
      </c>
      <c r="E10" s="209">
        <v>542461</v>
      </c>
      <c r="F10" s="209">
        <v>647836.7183274799</v>
      </c>
      <c r="G10" s="209">
        <v>4374618.0564211272</v>
      </c>
      <c r="H10" s="209">
        <v>1479750</v>
      </c>
      <c r="I10" s="209">
        <v>2894868.0564211272</v>
      </c>
      <c r="J10" s="187">
        <v>2.95632238987743</v>
      </c>
    </row>
    <row r="11" spans="1:10" x14ac:dyDescent="0.25">
      <c r="A11" s="195" t="s">
        <v>309</v>
      </c>
      <c r="B11" s="209">
        <v>3736069.0567530021</v>
      </c>
      <c r="C11" s="209">
        <v>0</v>
      </c>
      <c r="D11" s="209">
        <v>242197</v>
      </c>
      <c r="E11" s="209">
        <v>568856</v>
      </c>
      <c r="F11" s="209">
        <v>568856</v>
      </c>
      <c r="G11" s="209">
        <v>3736069.0567530021</v>
      </c>
      <c r="H11" s="209">
        <v>811053</v>
      </c>
      <c r="I11" s="209">
        <v>2925016.0567530021</v>
      </c>
      <c r="J11" s="187">
        <v>4.6064425589363482</v>
      </c>
    </row>
    <row r="12" spans="1:10" x14ac:dyDescent="0.25">
      <c r="A12" s="195" t="s">
        <v>310</v>
      </c>
      <c r="B12" s="209">
        <v>210758.1896613923</v>
      </c>
      <c r="C12" s="209">
        <v>275935.88510038919</v>
      </c>
      <c r="D12" s="209">
        <v>279944</v>
      </c>
      <c r="E12" s="209">
        <v>111285</v>
      </c>
      <c r="F12" s="209">
        <v>111285</v>
      </c>
      <c r="G12" s="209">
        <v>486694.07476178149</v>
      </c>
      <c r="H12" s="209">
        <v>391229</v>
      </c>
      <c r="I12" s="209">
        <v>95465.074761781492</v>
      </c>
      <c r="J12" s="187">
        <v>1.2440132882832855</v>
      </c>
    </row>
    <row r="13" spans="1:10" x14ac:dyDescent="0.25">
      <c r="A13" s="242" t="s">
        <v>2492</v>
      </c>
      <c r="B13" s="209">
        <v>359154.50272427709</v>
      </c>
      <c r="C13" s="209">
        <v>28518.306068581856</v>
      </c>
      <c r="D13" s="209">
        <v>63594.949594079873</v>
      </c>
      <c r="E13" s="209">
        <v>93765.070948742214</v>
      </c>
      <c r="F13" s="209">
        <v>171161.39818600655</v>
      </c>
      <c r="G13" s="209">
        <v>387672.80879285897</v>
      </c>
      <c r="H13" s="209">
        <v>157360.02054282208</v>
      </c>
      <c r="I13" s="209">
        <v>230312.78825003689</v>
      </c>
      <c r="J13" s="187">
        <v>2.4636042080800462</v>
      </c>
    </row>
    <row r="14" spans="1:10" x14ac:dyDescent="0.25">
      <c r="A14" s="242" t="s">
        <v>2494</v>
      </c>
      <c r="B14" s="209">
        <v>4020861.0391883901</v>
      </c>
      <c r="C14" s="209">
        <v>2280411.8911554143</v>
      </c>
      <c r="D14" s="209">
        <v>315999</v>
      </c>
      <c r="E14" s="209">
        <v>696302</v>
      </c>
      <c r="F14" s="209">
        <v>857915.37711305183</v>
      </c>
      <c r="G14" s="209">
        <v>6301272.9303438049</v>
      </c>
      <c r="H14" s="209">
        <v>1012301</v>
      </c>
      <c r="I14" s="209">
        <v>5288971.9303438049</v>
      </c>
      <c r="J14" s="187">
        <v>6.2247028604573194</v>
      </c>
    </row>
    <row r="15" spans="1:10" x14ac:dyDescent="0.25">
      <c r="A15" s="195" t="s">
        <v>2493</v>
      </c>
      <c r="B15" s="209">
        <v>6326997.5697194664</v>
      </c>
      <c r="C15" s="209">
        <v>489460.05354876176</v>
      </c>
      <c r="D15" s="209">
        <v>1938345</v>
      </c>
      <c r="E15" s="209">
        <v>3697064</v>
      </c>
      <c r="F15" s="209">
        <v>4955230.2387247756</v>
      </c>
      <c r="G15" s="209">
        <v>6816457.623268228</v>
      </c>
      <c r="H15" s="209">
        <v>5635409</v>
      </c>
      <c r="I15" s="209">
        <v>1181048.623268228</v>
      </c>
      <c r="J15" s="187">
        <v>1.2095763809278488</v>
      </c>
    </row>
    <row r="16" spans="1:10" x14ac:dyDescent="0.25">
      <c r="A16" s="195" t="s">
        <v>205</v>
      </c>
      <c r="B16" s="209">
        <v>293376.43405774399</v>
      </c>
      <c r="C16" s="209">
        <v>734.72215665566409</v>
      </c>
      <c r="D16" s="209">
        <v>438847</v>
      </c>
      <c r="E16" s="209">
        <v>382484</v>
      </c>
      <c r="F16" s="209">
        <v>442531.19823428174</v>
      </c>
      <c r="G16" s="209">
        <v>294111.15621439967</v>
      </c>
      <c r="H16" s="209">
        <v>821331</v>
      </c>
      <c r="I16" s="209">
        <v>-527219.84378560027</v>
      </c>
      <c r="J16" s="187">
        <v>0.35809089905823555</v>
      </c>
    </row>
    <row r="17" spans="1:11" x14ac:dyDescent="0.25">
      <c r="A17" s="195" t="s">
        <v>2491</v>
      </c>
      <c r="B17" s="209">
        <v>2982102.2250521714</v>
      </c>
      <c r="C17" s="209">
        <v>1252.9259150906651</v>
      </c>
      <c r="D17" s="209">
        <v>2424219</v>
      </c>
      <c r="E17" s="209">
        <v>4503681</v>
      </c>
      <c r="F17" s="209">
        <v>3761636.8849966815</v>
      </c>
      <c r="G17" s="209">
        <v>2983355.1509672622</v>
      </c>
      <c r="H17" s="209">
        <v>6927900</v>
      </c>
      <c r="I17" s="209">
        <v>-3944544.8490327378</v>
      </c>
      <c r="J17" s="187">
        <v>0.43062907244147031</v>
      </c>
    </row>
    <row r="18" spans="1:11" x14ac:dyDescent="0.25">
      <c r="A18" s="195" t="s">
        <v>311</v>
      </c>
      <c r="B18" s="209">
        <v>744104.37168035551</v>
      </c>
      <c r="C18" s="209">
        <v>150858.93565028123</v>
      </c>
      <c r="D18" s="209">
        <v>119997.05040592013</v>
      </c>
      <c r="E18" s="209">
        <v>176924.92905125779</v>
      </c>
      <c r="F18" s="209">
        <v>340577.31394400005</v>
      </c>
      <c r="G18" s="209">
        <v>894963.30733063677</v>
      </c>
      <c r="H18" s="209">
        <v>296921.97945717792</v>
      </c>
      <c r="I18" s="209">
        <v>598041.32787345885</v>
      </c>
      <c r="J18" s="187">
        <v>3.0141362689511113</v>
      </c>
    </row>
    <row r="19" spans="1:11" x14ac:dyDescent="0.25">
      <c r="A19" s="195" t="s">
        <v>313</v>
      </c>
      <c r="B19" s="209">
        <v>3227325.5754274921</v>
      </c>
      <c r="C19" s="209">
        <v>2660532.9305015691</v>
      </c>
      <c r="D19" s="209">
        <v>288656</v>
      </c>
      <c r="E19" s="209">
        <v>464849</v>
      </c>
      <c r="F19" s="209">
        <v>650538.05814624915</v>
      </c>
      <c r="G19" s="209">
        <v>5887858.5059290612</v>
      </c>
      <c r="H19" s="209">
        <v>753505</v>
      </c>
      <c r="I19" s="209">
        <v>5134353.5059290612</v>
      </c>
      <c r="J19" s="187">
        <v>7.813960764598856</v>
      </c>
      <c r="K19" s="172"/>
    </row>
    <row r="20" spans="1:11" x14ac:dyDescent="0.25">
      <c r="A20" s="195" t="s">
        <v>315</v>
      </c>
      <c r="B20" s="209">
        <v>14491977.43110764</v>
      </c>
      <c r="C20" s="209">
        <v>3527244.8791782944</v>
      </c>
      <c r="D20" s="209">
        <v>1194499</v>
      </c>
      <c r="E20" s="209">
        <v>1581296</v>
      </c>
      <c r="F20" s="209">
        <v>11389597.491326364</v>
      </c>
      <c r="G20" s="209">
        <v>18019222.310285933</v>
      </c>
      <c r="H20" s="209">
        <v>2775795</v>
      </c>
      <c r="I20" s="209">
        <v>15243427.310285933</v>
      </c>
      <c r="J20" s="187">
        <v>6.4915537027359491</v>
      </c>
    </row>
    <row r="21" spans="1:11" x14ac:dyDescent="0.25">
      <c r="A21" s="195" t="s">
        <v>129</v>
      </c>
      <c r="B21" s="209">
        <v>1296503.7904196368</v>
      </c>
      <c r="C21" s="209">
        <v>0</v>
      </c>
      <c r="D21" s="209">
        <v>266282</v>
      </c>
      <c r="E21" s="209">
        <v>683632</v>
      </c>
      <c r="F21" s="209">
        <v>683632</v>
      </c>
      <c r="G21" s="209">
        <v>1296503.7904196368</v>
      </c>
      <c r="H21" s="209">
        <v>949914</v>
      </c>
      <c r="I21" s="209">
        <v>346589.79041963676</v>
      </c>
      <c r="J21" s="187">
        <v>1.3648643881652831</v>
      </c>
    </row>
    <row r="22" spans="1:11" x14ac:dyDescent="0.25">
      <c r="A22" s="195" t="s">
        <v>317</v>
      </c>
      <c r="B22" s="209">
        <v>5023448.6667755982</v>
      </c>
      <c r="C22" s="209">
        <v>2030594.6911518266</v>
      </c>
      <c r="D22" s="209">
        <v>1238641</v>
      </c>
      <c r="E22" s="209">
        <v>1341921</v>
      </c>
      <c r="F22" s="209">
        <v>4337702.1547196461</v>
      </c>
      <c r="G22" s="209">
        <v>7054043.3579274248</v>
      </c>
      <c r="H22" s="209">
        <v>2580562</v>
      </c>
      <c r="I22" s="209">
        <v>4473481.3579274248</v>
      </c>
      <c r="J22" s="187">
        <v>2.7335298891975564</v>
      </c>
      <c r="K22" s="167"/>
    </row>
    <row r="23" spans="1:11" x14ac:dyDescent="0.25">
      <c r="A23" s="195" t="s">
        <v>318</v>
      </c>
      <c r="B23" s="209">
        <v>3491369.1934549301</v>
      </c>
      <c r="C23" s="209">
        <v>10802.27310722431</v>
      </c>
      <c r="D23" s="209">
        <v>1104059</v>
      </c>
      <c r="E23" s="209">
        <v>1258572</v>
      </c>
      <c r="F23" s="209">
        <v>3532509.6191974166</v>
      </c>
      <c r="G23" s="209">
        <v>3502171.4665621542</v>
      </c>
      <c r="H23" s="209">
        <v>2362631</v>
      </c>
      <c r="I23" s="209">
        <v>1139540.4665621542</v>
      </c>
      <c r="J23" s="187">
        <v>1.4823184266024421</v>
      </c>
      <c r="K23" s="167"/>
    </row>
    <row r="24" spans="1:11" x14ac:dyDescent="0.25">
      <c r="A24" s="195" t="s">
        <v>2495</v>
      </c>
      <c r="B24" s="209">
        <v>4295923.4279099032</v>
      </c>
      <c r="C24" s="209">
        <v>1272620.7915227059</v>
      </c>
      <c r="D24" s="209">
        <v>348854</v>
      </c>
      <c r="E24" s="209">
        <v>614875</v>
      </c>
      <c r="F24" s="209">
        <v>2502533.4850039599</v>
      </c>
      <c r="G24" s="209">
        <v>5568544.2194326092</v>
      </c>
      <c r="H24" s="209">
        <v>963729</v>
      </c>
      <c r="I24" s="209">
        <v>4604815.2194326092</v>
      </c>
      <c r="J24" s="187">
        <v>5.7781225006538239</v>
      </c>
      <c r="K24" s="167"/>
    </row>
    <row r="25" spans="1:11" x14ac:dyDescent="0.25">
      <c r="A25" s="195" t="s">
        <v>319</v>
      </c>
      <c r="B25" s="209">
        <v>0</v>
      </c>
      <c r="C25" s="209">
        <v>0</v>
      </c>
      <c r="D25" s="209">
        <v>3173576</v>
      </c>
      <c r="E25" s="209">
        <v>0</v>
      </c>
      <c r="F25" s="209">
        <v>0</v>
      </c>
      <c r="G25" s="209">
        <v>0</v>
      </c>
      <c r="H25" s="209">
        <v>3173576</v>
      </c>
      <c r="I25" s="209">
        <v>-3173576</v>
      </c>
      <c r="J25" s="187"/>
      <c r="K25" s="167"/>
    </row>
    <row r="26" spans="1:11" x14ac:dyDescent="0.25">
      <c r="A26" s="190"/>
      <c r="B26" s="308"/>
      <c r="C26" s="308"/>
      <c r="D26" s="308"/>
      <c r="E26" s="308"/>
      <c r="F26" s="308"/>
      <c r="G26" s="308"/>
      <c r="H26" s="308"/>
      <c r="I26" s="308"/>
      <c r="J26" s="193"/>
    </row>
    <row r="27" spans="1:11" x14ac:dyDescent="0.25">
      <c r="A27" s="246" t="s">
        <v>531</v>
      </c>
      <c r="B27" s="295">
        <f>SUM(B6:B11)</f>
        <v>34443687.382171065</v>
      </c>
      <c r="C27" s="295">
        <f t="shared" ref="C27:I27" si="0">SUM(C6:C11)</f>
        <v>1919997.0841166028</v>
      </c>
      <c r="D27" s="295">
        <f t="shared" si="0"/>
        <v>5523309</v>
      </c>
      <c r="E27" s="295">
        <f t="shared" si="0"/>
        <v>4601223</v>
      </c>
      <c r="F27" s="295">
        <f t="shared" si="0"/>
        <v>10712614.47311011</v>
      </c>
      <c r="G27" s="295">
        <f t="shared" si="0"/>
        <v>36363684.466287673</v>
      </c>
      <c r="H27" s="295">
        <f t="shared" si="0"/>
        <v>10124532</v>
      </c>
      <c r="I27" s="295">
        <f t="shared" si="0"/>
        <v>26239152.466287669</v>
      </c>
      <c r="J27" s="189">
        <f>G27/H27</f>
        <v>3.5916410226455575</v>
      </c>
    </row>
    <row r="28" spans="1:11" x14ac:dyDescent="0.25">
      <c r="A28" s="246" t="s">
        <v>532</v>
      </c>
      <c r="B28" s="295">
        <f>SUM(B12:B17)</f>
        <v>14193249.960403442</v>
      </c>
      <c r="C28" s="295">
        <f t="shared" ref="C28:I28" si="1">SUM(C12:C17)</f>
        <v>3076313.7839448932</v>
      </c>
      <c r="D28" s="295">
        <f t="shared" si="1"/>
        <v>5460948.9495940804</v>
      </c>
      <c r="E28" s="295">
        <f t="shared" si="1"/>
        <v>9484581.0709487423</v>
      </c>
      <c r="F28" s="295">
        <f t="shared" si="1"/>
        <v>10299760.097254798</v>
      </c>
      <c r="G28" s="295">
        <f t="shared" si="1"/>
        <v>17269563.744348332</v>
      </c>
      <c r="H28" s="295">
        <f t="shared" si="1"/>
        <v>14945530.020542823</v>
      </c>
      <c r="I28" s="295">
        <f t="shared" si="1"/>
        <v>2324033.7238055128</v>
      </c>
      <c r="J28" s="189">
        <f>G28/H28</f>
        <v>1.1555002546320603</v>
      </c>
      <c r="K28" s="172"/>
    </row>
    <row r="29" spans="1:11" x14ac:dyDescent="0.25">
      <c r="A29" s="246" t="s">
        <v>533</v>
      </c>
      <c r="B29" s="295">
        <f>SUM(B18:B24)</f>
        <v>32570652.456775557</v>
      </c>
      <c r="C29" s="295">
        <f t="shared" ref="C29:I29" si="2">SUM(C18:C24)</f>
        <v>9652654.5011119023</v>
      </c>
      <c r="D29" s="295">
        <f t="shared" si="2"/>
        <v>4560988.0504059196</v>
      </c>
      <c r="E29" s="295">
        <f t="shared" si="2"/>
        <v>6122069.9290512577</v>
      </c>
      <c r="F29" s="295">
        <f t="shared" si="2"/>
        <v>23437090.122337636</v>
      </c>
      <c r="G29" s="295">
        <f t="shared" si="2"/>
        <v>42223306.957887456</v>
      </c>
      <c r="H29" s="295">
        <f t="shared" si="2"/>
        <v>10683057.979457177</v>
      </c>
      <c r="I29" s="295">
        <f t="shared" si="2"/>
        <v>31540248.978430286</v>
      </c>
      <c r="J29" s="189">
        <f>G29/H29</f>
        <v>3.9523614904159574</v>
      </c>
    </row>
    <row r="30" spans="1:11" x14ac:dyDescent="0.25">
      <c r="A30" s="188" t="s">
        <v>534</v>
      </c>
      <c r="B30" s="304">
        <f>B25</f>
        <v>0</v>
      </c>
      <c r="C30" s="304">
        <f t="shared" ref="C30:I30" si="3">C25</f>
        <v>0</v>
      </c>
      <c r="D30" s="304">
        <f t="shared" si="3"/>
        <v>3173576</v>
      </c>
      <c r="E30" s="304">
        <f t="shared" si="3"/>
        <v>0</v>
      </c>
      <c r="F30" s="304">
        <f t="shared" si="3"/>
        <v>0</v>
      </c>
      <c r="G30" s="304">
        <f t="shared" si="3"/>
        <v>0</v>
      </c>
      <c r="H30" s="304">
        <f t="shared" si="3"/>
        <v>3173576</v>
      </c>
      <c r="I30" s="304">
        <f t="shared" si="3"/>
        <v>-3173576</v>
      </c>
      <c r="J30" s="189">
        <f>G30/H30</f>
        <v>0</v>
      </c>
    </row>
    <row r="31" spans="1:11" x14ac:dyDescent="0.25">
      <c r="A31" s="196" t="s">
        <v>497</v>
      </c>
      <c r="B31" s="209"/>
      <c r="C31" s="209"/>
      <c r="D31" s="305">
        <f>'[35]2025 TRC'!D31</f>
        <v>8307330</v>
      </c>
      <c r="E31" s="209"/>
      <c r="F31" s="209"/>
      <c r="G31" s="209"/>
      <c r="H31" s="209">
        <f>D31+F31</f>
        <v>8307330</v>
      </c>
      <c r="I31" s="209">
        <f>G31-H31</f>
        <v>-8307330</v>
      </c>
      <c r="J31" s="187"/>
    </row>
    <row r="32" spans="1:11" x14ac:dyDescent="0.25">
      <c r="A32" s="182" t="s">
        <v>320</v>
      </c>
      <c r="B32" s="307">
        <f>SUM(B27:B31)</f>
        <v>81207589.799350068</v>
      </c>
      <c r="C32" s="307">
        <f t="shared" ref="C32:I32" si="4">SUM(C27:C31)</f>
        <v>14648965.369173398</v>
      </c>
      <c r="D32" s="307">
        <f t="shared" si="4"/>
        <v>27026152</v>
      </c>
      <c r="E32" s="307">
        <f t="shared" si="4"/>
        <v>20207874</v>
      </c>
      <c r="F32" s="307">
        <f t="shared" si="4"/>
        <v>44449464.692702547</v>
      </c>
      <c r="G32" s="307">
        <f t="shared" si="4"/>
        <v>95856555.168523461</v>
      </c>
      <c r="H32" s="307">
        <f t="shared" si="4"/>
        <v>47234026</v>
      </c>
      <c r="I32" s="307">
        <f t="shared" si="4"/>
        <v>48622529.168523468</v>
      </c>
      <c r="J32" s="189">
        <f t="shared" ref="J32" si="5">G32/H32</f>
        <v>2.0293962485544523</v>
      </c>
    </row>
    <row r="33" spans="1:10" x14ac:dyDescent="0.25">
      <c r="A33" s="182" t="s">
        <v>535</v>
      </c>
      <c r="B33" s="307">
        <f>B32-B28</f>
        <v>67014339.838946626</v>
      </c>
      <c r="C33" s="307">
        <f t="shared" ref="C33:I33" si="6">C32-C28</f>
        <v>11572651.585228505</v>
      </c>
      <c r="D33" s="307">
        <f t="shared" si="6"/>
        <v>21565203.05040592</v>
      </c>
      <c r="E33" s="307">
        <f t="shared" si="6"/>
        <v>10723292.929051258</v>
      </c>
      <c r="F33" s="307">
        <f t="shared" si="6"/>
        <v>34149704.595447749</v>
      </c>
      <c r="G33" s="307">
        <f t="shared" si="6"/>
        <v>78586991.424175128</v>
      </c>
      <c r="H33" s="307">
        <f t="shared" si="6"/>
        <v>32288495.979457177</v>
      </c>
      <c r="I33" s="307">
        <f t="shared" si="6"/>
        <v>46298495.444717959</v>
      </c>
      <c r="J33" s="189">
        <f>G33/H33</f>
        <v>2.4339006522376985</v>
      </c>
    </row>
    <row r="35" spans="1:10" x14ac:dyDescent="0.25">
      <c r="H35" s="148"/>
    </row>
    <row r="36" spans="1:10" x14ac:dyDescent="0.25">
      <c r="H36" s="148"/>
    </row>
  </sheetData>
  <dataValidations disablePrompts="1" count="1">
    <dataValidation type="list" allowBlank="1" showInputMessage="1" showErrorMessage="1" sqref="A24:A25" xr:uid="{AAE505C5-AC2C-4635-B9EA-4E6F413A4C13}">
      <formula1>$G$16:$G$34</formula1>
    </dataValidation>
  </dataValidations>
  <pageMargins left="0.7" right="0.7" top="0.75" bottom="0.75" header="0.3" footer="0.3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ECFF1A1B31848BFEE84F0DAA86527" ma:contentTypeVersion="8" ma:contentTypeDescription="Create a new document." ma:contentTypeScope="" ma:versionID="43bac287eabeb9d0b927788a19eeb125">
  <xsd:schema xmlns:xsd="http://www.w3.org/2001/XMLSchema" xmlns:xs="http://www.w3.org/2001/XMLSchema" xmlns:p="http://schemas.microsoft.com/office/2006/metadata/properties" xmlns:ns2="8227023f-980b-4b94-b57e-d0478a1bf85e" xmlns:ns3="a1135d77-47ef-49ac-ab94-306909666f2a" targetNamespace="http://schemas.microsoft.com/office/2006/metadata/properties" ma:root="true" ma:fieldsID="e4d9f2b5d5a62778393505bb61b65017" ns2:_="" ns3:_="">
    <xsd:import namespace="8227023f-980b-4b94-b57e-d0478a1bf85e"/>
    <xsd:import namespace="a1135d77-47ef-49ac-ab94-306909666f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7023f-980b-4b94-b57e-d0478a1bf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35d77-47ef-49ac-ab94-306909666f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2E41F-A747-4249-96FB-12D314D8F346}">
  <ds:schemaRefs>
    <ds:schemaRef ds:uri="http://schemas.microsoft.com/office/2006/documentManagement/types"/>
    <ds:schemaRef ds:uri="a1135d77-47ef-49ac-ab94-306909666f2a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8227023f-980b-4b94-b57e-d0478a1bf85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5511DE-A811-4B6B-8129-5FB9FB1FF9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4D5B34-CB95-4251-93FE-4AC1D73185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27023f-980b-4b94-b57e-d0478a1bf85e"/>
    <ds:schemaRef ds:uri="a1135d77-47ef-49ac-ab94-306909666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Avoided Cost Data</vt:lpstr>
      <vt:lpstr>2023 Nicor Ex Ante and IMC</vt:lpstr>
      <vt:lpstr>Water_Costs 2020-58</vt:lpstr>
      <vt:lpstr>BEER NTG</vt:lpstr>
      <vt:lpstr>2025 Verified Savings Summary</vt:lpstr>
      <vt:lpstr>2025 High Impact Measures</vt:lpstr>
      <vt:lpstr>2025 TRC</vt:lpstr>
      <vt:lpstr>2025 TRC wo NEI</vt:lpstr>
      <vt:lpstr>2025 PACT</vt:lpstr>
      <vt:lpstr>2025 PACT wo NEI</vt:lpstr>
      <vt:lpstr>Other Benefits Details</vt:lpstr>
      <vt:lpstr>Custom Measures</vt:lpstr>
      <vt:lpstr>Steam_Trap EOY</vt:lpstr>
      <vt:lpstr>2022 Measure Cost and Count</vt:lpstr>
      <vt:lpstr>2022 TRMSummary</vt:lpstr>
      <vt:lpstr>Nicor Measure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Ally Charania</dc:creator>
  <cp:keywords/>
  <dc:description/>
  <cp:lastModifiedBy>Charles Ampong</cp:lastModifiedBy>
  <cp:revision/>
  <dcterms:created xsi:type="dcterms:W3CDTF">2015-06-05T18:17:20Z</dcterms:created>
  <dcterms:modified xsi:type="dcterms:W3CDTF">2026-08-18T02:55:49Z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0x0101008FCECFF1A1B31848BFEE84F0DAA86527</vt:lpwstr>
  </property>
  <property fmtid="{D5CDD505-2E9C-101B-9397-08002B2CF9AE}" pid="3" name="MediaServiceImageTags">
    <vt:lpwstr/>
  </property>
  <property fmtid="{D5CDD505-2E9C-101B-9397-08002B2CF9AE}" pid="4" name="MSIP_Label_ed3826ce-7c18-471d-9596-93de5bae332e_Enabled">
    <vt:lpwstr>true</vt:lpwstr>
  </property>
  <property fmtid="{D5CDD505-2E9C-101B-9397-08002B2CF9AE}" pid="5" name="MSIP_Label_ed3826ce-7c18-471d-9596-93de5bae332e_SetDate">
    <vt:lpwstr>2026-08-10T16:17:55Z</vt:lpwstr>
  </property>
  <property fmtid="{D5CDD505-2E9C-101B-9397-08002B2CF9AE}" pid="6" name="MSIP_Label_ed3826ce-7c18-471d-9596-93de5bae332e_Method">
    <vt:lpwstr>Standard</vt:lpwstr>
  </property>
  <property fmtid="{D5CDD505-2E9C-101B-9397-08002B2CF9AE}" pid="7" name="MSIP_Label_ed3826ce-7c18-471d-9596-93de5bae332e_Name">
    <vt:lpwstr>Internal</vt:lpwstr>
  </property>
  <property fmtid="{D5CDD505-2E9C-101B-9397-08002B2CF9AE}" pid="8" name="MSIP_Label_ed3826ce-7c18-471d-9596-93de5bae332e_SiteId">
    <vt:lpwstr>c0a02e2d-1186-410a-8895-0a4a252ebf17</vt:lpwstr>
  </property>
  <property fmtid="{D5CDD505-2E9C-101B-9397-08002B2CF9AE}" pid="9" name="MSIP_Label_ed3826ce-7c18-471d-9596-93de5bae332e_ActionId">
    <vt:lpwstr>731b834c-2afb-4969-a318-e2d46e4a6866</vt:lpwstr>
  </property>
  <property fmtid="{D5CDD505-2E9C-101B-9397-08002B2CF9AE}" pid="10" name="MSIP_Label_ed3826ce-7c18-471d-9596-93de5bae332e_ContentBits">
    <vt:lpwstr>0</vt:lpwstr>
  </property>
  <property fmtid="{D5CDD505-2E9C-101B-9397-08002B2CF9AE}" pid="11" name="MSIP_Label_ed3826ce-7c18-471d-9596-93de5bae332e_Tag">
    <vt:lpwstr>10, 3, 0, 1</vt:lpwstr>
  </property>
</Properties>
</file>