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Website/SAG Website- Evaluation Documents/TRC Reports/Nicor Gas TRC Reports/"/>
    </mc:Choice>
  </mc:AlternateContent>
  <xr:revisionPtr revIDLastSave="0" documentId="8_{D3B31599-C641-46C8-B30B-521DD8C5BB32}" xr6:coauthVersionLast="47" xr6:coauthVersionMax="47" xr10:uidLastSave="{00000000-0000-0000-0000-000000000000}"/>
  <bookViews>
    <workbookView xWindow="28680" yWindow="-120" windowWidth="29040" windowHeight="15840" xr2:uid="{AD267ACD-2A4F-4663-B6AB-E37F411A88E3}"/>
  </bookViews>
  <sheets>
    <sheet name="2021 Verified Savings Summary" sheetId="1" r:id="rId1"/>
    <sheet name="2021 High Impact Measures" sheetId="2" r:id="rId2"/>
    <sheet name="2021 TRC Plan 3" sheetId="3" r:id="rId3"/>
    <sheet name="2021 TRC Plan 4" sheetId="4" r:id="rId4"/>
    <sheet name="2021 PACT Plan 3" sheetId="5" r:id="rId5"/>
    <sheet name="2021 PACT Plan 4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2" l="1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I3" i="2" s="1"/>
  <c r="I4" i="2" s="1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E60" i="2"/>
  <c r="D60" i="2"/>
  <c r="C60" i="2"/>
</calcChain>
</file>

<file path=xl/sharedStrings.xml><?xml version="1.0" encoding="utf-8"?>
<sst xmlns="http://schemas.openxmlformats.org/spreadsheetml/2006/main" count="462" uniqueCount="169">
  <si>
    <t>Nicor Gas 2021 Verified Savings Summary</t>
  </si>
  <si>
    <t>Ex Ante Gross</t>
  </si>
  <si>
    <t>Realization Rate</t>
  </si>
  <si>
    <t>Verified Gross</t>
  </si>
  <si>
    <t>Deemed / Used</t>
  </si>
  <si>
    <t>Verified Net</t>
  </si>
  <si>
    <t>Program Costs</t>
  </si>
  <si>
    <t>Participation</t>
  </si>
  <si>
    <t>Verified Gross Weighted Average Measure Life</t>
  </si>
  <si>
    <t>GHG Savings</t>
  </si>
  <si>
    <t>Water Savings</t>
  </si>
  <si>
    <t>Annual Savings</t>
  </si>
  <si>
    <t>Annual Savings (Verified Gross / Ex Ante Gross)</t>
  </si>
  <si>
    <t>Lifetime Savings</t>
  </si>
  <si>
    <t>Net-to-Gross Ratio</t>
  </si>
  <si>
    <t>Cost per Annual Savings</t>
  </si>
  <si>
    <t>Cost per Lifetime Savings</t>
  </si>
  <si>
    <t>Non-Incentives</t>
  </si>
  <si>
    <t>Incentives</t>
  </si>
  <si>
    <t># Units</t>
  </si>
  <si>
    <t>Units Definition</t>
  </si>
  <si>
    <t>Years</t>
  </si>
  <si>
    <t>Annual Verified Net CO2 Savings</t>
  </si>
  <si>
    <t>Lifetime Verified Net CO2 Savings</t>
  </si>
  <si>
    <t>Annual Verified Net Water Savings</t>
  </si>
  <si>
    <t>Lifetime Verified Net Water Savings</t>
  </si>
  <si>
    <t>Therms</t>
  </si>
  <si>
    <t>%</t>
  </si>
  <si>
    <t>$/Therms</t>
  </si>
  <si>
    <t>$</t>
  </si>
  <si>
    <t>metric tons CO2</t>
  </si>
  <si>
    <t>Gallons</t>
  </si>
  <si>
    <t>(a)</t>
  </si>
  <si>
    <t>(b)</t>
  </si>
  <si>
    <t>(c=d/b)</t>
  </si>
  <si>
    <t>(d)</t>
  </si>
  <si>
    <t>(e)</t>
  </si>
  <si>
    <t>(f=g/d)</t>
  </si>
  <si>
    <t>(g)</t>
  </si>
  <si>
    <t>(h)</t>
  </si>
  <si>
    <t>(i=(k+l)/g)</t>
  </si>
  <si>
    <t>(j=(k+l)/h)</t>
  </si>
  <si>
    <t>(k)</t>
  </si>
  <si>
    <t>(l)</t>
  </si>
  <si>
    <t>(m)</t>
  </si>
  <si>
    <t>(n)</t>
  </si>
  <si>
    <t>(o=e/d)</t>
  </si>
  <si>
    <t>Home Energy Efficiency Rebate</t>
  </si>
  <si>
    <t>Projects</t>
  </si>
  <si>
    <t>Home Energy Savings</t>
  </si>
  <si>
    <t>Multi-Family</t>
  </si>
  <si>
    <t>Energy Saving Kits</t>
  </si>
  <si>
    <t>Elementary Energy Education</t>
  </si>
  <si>
    <t>Residential New Construction</t>
  </si>
  <si>
    <t>Behavioral Energy Savings</t>
  </si>
  <si>
    <t>BEER</t>
  </si>
  <si>
    <t>Business and Public Sector Custom</t>
  </si>
  <si>
    <t>Strategic Energy Management</t>
  </si>
  <si>
    <t>Retro-Commissioning (Joint and Stand Alone)</t>
  </si>
  <si>
    <t>Coordinated Non-Residential New Construction</t>
  </si>
  <si>
    <t xml:space="preserve">Small Business </t>
  </si>
  <si>
    <t xml:space="preserve">Commercial Food Service (CFS) Midstream Pilot </t>
  </si>
  <si>
    <t>IHWAP - Single-Family</t>
  </si>
  <si>
    <t>IHWAP - Multi-Family</t>
  </si>
  <si>
    <t>Contractor Channel,Kits, BNP - Single Family</t>
  </si>
  <si>
    <t>Contractor Channel, Kits - Multi Family</t>
  </si>
  <si>
    <t>Public Housing Energy Savings</t>
  </si>
  <si>
    <t>Affordable Housing New Construction</t>
  </si>
  <si>
    <t>Building Operator Certification</t>
  </si>
  <si>
    <t>Market Transformation</t>
  </si>
  <si>
    <t>Residential Total</t>
  </si>
  <si>
    <t>Business and Public Sector Total</t>
  </si>
  <si>
    <t>Income Qualified Total</t>
  </si>
  <si>
    <t>Market Transformation Total</t>
  </si>
  <si>
    <t>Other Portfolio Costs</t>
  </si>
  <si>
    <t>Portfolio Total</t>
  </si>
  <si>
    <t>Nicor Gas 2021 High Impact Measure Summary</t>
  </si>
  <si>
    <t>Sector</t>
  </si>
  <si>
    <t>Measure Name (Standardized)</t>
  </si>
  <si>
    <t>Verified Annual Gross Therms</t>
  </si>
  <si>
    <t>Verified Gross Lifetime Savings</t>
  </si>
  <si>
    <t>Measure
Life (Years)</t>
  </si>
  <si>
    <t>Non-residential</t>
  </si>
  <si>
    <t>Custom</t>
  </si>
  <si>
    <t>Residential</t>
  </si>
  <si>
    <t>Gas High Efficiency Furnace</t>
  </si>
  <si>
    <t>Advanced Thermostats</t>
  </si>
  <si>
    <t>Air Sealing</t>
  </si>
  <si>
    <t>Steam Trap Replacement or Repair</t>
  </si>
  <si>
    <t>Home Energy Reports</t>
  </si>
  <si>
    <t>Low Flow Showerheads</t>
  </si>
  <si>
    <t>Space Heating Boiler Tune-up</t>
  </si>
  <si>
    <t>Pipe Insulation</t>
  </si>
  <si>
    <t>Ceiling/Attic Insulation</t>
  </si>
  <si>
    <t>Process Boiler Tune-up</t>
  </si>
  <si>
    <t>High Efficiency Boiler</t>
  </si>
  <si>
    <t>Ozone Laundry</t>
  </si>
  <si>
    <t>Low Flow Faucet Aerators</t>
  </si>
  <si>
    <t>Programmable Thermostats</t>
  </si>
  <si>
    <t>Shower Timer</t>
  </si>
  <si>
    <t>Duct Insulation and Sealing</t>
  </si>
  <si>
    <t>Gas Water Heater</t>
  </si>
  <si>
    <t>DHW Controller</t>
  </si>
  <si>
    <t>ENERGY STAR Fryer</t>
  </si>
  <si>
    <t>Gas High Efficiency Boiler</t>
  </si>
  <si>
    <t>Boiler Lockout/Reset Controls</t>
  </si>
  <si>
    <t>Domestic Hot Water Pipe Insulation</t>
  </si>
  <si>
    <t>High Efficiency Furnace</t>
  </si>
  <si>
    <t>Residential Furnace Tune-Up</t>
  </si>
  <si>
    <t>Basement Sidewall Insulation</t>
  </si>
  <si>
    <t>Wall Insulation</t>
  </si>
  <si>
    <t>Demand Controlled Ventilation</t>
  </si>
  <si>
    <t>Infrared Heaters (all sizes), Low Intensity</t>
  </si>
  <si>
    <t>Kitchen Demand Ventilation Controls</t>
  </si>
  <si>
    <t>ENERGY STAR Convection Oven</t>
  </si>
  <si>
    <t>Combination Boiler</t>
  </si>
  <si>
    <t>Water Heater Temperature Setback</t>
  </si>
  <si>
    <t>AC Cover and Gap Sealer</t>
  </si>
  <si>
    <t>Small Commercial Programmable Thermostats</t>
  </si>
  <si>
    <t>Combination Oven</t>
  </si>
  <si>
    <t>Rack Oven</t>
  </si>
  <si>
    <t>ENERGY STAR Dishwasher</t>
  </si>
  <si>
    <t>DHW Tank Insulation</t>
  </si>
  <si>
    <t>Shower Valve</t>
  </si>
  <si>
    <t>Floor Insulation</t>
  </si>
  <si>
    <t>High Efficiency Pre-Rinse Spray Valve</t>
  </si>
  <si>
    <t>Conveyor Oven</t>
  </si>
  <si>
    <t>Commercial Weather Stripping</t>
  </si>
  <si>
    <t>Infrared Salamander Broiler</t>
  </si>
  <si>
    <t>Small Pipe Insulation</t>
  </si>
  <si>
    <t>Portfolio</t>
  </si>
  <si>
    <t>Rank</t>
  </si>
  <si>
    <t>Share of Portfolio Annual Gross</t>
  </si>
  <si>
    <t>Cumulative Annual Gross</t>
  </si>
  <si>
    <t>TRC Results for Nicor Gas, 2021 Programs (Societal Discount Rate, Plan 3 Avoided Costs)</t>
  </si>
  <si>
    <t>Program</t>
  </si>
  <si>
    <t>Benefits</t>
  </si>
  <si>
    <t>Costs</t>
  </si>
  <si>
    <t>IL Total Resource Cost (TRC) Test</t>
  </si>
  <si>
    <t>Avoided Gas Savings</t>
  </si>
  <si>
    <t>Other Benefits</t>
  </si>
  <si>
    <t>Non-Incentive Costs</t>
  </si>
  <si>
    <t>Incentive Costs</t>
  </si>
  <si>
    <t>Incremental Costs (Net)</t>
  </si>
  <si>
    <t>IL TRC Benefits</t>
  </si>
  <si>
    <t>IL TRC Costs</t>
  </si>
  <si>
    <t>IL TRC Test Net Benefits</t>
  </si>
  <si>
    <t>IL TRC Test</t>
  </si>
  <si>
    <t>(c)</t>
  </si>
  <si>
    <t>(f)</t>
  </si>
  <si>
    <t>(g) =</t>
  </si>
  <si>
    <t>(h) =</t>
  </si>
  <si>
    <t>(i) =</t>
  </si>
  <si>
    <t>(j) =</t>
  </si>
  <si>
    <t>(b+c)</t>
  </si>
  <si>
    <t>(d+f)</t>
  </si>
  <si>
    <t>(g-h)</t>
  </si>
  <si>
    <t>(g/h)</t>
  </si>
  <si>
    <t>Portfolio Total, without Income Qualified (IQ)</t>
  </si>
  <si>
    <t>TRC Results for Nicor Gas, 2021 Programs (Societal Discount Rate, Plan 4 Avoided Costs)</t>
  </si>
  <si>
    <t>Program Administrator Cost Test (PACT) Results for Nicor Gas, 2021 Programs (WACC Discount Rate, Plan 3 Avoided Costs)</t>
  </si>
  <si>
    <t>Program Administrator Cost Test (PACT)</t>
  </si>
  <si>
    <t>PACT Benefits</t>
  </si>
  <si>
    <t>PACT Costs</t>
  </si>
  <si>
    <t>PACT Test Net Benefits</t>
  </si>
  <si>
    <t>PACT Test</t>
  </si>
  <si>
    <t>(k) =</t>
  </si>
  <si>
    <t>(d+e)</t>
  </si>
  <si>
    <t>Program Administrator Cost Test (PACT) Results for Nicor Gas, 2021 Programs (WACC Discount Rate, Plan 4 Avoided Costs)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</si>
</sst>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4" tint="0.59996337778862885"/>
      </right>
      <top style="medium">
        <color indexed="64"/>
      </top>
      <bottom/>
      <diagonal/>
    </border>
    <border>
      <left style="medium">
        <color theme="4" tint="0.59996337778862885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4" tint="0.59996337778862885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4" tint="0.59996337778862885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theme="4" tint="0.59996337778862885"/>
      </right>
      <top style="medium">
        <color indexed="64"/>
      </top>
      <bottom/>
      <diagonal/>
    </border>
    <border>
      <left style="medium">
        <color indexed="64"/>
      </left>
      <right style="medium">
        <color theme="4" tint="0.59996337778862885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4" tint="0.59996337778862885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/>
      <top style="medium">
        <color indexed="64"/>
      </top>
      <bottom style="thin">
        <color theme="4"/>
      </bottom>
      <diagonal/>
    </border>
    <border>
      <left/>
      <right style="thin">
        <color indexed="64"/>
      </right>
      <top style="medium">
        <color indexed="64"/>
      </top>
      <bottom style="thin">
        <color theme="4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4" fillId="0" borderId="1" xfId="0" applyFont="1" applyBorder="1" applyAlignment="1">
      <alignment vertical="center"/>
    </xf>
    <xf numFmtId="165" fontId="4" fillId="4" borderId="1" xfId="1" applyNumberFormat="1" applyFont="1" applyFill="1" applyBorder="1" applyAlignment="1">
      <alignment vertical="center"/>
    </xf>
    <xf numFmtId="9" fontId="4" fillId="0" borderId="1" xfId="3" applyFont="1" applyFill="1" applyBorder="1" applyAlignment="1">
      <alignment vertical="center"/>
    </xf>
    <xf numFmtId="9" fontId="6" fillId="0" borderId="1" xfId="3" applyFont="1" applyBorder="1" applyAlignment="1">
      <alignment vertical="center"/>
    </xf>
    <xf numFmtId="44" fontId="4" fillId="0" borderId="1" xfId="2" applyFont="1" applyBorder="1" applyAlignment="1">
      <alignment horizontal="right" vertical="center"/>
    </xf>
    <xf numFmtId="166" fontId="4" fillId="5" borderId="1" xfId="2" applyNumberFormat="1" applyFont="1" applyFill="1" applyBorder="1" applyAlignment="1">
      <alignment horizontal="right" vertical="center"/>
    </xf>
    <xf numFmtId="43" fontId="4" fillId="4" borderId="1" xfId="1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44" fontId="0" fillId="6" borderId="1" xfId="0" applyNumberFormat="1" applyFill="1" applyBorder="1" applyAlignment="1">
      <alignment horizontal="right" vertical="center"/>
    </xf>
    <xf numFmtId="166" fontId="0" fillId="6" borderId="1" xfId="0" applyNumberFormat="1" applyFill="1" applyBorder="1" applyAlignment="1">
      <alignment horizontal="right" vertical="center"/>
    </xf>
    <xf numFmtId="164" fontId="0" fillId="6" borderId="1" xfId="0" applyNumberFormat="1" applyFill="1" applyBorder="1" applyAlignment="1">
      <alignment vertical="center"/>
    </xf>
    <xf numFmtId="165" fontId="0" fillId="6" borderId="1" xfId="1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vertical="center"/>
    </xf>
    <xf numFmtId="9" fontId="5" fillId="3" borderId="1" xfId="3" applyFont="1" applyFill="1" applyBorder="1" applyAlignment="1">
      <alignment vertical="center"/>
    </xf>
    <xf numFmtId="44" fontId="5" fillId="3" borderId="1" xfId="2" applyFont="1" applyFill="1" applyBorder="1" applyAlignment="1">
      <alignment horizontal="right" vertical="center"/>
    </xf>
    <xf numFmtId="166" fontId="5" fillId="3" borderId="1" xfId="2" applyNumberFormat="1" applyFont="1" applyFill="1" applyBorder="1" applyAlignment="1">
      <alignment horizontal="right" vertical="center"/>
    </xf>
    <xf numFmtId="166" fontId="5" fillId="3" borderId="1" xfId="0" applyNumberFormat="1" applyFont="1" applyFill="1" applyBorder="1" applyAlignment="1">
      <alignment horizontal="right" vertical="center"/>
    </xf>
    <xf numFmtId="43" fontId="5" fillId="3" borderId="1" xfId="1" applyFont="1" applyFill="1" applyBorder="1" applyAlignment="1">
      <alignment vertical="center"/>
    </xf>
    <xf numFmtId="164" fontId="5" fillId="3" borderId="1" xfId="1" applyNumberFormat="1" applyFont="1" applyFill="1" applyBorder="1" applyAlignment="1">
      <alignment vertical="center"/>
    </xf>
    <xf numFmtId="165" fontId="7" fillId="3" borderId="1" xfId="1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165" fontId="5" fillId="3" borderId="1" xfId="1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9" fontId="4" fillId="3" borderId="1" xfId="3" applyFont="1" applyFill="1" applyBorder="1" applyAlignment="1">
      <alignment vertical="center"/>
    </xf>
    <xf numFmtId="165" fontId="4" fillId="3" borderId="1" xfId="0" applyNumberFormat="1" applyFont="1" applyFill="1" applyBorder="1" applyAlignment="1">
      <alignment vertical="center"/>
    </xf>
    <xf numFmtId="166" fontId="5" fillId="5" borderId="1" xfId="2" applyNumberFormat="1" applyFont="1" applyFill="1" applyBorder="1" applyAlignment="1">
      <alignment horizontal="right" vertical="center"/>
    </xf>
    <xf numFmtId="166" fontId="4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164" fontId="4" fillId="3" borderId="1" xfId="1" applyNumberFormat="1" applyFont="1" applyFill="1" applyBorder="1" applyAlignment="1">
      <alignment vertical="center"/>
    </xf>
    <xf numFmtId="165" fontId="4" fillId="3" borderId="1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vertical="center"/>
    </xf>
    <xf numFmtId="9" fontId="5" fillId="2" borderId="1" xfId="3" applyFont="1" applyFill="1" applyBorder="1" applyAlignment="1">
      <alignment vertical="center"/>
    </xf>
    <xf numFmtId="44" fontId="5" fillId="2" borderId="1" xfId="2" applyFont="1" applyFill="1" applyBorder="1" applyAlignment="1">
      <alignment horizontal="right" vertical="center"/>
    </xf>
    <xf numFmtId="164" fontId="5" fillId="2" borderId="1" xfId="1" applyNumberFormat="1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horizontal="left" vertical="center" wrapText="1" readingOrder="1"/>
    </xf>
    <xf numFmtId="165" fontId="8" fillId="7" borderId="1" xfId="1" applyNumberFormat="1" applyFont="1" applyFill="1" applyBorder="1" applyAlignment="1">
      <alignment horizontal="right" vertical="center" wrapText="1" readingOrder="1"/>
    </xf>
    <xf numFmtId="164" fontId="8" fillId="7" borderId="1" xfId="1" applyNumberFormat="1" applyFont="1" applyFill="1" applyBorder="1" applyAlignment="1">
      <alignment horizontal="right" vertical="center" wrapText="1" readingOrder="1"/>
    </xf>
    <xf numFmtId="0" fontId="9" fillId="0" borderId="1" xfId="0" applyFont="1" applyBorder="1" applyAlignment="1">
      <alignment horizontal="left"/>
    </xf>
    <xf numFmtId="43" fontId="9" fillId="0" borderId="1" xfId="1" applyFont="1" applyFill="1" applyBorder="1" applyAlignment="1"/>
    <xf numFmtId="165" fontId="0" fillId="0" borderId="1" xfId="1" applyNumberFormat="1" applyFont="1" applyFill="1" applyBorder="1"/>
    <xf numFmtId="164" fontId="0" fillId="0" borderId="1" xfId="1" applyNumberFormat="1" applyFont="1" applyFill="1" applyBorder="1"/>
    <xf numFmtId="165" fontId="9" fillId="0" borderId="1" xfId="1" applyNumberFormat="1" applyFont="1" applyFill="1" applyBorder="1" applyAlignment="1">
      <alignment vertical="center"/>
    </xf>
    <xf numFmtId="0" fontId="0" fillId="0" borderId="1" xfId="0" applyBorder="1"/>
    <xf numFmtId="165" fontId="0" fillId="0" borderId="1" xfId="0" applyNumberFormat="1" applyBorder="1"/>
    <xf numFmtId="0" fontId="2" fillId="0" borderId="1" xfId="0" applyFont="1" applyBorder="1" applyAlignment="1">
      <alignment horizontal="right" wrapText="1"/>
    </xf>
    <xf numFmtId="9" fontId="0" fillId="0" borderId="1" xfId="3" applyFont="1" applyBorder="1"/>
    <xf numFmtId="9" fontId="0" fillId="0" borderId="1" xfId="0" applyNumberFormat="1" applyBorder="1"/>
    <xf numFmtId="0" fontId="12" fillId="8" borderId="6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2" fillId="8" borderId="13" xfId="0" quotePrefix="1" applyFont="1" applyFill="1" applyBorder="1" applyAlignment="1">
      <alignment horizontal="center" vertical="center" wrapText="1"/>
    </xf>
    <xf numFmtId="0" fontId="12" fillId="8" borderId="15" xfId="0" quotePrefix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vertical="center" wrapText="1"/>
    </xf>
    <xf numFmtId="166" fontId="12" fillId="0" borderId="1" xfId="2" applyNumberFormat="1" applyFont="1" applyFill="1" applyBorder="1" applyAlignment="1">
      <alignment horizontal="right" vertical="center"/>
    </xf>
    <xf numFmtId="166" fontId="12" fillId="0" borderId="1" xfId="2" quotePrefix="1" applyNumberFormat="1" applyFont="1" applyFill="1" applyBorder="1" applyAlignment="1">
      <alignment horizontal="right" vertical="center"/>
    </xf>
    <xf numFmtId="166" fontId="12" fillId="0" borderId="1" xfId="2" applyNumberFormat="1" applyFont="1" applyFill="1" applyBorder="1" applyAlignment="1">
      <alignment horizontal="right" vertical="center" wrapText="1"/>
    </xf>
    <xf numFmtId="167" fontId="11" fillId="0" borderId="17" xfId="0" applyNumberFormat="1" applyFont="1" applyBorder="1" applyAlignment="1">
      <alignment horizontal="center" vertical="center"/>
    </xf>
    <xf numFmtId="166" fontId="12" fillId="0" borderId="1" xfId="2" applyNumberFormat="1" applyFont="1" applyBorder="1" applyAlignment="1">
      <alignment horizontal="right" vertical="center"/>
    </xf>
    <xf numFmtId="166" fontId="12" fillId="0" borderId="1" xfId="2" applyNumberFormat="1" applyFont="1" applyBorder="1" applyAlignment="1">
      <alignment horizontal="right" vertical="center" wrapText="1"/>
    </xf>
    <xf numFmtId="0" fontId="12" fillId="6" borderId="16" xfId="0" applyFont="1" applyFill="1" applyBorder="1" applyAlignment="1">
      <alignment vertical="center" wrapText="1"/>
    </xf>
    <xf numFmtId="166" fontId="12" fillId="6" borderId="1" xfId="2" applyNumberFormat="1" applyFont="1" applyFill="1" applyBorder="1" applyAlignment="1">
      <alignment horizontal="right" vertical="center"/>
    </xf>
    <xf numFmtId="166" fontId="12" fillId="6" borderId="1" xfId="2" applyNumberFormat="1" applyFont="1" applyFill="1" applyBorder="1" applyAlignment="1">
      <alignment horizontal="right" vertical="center" wrapText="1"/>
    </xf>
    <xf numFmtId="167" fontId="11" fillId="6" borderId="17" xfId="0" applyNumberFormat="1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right" vertical="center" wrapText="1"/>
    </xf>
    <xf numFmtId="166" fontId="12" fillId="3" borderId="1" xfId="2" applyNumberFormat="1" applyFont="1" applyFill="1" applyBorder="1" applyAlignment="1">
      <alignment horizontal="right" vertical="center"/>
    </xf>
    <xf numFmtId="167" fontId="11" fillId="3" borderId="17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right" vertical="center" wrapText="1"/>
    </xf>
    <xf numFmtId="166" fontId="12" fillId="3" borderId="19" xfId="2" applyNumberFormat="1" applyFont="1" applyFill="1" applyBorder="1" applyAlignment="1">
      <alignment horizontal="right" vertical="center"/>
    </xf>
    <xf numFmtId="0" fontId="13" fillId="0" borderId="20" xfId="0" applyFont="1" applyBorder="1" applyAlignment="1">
      <alignment vertical="center"/>
    </xf>
    <xf numFmtId="166" fontId="14" fillId="0" borderId="21" xfId="2" applyNumberFormat="1" applyFont="1" applyBorder="1" applyAlignment="1">
      <alignment horizontal="right" vertical="center"/>
    </xf>
    <xf numFmtId="166" fontId="12" fillId="0" borderId="21" xfId="2" applyNumberFormat="1" applyFont="1" applyBorder="1" applyAlignment="1">
      <alignment horizontal="right" vertical="center"/>
    </xf>
    <xf numFmtId="166" fontId="12" fillId="0" borderId="21" xfId="2" applyNumberFormat="1" applyFont="1" applyBorder="1" applyAlignment="1">
      <alignment horizontal="right" vertical="center" wrapText="1"/>
    </xf>
    <xf numFmtId="167" fontId="15" fillId="0" borderId="22" xfId="0" applyNumberFormat="1" applyFont="1" applyBorder="1" applyAlignment="1">
      <alignment horizontal="center" vertical="center"/>
    </xf>
    <xf numFmtId="0" fontId="13" fillId="3" borderId="20" xfId="0" applyFont="1" applyFill="1" applyBorder="1" applyAlignment="1">
      <alignment vertical="center"/>
    </xf>
    <xf numFmtId="166" fontId="11" fillId="3" borderId="21" xfId="2" applyNumberFormat="1" applyFont="1" applyFill="1" applyBorder="1" applyAlignment="1">
      <alignment horizontal="right" vertical="center"/>
    </xf>
    <xf numFmtId="167" fontId="11" fillId="3" borderId="22" xfId="0" applyNumberFormat="1" applyFont="1" applyFill="1" applyBorder="1" applyAlignment="1">
      <alignment horizontal="center" vertical="center"/>
    </xf>
    <xf numFmtId="0" fontId="12" fillId="9" borderId="29" xfId="0" applyFont="1" applyFill="1" applyBorder="1" applyAlignment="1">
      <alignment horizontal="center" vertical="center" wrapText="1"/>
    </xf>
    <xf numFmtId="0" fontId="12" fillId="9" borderId="30" xfId="0" applyFont="1" applyFill="1" applyBorder="1" applyAlignment="1">
      <alignment horizontal="center" vertical="center" wrapText="1"/>
    </xf>
    <xf numFmtId="0" fontId="12" fillId="9" borderId="31" xfId="0" applyFont="1" applyFill="1" applyBorder="1" applyAlignment="1">
      <alignment horizontal="center" vertical="center" wrapText="1"/>
    </xf>
    <xf numFmtId="0" fontId="14" fillId="7" borderId="33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7" borderId="0" xfId="0" quotePrefix="1" applyFont="1" applyFill="1" applyAlignment="1">
      <alignment horizontal="center" vertical="center" wrapText="1"/>
    </xf>
    <xf numFmtId="0" fontId="14" fillId="7" borderId="37" xfId="0" quotePrefix="1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right" vertical="center" wrapText="1"/>
    </xf>
    <xf numFmtId="166" fontId="12" fillId="0" borderId="19" xfId="2" applyNumberFormat="1" applyFont="1" applyFill="1" applyBorder="1" applyAlignment="1">
      <alignment horizontal="right" vertical="center"/>
    </xf>
    <xf numFmtId="166" fontId="11" fillId="3" borderId="38" xfId="2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0" fontId="11" fillId="9" borderId="25" xfId="0" applyFont="1" applyFill="1" applyBorder="1" applyAlignment="1">
      <alignment horizontal="center" vertical="center" wrapText="1"/>
    </xf>
    <xf numFmtId="0" fontId="11" fillId="9" borderId="26" xfId="0" applyFont="1" applyFill="1" applyBorder="1" applyAlignment="1">
      <alignment horizontal="center" vertical="center" wrapText="1"/>
    </xf>
    <xf numFmtId="0" fontId="11" fillId="9" borderId="27" xfId="0" applyFont="1" applyFill="1" applyBorder="1" applyAlignment="1">
      <alignment horizontal="center" vertical="center" wrapText="1"/>
    </xf>
    <xf numFmtId="0" fontId="15" fillId="7" borderId="32" xfId="0" applyFont="1" applyFill="1" applyBorder="1" applyAlignment="1">
      <alignment horizontal="center" vertical="center" wrapText="1"/>
    </xf>
    <xf numFmtId="0" fontId="15" fillId="7" borderId="35" xfId="0" applyFont="1" applyFill="1" applyBorder="1" applyAlignment="1">
      <alignment horizontal="center" vertical="center" wrapText="1"/>
    </xf>
    <xf numFmtId="0" fontId="14" fillId="7" borderId="33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37390-18B7-4F5F-A94D-ADB69E60CAEA}">
  <dimension ref="A1:S34"/>
  <sheetViews>
    <sheetView tabSelected="1" workbookViewId="0">
      <selection sqref="A1:S1"/>
    </sheetView>
  </sheetViews>
  <sheetFormatPr defaultRowHeight="14.5" x14ac:dyDescent="0.35"/>
  <cols>
    <col min="1" max="1" width="48.81640625" customWidth="1"/>
    <col min="2" max="2" width="16.7265625" customWidth="1"/>
    <col min="3" max="3" width="17.7265625" customWidth="1"/>
    <col min="4" max="4" width="15.81640625" customWidth="1"/>
    <col min="5" max="5" width="15" customWidth="1"/>
    <col min="6" max="6" width="14.7265625" customWidth="1"/>
    <col min="7" max="7" width="14.81640625" customWidth="1"/>
    <col min="8" max="12" width="15.7265625" customWidth="1"/>
    <col min="13" max="13" width="13.453125" customWidth="1"/>
    <col min="14" max="14" width="15.453125" customWidth="1"/>
    <col min="15" max="15" width="21" customWidth="1"/>
    <col min="16" max="16" width="17.36328125" customWidth="1"/>
    <col min="17" max="17" width="17.90625" customWidth="1"/>
    <col min="18" max="18" width="17.7265625" customWidth="1"/>
    <col min="19" max="19" width="18.36328125" customWidth="1"/>
  </cols>
  <sheetData>
    <row r="1" spans="1:19" ht="18.5" x14ac:dyDescent="0.3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ht="42" x14ac:dyDescent="0.35">
      <c r="A2" s="106"/>
      <c r="B2" s="1" t="s">
        <v>1</v>
      </c>
      <c r="C2" s="2" t="s">
        <v>2</v>
      </c>
      <c r="D2" s="107" t="s">
        <v>3</v>
      </c>
      <c r="E2" s="107"/>
      <c r="F2" s="2" t="s">
        <v>4</v>
      </c>
      <c r="G2" s="107" t="s">
        <v>5</v>
      </c>
      <c r="H2" s="107"/>
      <c r="I2" s="107"/>
      <c r="J2" s="107"/>
      <c r="K2" s="107" t="s">
        <v>6</v>
      </c>
      <c r="L2" s="107"/>
      <c r="M2" s="107" t="s">
        <v>7</v>
      </c>
      <c r="N2" s="107"/>
      <c r="O2" s="3" t="s">
        <v>8</v>
      </c>
      <c r="P2" s="107" t="s">
        <v>9</v>
      </c>
      <c r="Q2" s="107"/>
      <c r="R2" s="107" t="s">
        <v>10</v>
      </c>
      <c r="S2" s="107"/>
    </row>
    <row r="3" spans="1:19" ht="42" x14ac:dyDescent="0.35">
      <c r="A3" s="106"/>
      <c r="B3" s="4" t="s">
        <v>11</v>
      </c>
      <c r="C3" s="4" t="s">
        <v>12</v>
      </c>
      <c r="D3" s="4" t="s">
        <v>11</v>
      </c>
      <c r="E3" s="4" t="s">
        <v>13</v>
      </c>
      <c r="F3" s="4" t="s">
        <v>14</v>
      </c>
      <c r="G3" s="4" t="s">
        <v>11</v>
      </c>
      <c r="H3" s="4" t="s">
        <v>13</v>
      </c>
      <c r="I3" s="4" t="s">
        <v>15</v>
      </c>
      <c r="J3" s="4" t="s">
        <v>16</v>
      </c>
      <c r="K3" s="4" t="s">
        <v>17</v>
      </c>
      <c r="L3" s="4" t="s">
        <v>18</v>
      </c>
      <c r="M3" s="108" t="s">
        <v>19</v>
      </c>
      <c r="N3" s="108" t="s">
        <v>20</v>
      </c>
      <c r="O3" s="103" t="s">
        <v>21</v>
      </c>
      <c r="P3" s="4" t="s">
        <v>22</v>
      </c>
      <c r="Q3" s="4" t="s">
        <v>23</v>
      </c>
      <c r="R3" s="4" t="s">
        <v>24</v>
      </c>
      <c r="S3" s="4" t="s">
        <v>25</v>
      </c>
    </row>
    <row r="4" spans="1:19" x14ac:dyDescent="0.35">
      <c r="A4" s="106"/>
      <c r="B4" s="4" t="s">
        <v>26</v>
      </c>
      <c r="C4" s="4" t="s">
        <v>27</v>
      </c>
      <c r="D4" s="4" t="s">
        <v>26</v>
      </c>
      <c r="E4" s="4" t="s">
        <v>26</v>
      </c>
      <c r="F4" s="4" t="s">
        <v>27</v>
      </c>
      <c r="G4" s="4" t="s">
        <v>26</v>
      </c>
      <c r="H4" s="4" t="s">
        <v>26</v>
      </c>
      <c r="I4" s="4" t="s">
        <v>28</v>
      </c>
      <c r="J4" s="4" t="s">
        <v>28</v>
      </c>
      <c r="K4" s="4" t="s">
        <v>29</v>
      </c>
      <c r="L4" s="4" t="s">
        <v>29</v>
      </c>
      <c r="M4" s="108"/>
      <c r="N4" s="108"/>
      <c r="O4" s="104"/>
      <c r="P4" s="4" t="s">
        <v>30</v>
      </c>
      <c r="Q4" s="4" t="s">
        <v>30</v>
      </c>
      <c r="R4" s="4" t="s">
        <v>31</v>
      </c>
      <c r="S4" s="4" t="s">
        <v>31</v>
      </c>
    </row>
    <row r="5" spans="1:19" x14ac:dyDescent="0.35">
      <c r="A5" s="5" t="s">
        <v>32</v>
      </c>
      <c r="B5" s="5" t="s">
        <v>33</v>
      </c>
      <c r="C5" s="5" t="s">
        <v>34</v>
      </c>
      <c r="D5" s="5" t="s">
        <v>35</v>
      </c>
      <c r="E5" s="5" t="s">
        <v>36</v>
      </c>
      <c r="F5" s="5" t="s">
        <v>37</v>
      </c>
      <c r="G5" s="5" t="s">
        <v>38</v>
      </c>
      <c r="H5" s="5" t="s">
        <v>39</v>
      </c>
      <c r="I5" s="5" t="s">
        <v>40</v>
      </c>
      <c r="J5" s="5" t="s">
        <v>41</v>
      </c>
      <c r="K5" s="5" t="s">
        <v>42</v>
      </c>
      <c r="L5" s="5" t="s">
        <v>43</v>
      </c>
      <c r="M5" s="5" t="s">
        <v>44</v>
      </c>
      <c r="N5" s="5" t="s">
        <v>45</v>
      </c>
      <c r="O5" s="5" t="s">
        <v>46</v>
      </c>
      <c r="P5" s="5"/>
      <c r="Q5" s="5"/>
      <c r="R5" s="6"/>
      <c r="S5" s="6"/>
    </row>
    <row r="6" spans="1:19" x14ac:dyDescent="0.35">
      <c r="A6" s="7" t="s">
        <v>47</v>
      </c>
      <c r="B6" s="8">
        <v>4754168</v>
      </c>
      <c r="C6" s="9">
        <v>1</v>
      </c>
      <c r="D6" s="8">
        <v>4754168</v>
      </c>
      <c r="E6" s="8">
        <v>73637749.894607037</v>
      </c>
      <c r="F6" s="10">
        <v>0.86846994048169945</v>
      </c>
      <c r="G6" s="8">
        <v>4128852</v>
      </c>
      <c r="H6" s="8">
        <v>63380282.863697879</v>
      </c>
      <c r="I6" s="11">
        <v>1.4467433115313495</v>
      </c>
      <c r="J6" s="11">
        <v>9.4246802718581643E-2</v>
      </c>
      <c r="K6" s="12">
        <v>2087865.0153028346</v>
      </c>
      <c r="L6" s="12">
        <v>3885524</v>
      </c>
      <c r="M6" s="8">
        <v>40159</v>
      </c>
      <c r="N6" s="13" t="s">
        <v>48</v>
      </c>
      <c r="O6" s="14">
        <v>15.489092916911442</v>
      </c>
      <c r="P6" s="15">
        <v>21845.755932</v>
      </c>
      <c r="Q6" s="15">
        <v>335345.07663182548</v>
      </c>
      <c r="R6" s="8">
        <v>0</v>
      </c>
      <c r="S6" s="8">
        <v>0</v>
      </c>
    </row>
    <row r="7" spans="1:19" x14ac:dyDescent="0.35">
      <c r="A7" s="7" t="s">
        <v>49</v>
      </c>
      <c r="B7" s="8">
        <v>675752</v>
      </c>
      <c r="C7" s="9">
        <v>1.0559583989392558</v>
      </c>
      <c r="D7" s="8">
        <v>713566</v>
      </c>
      <c r="E7" s="8">
        <v>10233020.58</v>
      </c>
      <c r="F7" s="10">
        <v>0.91563919805596139</v>
      </c>
      <c r="G7" s="8">
        <v>653369.00000000012</v>
      </c>
      <c r="H7" s="8">
        <v>9380366.6899999995</v>
      </c>
      <c r="I7" s="11">
        <v>4.4655445050165969</v>
      </c>
      <c r="J7" s="11">
        <v>0.31103777113623576</v>
      </c>
      <c r="K7" s="12">
        <v>1406458.3476981896</v>
      </c>
      <c r="L7" s="12">
        <v>1511189.9999999998</v>
      </c>
      <c r="M7" s="8">
        <v>37030</v>
      </c>
      <c r="N7" s="13" t="s">
        <v>48</v>
      </c>
      <c r="O7" s="14">
        <v>14.340678479636081</v>
      </c>
      <c r="P7" s="15">
        <v>3456.9753790000004</v>
      </c>
      <c r="Q7" s="15">
        <v>49631.520156789993</v>
      </c>
      <c r="R7" s="8">
        <v>22232786.857373644</v>
      </c>
      <c r="S7" s="8">
        <v>167560727.00776437</v>
      </c>
    </row>
    <row r="8" spans="1:19" x14ac:dyDescent="0.35">
      <c r="A8" s="7" t="s">
        <v>50</v>
      </c>
      <c r="B8" s="8">
        <v>418245</v>
      </c>
      <c r="C8" s="9">
        <v>1.1539791270666715</v>
      </c>
      <c r="D8" s="8">
        <v>482646</v>
      </c>
      <c r="E8" s="8">
        <v>5832648</v>
      </c>
      <c r="F8" s="10">
        <v>0.93864861617002937</v>
      </c>
      <c r="G8" s="8">
        <v>453035</v>
      </c>
      <c r="H8" s="8">
        <v>5471408</v>
      </c>
      <c r="I8" s="11">
        <v>4.0335091687973659</v>
      </c>
      <c r="J8" s="11">
        <v>0.33397634142548221</v>
      </c>
      <c r="K8" s="12">
        <v>1237014.8262861148</v>
      </c>
      <c r="L8" s="12">
        <v>590306</v>
      </c>
      <c r="M8" s="8">
        <v>10846</v>
      </c>
      <c r="N8" s="13" t="s">
        <v>48</v>
      </c>
      <c r="O8" s="14">
        <v>12.084732909834537</v>
      </c>
      <c r="P8" s="15">
        <v>2397.0081849999997</v>
      </c>
      <c r="Q8" s="15">
        <v>28949.219728</v>
      </c>
      <c r="R8" s="8">
        <v>7925611.7359225005</v>
      </c>
      <c r="S8" s="8">
        <v>71750563.624332353</v>
      </c>
    </row>
    <row r="9" spans="1:19" x14ac:dyDescent="0.35">
      <c r="A9" s="7" t="s">
        <v>51</v>
      </c>
      <c r="B9" s="8">
        <v>1491552</v>
      </c>
      <c r="C9" s="9">
        <v>1</v>
      </c>
      <c r="D9" s="8">
        <v>1491552</v>
      </c>
      <c r="E9" s="8">
        <v>26662110</v>
      </c>
      <c r="F9" s="10">
        <v>0.8701714723992191</v>
      </c>
      <c r="G9" s="8">
        <v>1297906</v>
      </c>
      <c r="H9" s="8">
        <v>22789190</v>
      </c>
      <c r="I9" s="11">
        <v>0.99009084719812257</v>
      </c>
      <c r="J9" s="11">
        <v>5.6388351280739969E-2</v>
      </c>
      <c r="K9" s="12">
        <v>566739.85112352646</v>
      </c>
      <c r="L9" s="12">
        <v>718305</v>
      </c>
      <c r="M9" s="8">
        <v>33674</v>
      </c>
      <c r="N9" s="13" t="s">
        <v>48</v>
      </c>
      <c r="O9" s="14">
        <v>17.875414333526422</v>
      </c>
      <c r="P9" s="15">
        <v>6867.2206459999998</v>
      </c>
      <c r="Q9" s="15">
        <v>120577.60428999999</v>
      </c>
      <c r="R9" s="8">
        <v>58887737.033632502</v>
      </c>
      <c r="S9" s="8">
        <v>519001510.85810244</v>
      </c>
    </row>
    <row r="10" spans="1:19" x14ac:dyDescent="0.35">
      <c r="A10" s="7" t="s">
        <v>52</v>
      </c>
      <c r="B10" s="8">
        <v>233109.24861079812</v>
      </c>
      <c r="C10" s="9">
        <v>1</v>
      </c>
      <c r="D10" s="8">
        <v>233109.24861079812</v>
      </c>
      <c r="E10" s="8">
        <v>2187996.8683875781</v>
      </c>
      <c r="F10" s="10">
        <v>1</v>
      </c>
      <c r="G10" s="8">
        <v>233109.24861079812</v>
      </c>
      <c r="H10" s="8">
        <v>2187996.8683875781</v>
      </c>
      <c r="I10" s="11">
        <v>2.5746094411942138</v>
      </c>
      <c r="J10" s="11">
        <v>0.27429896311750013</v>
      </c>
      <c r="K10" s="12">
        <v>201722.27230305006</v>
      </c>
      <c r="L10" s="12">
        <v>398443</v>
      </c>
      <c r="M10" s="8">
        <v>649</v>
      </c>
      <c r="N10" s="13" t="s">
        <v>48</v>
      </c>
      <c r="O10" s="14">
        <v>9.3861435418235288</v>
      </c>
      <c r="P10" s="15">
        <v>1233.3810343997327</v>
      </c>
      <c r="Q10" s="15">
        <v>11576.691430638675</v>
      </c>
      <c r="R10" s="8">
        <v>45223214.756396785</v>
      </c>
      <c r="S10" s="8">
        <v>417986441.77331054</v>
      </c>
    </row>
    <row r="11" spans="1:19" x14ac:dyDescent="0.35">
      <c r="A11" s="7" t="s">
        <v>53</v>
      </c>
      <c r="B11" s="8">
        <v>618135</v>
      </c>
      <c r="C11" s="9">
        <v>1.0440017148357559</v>
      </c>
      <c r="D11" s="8">
        <v>645334</v>
      </c>
      <c r="E11" s="8">
        <v>11251973</v>
      </c>
      <c r="F11" s="10">
        <v>0.82044491689574706</v>
      </c>
      <c r="G11" s="8">
        <v>529461</v>
      </c>
      <c r="H11" s="8">
        <v>9146707</v>
      </c>
      <c r="I11" s="11">
        <v>1.9019388886615458</v>
      </c>
      <c r="J11" s="11">
        <v>0.11009453631013114</v>
      </c>
      <c r="K11" s="12">
        <v>287302.46592963068</v>
      </c>
      <c r="L11" s="12">
        <v>719700</v>
      </c>
      <c r="M11" s="8">
        <v>8207</v>
      </c>
      <c r="N11" s="13" t="s">
        <v>48</v>
      </c>
      <c r="O11" s="14">
        <v>17.435890562096528</v>
      </c>
      <c r="P11" s="15">
        <v>2801.3781509999999</v>
      </c>
      <c r="Q11" s="15">
        <v>48395.226736999997</v>
      </c>
      <c r="R11" s="8">
        <v>0</v>
      </c>
      <c r="S11" s="8">
        <v>0</v>
      </c>
    </row>
    <row r="12" spans="1:19" x14ac:dyDescent="0.35">
      <c r="A12" s="7" t="s">
        <v>54</v>
      </c>
      <c r="B12" s="8">
        <v>1673260</v>
      </c>
      <c r="C12" s="9">
        <v>0.7444192773388475</v>
      </c>
      <c r="D12" s="8">
        <v>1245607</v>
      </c>
      <c r="E12" s="8">
        <v>6228035</v>
      </c>
      <c r="F12" s="10">
        <v>1</v>
      </c>
      <c r="G12" s="8">
        <v>1245607</v>
      </c>
      <c r="H12" s="8">
        <v>6228035</v>
      </c>
      <c r="I12" s="11">
        <v>0.93341968156976629</v>
      </c>
      <c r="J12" s="11">
        <v>0.18668393631395325</v>
      </c>
      <c r="K12" s="12">
        <v>257979.08930107192</v>
      </c>
      <c r="L12" s="12">
        <v>904695</v>
      </c>
      <c r="M12" s="8">
        <v>572834</v>
      </c>
      <c r="N12" s="13" t="s">
        <v>48</v>
      </c>
      <c r="O12" s="14">
        <v>5</v>
      </c>
      <c r="P12" s="15">
        <v>6590.5066369999995</v>
      </c>
      <c r="Q12" s="15">
        <v>32952.533185</v>
      </c>
      <c r="R12" s="8">
        <v>0</v>
      </c>
      <c r="S12" s="8">
        <v>0</v>
      </c>
    </row>
    <row r="13" spans="1:19" x14ac:dyDescent="0.35">
      <c r="A13" s="7" t="s">
        <v>55</v>
      </c>
      <c r="B13" s="8">
        <v>2927588</v>
      </c>
      <c r="C13" s="9">
        <v>1.1465817594552239</v>
      </c>
      <c r="D13" s="8">
        <v>3356719</v>
      </c>
      <c r="E13" s="8">
        <v>24983942</v>
      </c>
      <c r="F13" s="10">
        <v>0.87869732318969807</v>
      </c>
      <c r="G13" s="8">
        <v>2949540</v>
      </c>
      <c r="H13" s="8">
        <v>21826625.5</v>
      </c>
      <c r="I13" s="11">
        <v>1.2491870446373143</v>
      </c>
      <c r="J13" s="11">
        <v>0.16880883193050361</v>
      </c>
      <c r="K13" s="12">
        <v>1805456.1556395441</v>
      </c>
      <c r="L13" s="12">
        <v>1879071</v>
      </c>
      <c r="M13" s="8">
        <v>1343</v>
      </c>
      <c r="N13" s="13" t="s">
        <v>48</v>
      </c>
      <c r="O13" s="14">
        <v>7.4429649905160362</v>
      </c>
      <c r="P13" s="15">
        <v>15606.01614</v>
      </c>
      <c r="Q13" s="15">
        <v>115484.67552049999</v>
      </c>
      <c r="R13" s="8">
        <v>16963817.098284468</v>
      </c>
      <c r="S13" s="8">
        <v>141815422.56856471</v>
      </c>
    </row>
    <row r="14" spans="1:19" x14ac:dyDescent="0.35">
      <c r="A14" s="7" t="s">
        <v>56</v>
      </c>
      <c r="B14" s="8">
        <v>824825</v>
      </c>
      <c r="C14" s="9">
        <v>1.2191204194829206</v>
      </c>
      <c r="D14" s="8">
        <v>1005561</v>
      </c>
      <c r="E14" s="8">
        <v>20108517</v>
      </c>
      <c r="F14" s="10">
        <v>0.78999881658099314</v>
      </c>
      <c r="G14" s="8">
        <v>794392</v>
      </c>
      <c r="H14" s="8">
        <v>15885707.9</v>
      </c>
      <c r="I14" s="11">
        <v>4.240536485395884</v>
      </c>
      <c r="J14" s="11">
        <v>0.21205528144619901</v>
      </c>
      <c r="K14" s="12">
        <v>1506868.8897066065</v>
      </c>
      <c r="L14" s="12">
        <v>1861779.3700000003</v>
      </c>
      <c r="M14" s="8">
        <v>162</v>
      </c>
      <c r="N14" s="13" t="s">
        <v>48</v>
      </c>
      <c r="O14" s="14">
        <v>19.997311948255749</v>
      </c>
      <c r="P14" s="15">
        <v>4203.1280719999995</v>
      </c>
      <c r="Q14" s="15">
        <v>84051.2804989</v>
      </c>
      <c r="R14" s="8">
        <v>0</v>
      </c>
      <c r="S14" s="8">
        <v>0</v>
      </c>
    </row>
    <row r="15" spans="1:19" x14ac:dyDescent="0.35">
      <c r="A15" s="7" t="s">
        <v>57</v>
      </c>
      <c r="B15" s="8">
        <v>1180570</v>
      </c>
      <c r="C15" s="9">
        <v>1.0304539332695224</v>
      </c>
      <c r="D15" s="8">
        <v>1216523</v>
      </c>
      <c r="E15" s="8">
        <v>8515661</v>
      </c>
      <c r="F15" s="10">
        <v>1</v>
      </c>
      <c r="G15" s="8">
        <v>1216523</v>
      </c>
      <c r="H15" s="8">
        <v>8515661</v>
      </c>
      <c r="I15" s="11">
        <v>0.68643918944280102</v>
      </c>
      <c r="J15" s="11">
        <v>9.8062741348971569E-2</v>
      </c>
      <c r="K15" s="12">
        <v>180320.06205852458</v>
      </c>
      <c r="L15" s="12">
        <v>654749</v>
      </c>
      <c r="M15" s="8">
        <v>31</v>
      </c>
      <c r="N15" s="13" t="s">
        <v>48</v>
      </c>
      <c r="O15" s="14">
        <v>7</v>
      </c>
      <c r="P15" s="15">
        <v>6436.6231929999994</v>
      </c>
      <c r="Q15" s="15">
        <v>45056.362350999996</v>
      </c>
      <c r="R15" s="8">
        <v>0</v>
      </c>
      <c r="S15" s="8">
        <v>0</v>
      </c>
    </row>
    <row r="16" spans="1:19" x14ac:dyDescent="0.35">
      <c r="A16" s="7" t="s">
        <v>58</v>
      </c>
      <c r="B16" s="8">
        <v>386109</v>
      </c>
      <c r="C16" s="9">
        <v>0.81184069783403134</v>
      </c>
      <c r="D16" s="8">
        <v>313459</v>
      </c>
      <c r="E16" s="8">
        <v>2695747.4</v>
      </c>
      <c r="F16" s="10">
        <v>0.94000172271333726</v>
      </c>
      <c r="G16" s="8">
        <v>294652</v>
      </c>
      <c r="H16" s="8">
        <v>2534007.1999999997</v>
      </c>
      <c r="I16" s="11">
        <v>2.1510367738792255</v>
      </c>
      <c r="J16" s="11">
        <v>0.25012055510223552</v>
      </c>
      <c r="K16" s="12">
        <v>281010.65749706153</v>
      </c>
      <c r="L16" s="12">
        <v>352796.63</v>
      </c>
      <c r="M16" s="8">
        <v>38</v>
      </c>
      <c r="N16" s="13" t="s">
        <v>48</v>
      </c>
      <c r="O16" s="14">
        <v>8.6</v>
      </c>
      <c r="P16" s="15">
        <v>1559.0037319999999</v>
      </c>
      <c r="Q16" s="15">
        <v>13407.432095199998</v>
      </c>
      <c r="R16" s="8">
        <v>0</v>
      </c>
      <c r="S16" s="8">
        <v>0</v>
      </c>
    </row>
    <row r="17" spans="1:19" x14ac:dyDescent="0.35">
      <c r="A17" s="16" t="s">
        <v>59</v>
      </c>
      <c r="B17" s="8">
        <v>395159</v>
      </c>
      <c r="C17" s="9">
        <v>0.9741116866881433</v>
      </c>
      <c r="D17" s="8">
        <v>384929</v>
      </c>
      <c r="E17" s="8">
        <v>7929537.4000000004</v>
      </c>
      <c r="F17" s="10">
        <v>0.54000088327977369</v>
      </c>
      <c r="G17" s="8">
        <v>207862</v>
      </c>
      <c r="H17" s="8">
        <v>4281957.2</v>
      </c>
      <c r="I17" s="11">
        <v>2.2905456849214691</v>
      </c>
      <c r="J17" s="11">
        <v>0.11119153810298393</v>
      </c>
      <c r="K17" s="12">
        <v>193150.40715914636</v>
      </c>
      <c r="L17" s="12">
        <v>282967</v>
      </c>
      <c r="M17" s="8">
        <v>50</v>
      </c>
      <c r="N17" s="13" t="s">
        <v>48</v>
      </c>
      <c r="O17" s="14">
        <v>20.6</v>
      </c>
      <c r="P17" s="15">
        <v>1099.7978419999999</v>
      </c>
      <c r="Q17" s="15">
        <v>22655.8355452</v>
      </c>
      <c r="R17" s="8">
        <v>0</v>
      </c>
      <c r="S17" s="8">
        <v>0</v>
      </c>
    </row>
    <row r="18" spans="1:19" x14ac:dyDescent="0.35">
      <c r="A18" s="7" t="s">
        <v>60</v>
      </c>
      <c r="B18" s="8">
        <v>266785</v>
      </c>
      <c r="C18" s="9">
        <v>0.91748786476001276</v>
      </c>
      <c r="D18" s="8">
        <v>244772</v>
      </c>
      <c r="E18" s="8">
        <v>3217336.4000000004</v>
      </c>
      <c r="F18" s="10">
        <v>0.87573742094684037</v>
      </c>
      <c r="G18" s="8">
        <v>214356</v>
      </c>
      <c r="H18" s="8">
        <v>2883986.1</v>
      </c>
      <c r="I18" s="11">
        <v>5.810031802338429</v>
      </c>
      <c r="J18" s="11">
        <v>0.43183813438700558</v>
      </c>
      <c r="K18" s="12">
        <v>910409.1770220563</v>
      </c>
      <c r="L18" s="12">
        <v>335006</v>
      </c>
      <c r="M18" s="8">
        <v>905</v>
      </c>
      <c r="N18" s="13" t="s">
        <v>48</v>
      </c>
      <c r="O18" s="14">
        <v>13.144217475855083</v>
      </c>
      <c r="P18" s="15">
        <v>1134.157596</v>
      </c>
      <c r="Q18" s="15">
        <v>15259.1704551</v>
      </c>
      <c r="R18" s="8">
        <v>2879266.912590065</v>
      </c>
      <c r="S18" s="8">
        <v>26395045.488462623</v>
      </c>
    </row>
    <row r="19" spans="1:19" x14ac:dyDescent="0.35">
      <c r="A19" s="7" t="s">
        <v>61</v>
      </c>
      <c r="B19" s="8">
        <v>53115</v>
      </c>
      <c r="C19" s="9">
        <v>0.92280899934105243</v>
      </c>
      <c r="D19" s="8">
        <v>49015</v>
      </c>
      <c r="E19" s="8">
        <v>648398.4</v>
      </c>
      <c r="F19" s="10">
        <v>0.85996123635621746</v>
      </c>
      <c r="G19" s="8">
        <v>42151</v>
      </c>
      <c r="H19" s="8">
        <v>557595.69999999995</v>
      </c>
      <c r="I19" s="11">
        <v>4.2570178643448555</v>
      </c>
      <c r="J19" s="11">
        <v>0.32180585323739047</v>
      </c>
      <c r="K19" s="12">
        <v>90886.909999999989</v>
      </c>
      <c r="L19" s="12">
        <v>88550.650000000009</v>
      </c>
      <c r="M19" s="8">
        <v>92</v>
      </c>
      <c r="N19" s="13" t="s">
        <v>48</v>
      </c>
      <c r="O19" s="14">
        <v>13.228570845659492</v>
      </c>
      <c r="P19" s="15">
        <v>223.02094099999999</v>
      </c>
      <c r="Q19" s="15">
        <v>2950.2388486999994</v>
      </c>
      <c r="R19" s="8">
        <v>0</v>
      </c>
      <c r="S19" s="8">
        <v>0</v>
      </c>
    </row>
    <row r="20" spans="1:19" x14ac:dyDescent="0.35">
      <c r="A20" s="7" t="s">
        <v>62</v>
      </c>
      <c r="B20" s="8">
        <v>188019</v>
      </c>
      <c r="C20" s="9">
        <v>0.99998404416574915</v>
      </c>
      <c r="D20" s="8">
        <v>188016</v>
      </c>
      <c r="E20" s="8">
        <v>3439552.2151242322</v>
      </c>
      <c r="F20" s="10">
        <v>1</v>
      </c>
      <c r="G20" s="8">
        <v>188016</v>
      </c>
      <c r="H20" s="8">
        <v>3439552.2151242322</v>
      </c>
      <c r="I20" s="11">
        <v>15.081331953228851</v>
      </c>
      <c r="J20" s="11">
        <v>0.82438978424284792</v>
      </c>
      <c r="K20" s="12">
        <v>625204.77851827582</v>
      </c>
      <c r="L20" s="12">
        <v>2210326.9299999997</v>
      </c>
      <c r="M20" s="8">
        <v>4263</v>
      </c>
      <c r="N20" s="13" t="s">
        <v>48</v>
      </c>
      <c r="O20" s="14">
        <v>18.293933575462898</v>
      </c>
      <c r="P20" s="15">
        <v>994.79265599999997</v>
      </c>
      <c r="Q20" s="15">
        <v>18198.67077022231</v>
      </c>
      <c r="R20" s="8">
        <v>520011.08032922342</v>
      </c>
      <c r="S20" s="8">
        <v>5200110.8032922344</v>
      </c>
    </row>
    <row r="21" spans="1:19" x14ac:dyDescent="0.35">
      <c r="A21" s="7" t="s">
        <v>63</v>
      </c>
      <c r="B21" s="8">
        <v>37871</v>
      </c>
      <c r="C21" s="9">
        <v>0.3841461804547015</v>
      </c>
      <c r="D21" s="8">
        <v>14548</v>
      </c>
      <c r="E21" s="8">
        <v>316807.59999999998</v>
      </c>
      <c r="F21" s="10">
        <v>1</v>
      </c>
      <c r="G21" s="8">
        <v>14548</v>
      </c>
      <c r="H21" s="8">
        <v>316807.59999999998</v>
      </c>
      <c r="I21" s="11">
        <v>37.17458767097758</v>
      </c>
      <c r="J21" s="11">
        <v>1.7070799483263088</v>
      </c>
      <c r="K21" s="12">
        <v>119244.1914373819</v>
      </c>
      <c r="L21" s="12">
        <v>421571.70999999996</v>
      </c>
      <c r="M21" s="8">
        <v>14</v>
      </c>
      <c r="N21" s="13" t="s">
        <v>48</v>
      </c>
      <c r="O21" s="14">
        <v>21.776711575474291</v>
      </c>
      <c r="P21" s="15">
        <v>76.973467999999997</v>
      </c>
      <c r="Q21" s="15">
        <v>1676.2290115999997</v>
      </c>
      <c r="R21" s="8">
        <v>0</v>
      </c>
      <c r="S21" s="8">
        <v>0</v>
      </c>
    </row>
    <row r="22" spans="1:19" x14ac:dyDescent="0.35">
      <c r="A22" s="7" t="s">
        <v>64</v>
      </c>
      <c r="B22" s="8">
        <v>420487.48381312937</v>
      </c>
      <c r="C22" s="9">
        <v>0.99998335265550231</v>
      </c>
      <c r="D22" s="8">
        <v>420480.48381312937</v>
      </c>
      <c r="E22" s="8">
        <v>7341766.5028741406</v>
      </c>
      <c r="F22" s="10">
        <v>1</v>
      </c>
      <c r="G22" s="8">
        <v>420480.48381312937</v>
      </c>
      <c r="H22" s="8">
        <v>7341766.5028741406</v>
      </c>
      <c r="I22" s="11">
        <v>7.7139869719266851</v>
      </c>
      <c r="J22" s="11">
        <v>0.44179843812985858</v>
      </c>
      <c r="K22" s="12">
        <v>631886.02408390818</v>
      </c>
      <c r="L22" s="12">
        <v>2611694.9500000011</v>
      </c>
      <c r="M22" s="8">
        <v>10627</v>
      </c>
      <c r="N22" s="13" t="s">
        <v>48</v>
      </c>
      <c r="O22" s="14">
        <v>17.460421554635055</v>
      </c>
      <c r="P22" s="15">
        <v>2224.7622398552671</v>
      </c>
      <c r="Q22" s="15">
        <v>38845.286566707073</v>
      </c>
      <c r="R22" s="8">
        <v>16310432.181073384</v>
      </c>
      <c r="S22" s="8">
        <v>160221401.27343899</v>
      </c>
    </row>
    <row r="23" spans="1:19" x14ac:dyDescent="0.35">
      <c r="A23" s="7" t="s">
        <v>65</v>
      </c>
      <c r="B23" s="8">
        <v>816830</v>
      </c>
      <c r="C23" s="9">
        <v>1.0021926226999498</v>
      </c>
      <c r="D23" s="8">
        <v>818621</v>
      </c>
      <c r="E23" s="8">
        <v>13626484</v>
      </c>
      <c r="F23" s="10">
        <v>1</v>
      </c>
      <c r="G23" s="8">
        <v>818621</v>
      </c>
      <c r="H23" s="8">
        <v>13626484</v>
      </c>
      <c r="I23" s="11">
        <v>5.0167072467539287</v>
      </c>
      <c r="J23" s="11">
        <v>0.30138235975215233</v>
      </c>
      <c r="K23" s="12">
        <v>905502.01304494822</v>
      </c>
      <c r="L23" s="12">
        <v>3201279.8899999997</v>
      </c>
      <c r="M23" s="8">
        <v>6527</v>
      </c>
      <c r="N23" s="13" t="s">
        <v>48</v>
      </c>
      <c r="O23" s="14">
        <v>16.645656537029957</v>
      </c>
      <c r="P23" s="15">
        <v>4331.323711</v>
      </c>
      <c r="Q23" s="15">
        <v>72097.72684399999</v>
      </c>
      <c r="R23" s="8">
        <v>8991127.6965957843</v>
      </c>
      <c r="S23" s="8">
        <v>86516898.87248449</v>
      </c>
    </row>
    <row r="24" spans="1:19" x14ac:dyDescent="0.35">
      <c r="A24" s="7" t="s">
        <v>66</v>
      </c>
      <c r="B24" s="8">
        <v>19059</v>
      </c>
      <c r="C24" s="9">
        <v>1.0224565821921403</v>
      </c>
      <c r="D24" s="8">
        <v>19487</v>
      </c>
      <c r="E24" s="8">
        <v>273927</v>
      </c>
      <c r="F24" s="10">
        <v>1</v>
      </c>
      <c r="G24" s="8">
        <v>19487</v>
      </c>
      <c r="H24" s="8">
        <v>273927</v>
      </c>
      <c r="I24" s="11">
        <v>19.752625194188248</v>
      </c>
      <c r="J24" s="11">
        <v>1.4051897299614364</v>
      </c>
      <c r="K24" s="12">
        <v>193150.40715914636</v>
      </c>
      <c r="L24" s="12">
        <v>191769</v>
      </c>
      <c r="M24" s="8">
        <v>119</v>
      </c>
      <c r="N24" s="13" t="s">
        <v>48</v>
      </c>
      <c r="O24" s="14">
        <v>14.056909734694925</v>
      </c>
      <c r="P24" s="15">
        <v>103.105717</v>
      </c>
      <c r="Q24" s="15">
        <v>1449.347757</v>
      </c>
      <c r="R24" s="8">
        <v>832865.43155208754</v>
      </c>
      <c r="S24" s="8">
        <v>7940170.4135496765</v>
      </c>
    </row>
    <row r="25" spans="1:19" x14ac:dyDescent="0.35">
      <c r="A25" s="7" t="s">
        <v>67</v>
      </c>
      <c r="B25" s="8">
        <v>31924.438655484799</v>
      </c>
      <c r="C25" s="9">
        <v>1.0067981461993765</v>
      </c>
      <c r="D25" s="8">
        <v>32141.465656797813</v>
      </c>
      <c r="E25" s="8">
        <v>585339.5292099457</v>
      </c>
      <c r="F25" s="10">
        <v>1</v>
      </c>
      <c r="G25" s="8">
        <v>32141.465656797813</v>
      </c>
      <c r="H25" s="8">
        <v>585339.5292099457</v>
      </c>
      <c r="I25" s="11">
        <v>7.7605480008520251</v>
      </c>
      <c r="J25" s="11">
        <v>0.42613795002703547</v>
      </c>
      <c r="K25" s="12">
        <v>54997.867047316315</v>
      </c>
      <c r="L25" s="12">
        <v>194437.52</v>
      </c>
      <c r="M25" s="8">
        <v>5</v>
      </c>
      <c r="N25" s="13" t="s">
        <v>48</v>
      </c>
      <c r="O25" s="14">
        <v>18.211351512719467</v>
      </c>
      <c r="P25" s="15">
        <v>170.06049479011722</v>
      </c>
      <c r="Q25" s="15">
        <v>3097.0314490498226</v>
      </c>
      <c r="R25" s="8">
        <v>0</v>
      </c>
      <c r="S25" s="8">
        <v>0</v>
      </c>
    </row>
    <row r="26" spans="1:19" x14ac:dyDescent="0.35">
      <c r="A26" s="7" t="s">
        <v>68</v>
      </c>
      <c r="B26" s="8">
        <v>710</v>
      </c>
      <c r="C26" s="9">
        <v>6.2450704225352114</v>
      </c>
      <c r="D26" s="8">
        <v>4434</v>
      </c>
      <c r="E26" s="8">
        <v>57642</v>
      </c>
      <c r="F26" s="10">
        <v>1</v>
      </c>
      <c r="G26" s="8">
        <v>4434</v>
      </c>
      <c r="H26" s="8">
        <v>57642</v>
      </c>
      <c r="I26" s="11">
        <v>2.9625778078484446</v>
      </c>
      <c r="J26" s="11">
        <v>0.22789060060372651</v>
      </c>
      <c r="K26" s="12">
        <v>10136.070000000003</v>
      </c>
      <c r="L26" s="12">
        <v>3000</v>
      </c>
      <c r="M26" s="8">
        <v>6</v>
      </c>
      <c r="N26" s="13" t="s">
        <v>48</v>
      </c>
      <c r="O26" s="14">
        <v>13</v>
      </c>
      <c r="P26" s="15">
        <v>23.460293999999998</v>
      </c>
      <c r="Q26" s="15">
        <v>304.98382199999998</v>
      </c>
      <c r="R26" s="8">
        <v>0</v>
      </c>
      <c r="S26" s="8">
        <v>0</v>
      </c>
    </row>
    <row r="27" spans="1:19" x14ac:dyDescent="0.35">
      <c r="A27" s="7" t="s">
        <v>69</v>
      </c>
      <c r="B27" s="8">
        <v>0</v>
      </c>
      <c r="C27" s="9"/>
      <c r="D27" s="8">
        <v>0</v>
      </c>
      <c r="E27" s="8">
        <v>0</v>
      </c>
      <c r="F27" s="10"/>
      <c r="G27" s="8">
        <v>0</v>
      </c>
      <c r="H27" s="8">
        <v>0</v>
      </c>
      <c r="I27" s="11"/>
      <c r="J27" s="11"/>
      <c r="K27" s="12">
        <v>2605664.0360232894</v>
      </c>
      <c r="L27" s="12">
        <v>0</v>
      </c>
      <c r="M27" s="8">
        <v>0</v>
      </c>
      <c r="N27" s="13" t="s">
        <v>48</v>
      </c>
      <c r="O27" s="14"/>
      <c r="P27" s="15">
        <v>0</v>
      </c>
      <c r="Q27" s="15">
        <v>0</v>
      </c>
      <c r="R27" s="8">
        <v>0</v>
      </c>
      <c r="S27" s="8">
        <v>0</v>
      </c>
    </row>
    <row r="28" spans="1:19" x14ac:dyDescent="0.35">
      <c r="A28" s="17"/>
      <c r="B28" s="17"/>
      <c r="C28" s="17"/>
      <c r="D28" s="17"/>
      <c r="E28" s="17"/>
      <c r="F28" s="17"/>
      <c r="G28" s="17"/>
      <c r="H28" s="17"/>
      <c r="I28" s="18"/>
      <c r="J28" s="18"/>
      <c r="K28" s="19"/>
      <c r="L28" s="19"/>
      <c r="M28" s="17"/>
      <c r="N28" s="17"/>
      <c r="O28" s="20"/>
      <c r="P28" s="20"/>
      <c r="Q28" s="20"/>
      <c r="R28" s="21"/>
      <c r="S28" s="21"/>
    </row>
    <row r="29" spans="1:19" x14ac:dyDescent="0.35">
      <c r="A29" s="22" t="s">
        <v>70</v>
      </c>
      <c r="B29" s="23">
        <v>9864221.2486107983</v>
      </c>
      <c r="C29" s="24">
        <v>0.96976558083163411</v>
      </c>
      <c r="D29" s="23">
        <v>9565982.2486107983</v>
      </c>
      <c r="E29" s="23">
        <v>136033533.34299463</v>
      </c>
      <c r="F29" s="24">
        <v>0.89288679684213279</v>
      </c>
      <c r="G29" s="23">
        <v>8541339.2486107983</v>
      </c>
      <c r="H29" s="23">
        <v>118583986.42208546</v>
      </c>
      <c r="I29" s="25">
        <v>1.7296169181369545</v>
      </c>
      <c r="J29" s="25">
        <v>0.12458043715414346</v>
      </c>
      <c r="K29" s="26">
        <v>6045081.8679444194</v>
      </c>
      <c r="L29" s="27">
        <v>8728163</v>
      </c>
      <c r="M29" s="23">
        <v>703399</v>
      </c>
      <c r="N29" s="28" t="s">
        <v>48</v>
      </c>
      <c r="O29" s="29">
        <v>14.220550468066136</v>
      </c>
      <c r="P29" s="30">
        <v>45192.225964399724</v>
      </c>
      <c r="Q29" s="30">
        <v>627427.87215925404</v>
      </c>
      <c r="R29" s="30">
        <v>134269350.38332543</v>
      </c>
      <c r="S29" s="30">
        <v>1176299243.2635098</v>
      </c>
    </row>
    <row r="30" spans="1:19" x14ac:dyDescent="0.35">
      <c r="A30" s="22" t="s">
        <v>71</v>
      </c>
      <c r="B30" s="23">
        <v>6034151</v>
      </c>
      <c r="C30" s="24">
        <v>1.0889647938873257</v>
      </c>
      <c r="D30" s="23">
        <v>6570978</v>
      </c>
      <c r="E30" s="23">
        <v>68099139.600000009</v>
      </c>
      <c r="F30" s="24">
        <v>0.87041472365300876</v>
      </c>
      <c r="G30" s="23">
        <v>5719476</v>
      </c>
      <c r="H30" s="23">
        <v>56485540.600000009</v>
      </c>
      <c r="I30" s="25">
        <v>1.8223735721739089</v>
      </c>
      <c r="J30" s="25">
        <v>0.18452548737902913</v>
      </c>
      <c r="K30" s="26">
        <v>4968102.2590829395</v>
      </c>
      <c r="L30" s="26">
        <v>5454919.6500000004</v>
      </c>
      <c r="M30" s="23">
        <v>2621</v>
      </c>
      <c r="N30" s="28" t="s">
        <v>48</v>
      </c>
      <c r="O30" s="29">
        <v>10.363623131899088</v>
      </c>
      <c r="P30" s="30">
        <v>30261.747515999999</v>
      </c>
      <c r="Q30" s="30">
        <v>298864.9953146</v>
      </c>
      <c r="R30" s="30">
        <v>19843084.010874532</v>
      </c>
      <c r="S30" s="30">
        <v>168210468.05702734</v>
      </c>
    </row>
    <row r="31" spans="1:19" x14ac:dyDescent="0.35">
      <c r="A31" s="22" t="s">
        <v>72</v>
      </c>
      <c r="B31" s="23">
        <v>1514190.9224686141</v>
      </c>
      <c r="C31" s="24">
        <v>0.98619924826611816</v>
      </c>
      <c r="D31" s="23">
        <v>1493293.9494699272</v>
      </c>
      <c r="E31" s="23">
        <v>25583876.847208317</v>
      </c>
      <c r="F31" s="24">
        <v>1</v>
      </c>
      <c r="G31" s="31">
        <v>1493293.9494699272</v>
      </c>
      <c r="H31" s="23">
        <v>25583876.847208317</v>
      </c>
      <c r="I31" s="25">
        <v>7.6080568633682608</v>
      </c>
      <c r="J31" s="25">
        <v>0.44407129338299184</v>
      </c>
      <c r="K31" s="26">
        <v>2529985.2812909768</v>
      </c>
      <c r="L31" s="26">
        <v>8831080</v>
      </c>
      <c r="M31" s="23">
        <v>21555</v>
      </c>
      <c r="N31" s="28" t="s">
        <v>48</v>
      </c>
      <c r="O31" s="29">
        <v>17.132512226604678</v>
      </c>
      <c r="P31" s="30">
        <v>7901.0182866453852</v>
      </c>
      <c r="Q31" s="32">
        <v>135364.29239857921</v>
      </c>
      <c r="R31" s="30">
        <v>26654436.389550477</v>
      </c>
      <c r="S31" s="32">
        <v>259878581.36276537</v>
      </c>
    </row>
    <row r="32" spans="1:19" x14ac:dyDescent="0.35">
      <c r="A32" s="22" t="s">
        <v>73</v>
      </c>
      <c r="B32" s="23">
        <v>710</v>
      </c>
      <c r="C32" s="24">
        <v>6.2450704225352114</v>
      </c>
      <c r="D32" s="23">
        <v>4434</v>
      </c>
      <c r="E32" s="23">
        <v>57642</v>
      </c>
      <c r="F32" s="24">
        <v>1</v>
      </c>
      <c r="G32" s="23">
        <v>4434</v>
      </c>
      <c r="H32" s="23">
        <v>57642</v>
      </c>
      <c r="I32" s="25"/>
      <c r="J32" s="25"/>
      <c r="K32" s="27">
        <v>2615800.1060232893</v>
      </c>
      <c r="L32" s="27">
        <v>3000</v>
      </c>
      <c r="M32" s="23">
        <v>6</v>
      </c>
      <c r="N32" s="28" t="s">
        <v>48</v>
      </c>
      <c r="O32" s="29">
        <v>13</v>
      </c>
      <c r="P32" s="30">
        <v>23.460293999999998</v>
      </c>
      <c r="Q32" s="30">
        <v>304.98382199999998</v>
      </c>
      <c r="R32" s="30">
        <v>0</v>
      </c>
      <c r="S32" s="30">
        <v>0</v>
      </c>
    </row>
    <row r="33" spans="1:19" x14ac:dyDescent="0.35">
      <c r="A33" s="33" t="s">
        <v>74</v>
      </c>
      <c r="B33" s="33"/>
      <c r="C33" s="34"/>
      <c r="D33" s="35"/>
      <c r="E33" s="35"/>
      <c r="F33" s="34"/>
      <c r="G33" s="35"/>
      <c r="H33" s="35"/>
      <c r="I33" s="25"/>
      <c r="J33" s="25"/>
      <c r="K33" s="36">
        <v>5526709.835658377</v>
      </c>
      <c r="L33" s="37"/>
      <c r="M33" s="35"/>
      <c r="N33" s="38"/>
      <c r="O33" s="39"/>
      <c r="P33" s="40"/>
      <c r="Q33" s="40"/>
      <c r="R33" s="40"/>
      <c r="S33" s="40"/>
    </row>
    <row r="34" spans="1:19" x14ac:dyDescent="0.35">
      <c r="A34" s="41" t="s">
        <v>75</v>
      </c>
      <c r="B34" s="42">
        <v>17413273.171079412</v>
      </c>
      <c r="C34" s="43">
        <v>1.012715301989809</v>
      </c>
      <c r="D34" s="42">
        <v>17634688.198080726</v>
      </c>
      <c r="E34" s="42">
        <v>229774191.79020298</v>
      </c>
      <c r="F34" s="43">
        <v>0.89361053742905472</v>
      </c>
      <c r="G34" s="42">
        <v>15758543.198080726</v>
      </c>
      <c r="H34" s="42">
        <v>200711045.86929381</v>
      </c>
      <c r="I34" s="44">
        <v>2.8367369647115908</v>
      </c>
      <c r="J34" s="44">
        <v>0.22272238085546719</v>
      </c>
      <c r="K34" s="36">
        <v>21685679.350000001</v>
      </c>
      <c r="L34" s="36">
        <v>23017162.649999999</v>
      </c>
      <c r="M34" s="42">
        <v>727581</v>
      </c>
      <c r="N34" s="42" t="s">
        <v>48</v>
      </c>
      <c r="O34" s="45">
        <v>13.029671361879281</v>
      </c>
      <c r="P34" s="46">
        <v>83378.452061045115</v>
      </c>
      <c r="Q34" s="46">
        <v>1061962.1436944332</v>
      </c>
      <c r="R34" s="46">
        <v>180766870.78375044</v>
      </c>
      <c r="S34" s="46">
        <v>1604388292.6833024</v>
      </c>
    </row>
  </sheetData>
  <mergeCells count="11">
    <mergeCell ref="O3:O4"/>
    <mergeCell ref="A1:S1"/>
    <mergeCell ref="A2:A4"/>
    <mergeCell ref="D2:E2"/>
    <mergeCell ref="G2:J2"/>
    <mergeCell ref="K2:L2"/>
    <mergeCell ref="M2:N2"/>
    <mergeCell ref="P2:Q2"/>
    <mergeCell ref="R2:S2"/>
    <mergeCell ref="M3:M4"/>
    <mergeCell ref="N3:N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6FD33-FE3B-4B40-ADBB-7D3CAAB29235}">
  <dimension ref="A1:I60"/>
  <sheetViews>
    <sheetView workbookViewId="0">
      <selection sqref="A1:E1"/>
    </sheetView>
  </sheetViews>
  <sheetFormatPr defaultRowHeight="14.5" x14ac:dyDescent="0.35"/>
  <cols>
    <col min="1" max="1" width="18.453125" customWidth="1"/>
    <col min="2" max="2" width="31.54296875" customWidth="1"/>
    <col min="3" max="3" width="16.453125" customWidth="1"/>
    <col min="4" max="4" width="18.453125" customWidth="1"/>
    <col min="5" max="5" width="14.81640625" customWidth="1"/>
    <col min="8" max="9" width="12.1796875" customWidth="1"/>
  </cols>
  <sheetData>
    <row r="1" spans="1:9" ht="18.5" x14ac:dyDescent="0.35">
      <c r="A1" s="105" t="s">
        <v>76</v>
      </c>
      <c r="B1" s="105"/>
      <c r="C1" s="105"/>
      <c r="D1" s="105"/>
      <c r="E1" s="105"/>
    </row>
    <row r="2" spans="1:9" ht="43.5" x14ac:dyDescent="0.35">
      <c r="A2" s="47" t="s">
        <v>77</v>
      </c>
      <c r="B2" s="47" t="s">
        <v>78</v>
      </c>
      <c r="C2" s="48" t="s">
        <v>79</v>
      </c>
      <c r="D2" s="48" t="s">
        <v>80</v>
      </c>
      <c r="E2" s="49" t="s">
        <v>81</v>
      </c>
      <c r="G2" s="57" t="s">
        <v>131</v>
      </c>
      <c r="H2" s="57" t="s">
        <v>132</v>
      </c>
      <c r="I2" s="57" t="s">
        <v>133</v>
      </c>
    </row>
    <row r="3" spans="1:9" x14ac:dyDescent="0.35">
      <c r="A3" s="50" t="s">
        <v>82</v>
      </c>
      <c r="B3" s="51" t="s">
        <v>83</v>
      </c>
      <c r="C3" s="52">
        <v>3025455</v>
      </c>
      <c r="D3" s="52">
        <v>41332324.199999996</v>
      </c>
      <c r="E3" s="53">
        <v>13.661523374170164</v>
      </c>
      <c r="G3" s="55">
        <v>1</v>
      </c>
      <c r="H3" s="58">
        <f>C3/$C$60</f>
        <v>0.17156271582557814</v>
      </c>
      <c r="I3" s="59">
        <f>H3</f>
        <v>0.17156271582557814</v>
      </c>
    </row>
    <row r="4" spans="1:9" x14ac:dyDescent="0.35">
      <c r="A4" s="50" t="s">
        <v>84</v>
      </c>
      <c r="B4" s="54" t="s">
        <v>85</v>
      </c>
      <c r="C4" s="52">
        <v>2868133</v>
      </c>
      <c r="D4" s="52">
        <v>55443807.331645072</v>
      </c>
      <c r="E4" s="53">
        <v>19.330975004173471</v>
      </c>
      <c r="G4" s="55">
        <v>2</v>
      </c>
      <c r="H4" s="58">
        <f t="shared" ref="H4:H58" si="0">C4/$C$60</f>
        <v>0.16264154873530193</v>
      </c>
      <c r="I4" s="59">
        <f>I3+H4</f>
        <v>0.33420426456088004</v>
      </c>
    </row>
    <row r="5" spans="1:9" x14ac:dyDescent="0.35">
      <c r="A5" s="50" t="s">
        <v>84</v>
      </c>
      <c r="B5" s="54" t="s">
        <v>86</v>
      </c>
      <c r="C5" s="52">
        <v>2445039</v>
      </c>
      <c r="D5" s="52">
        <v>26895429</v>
      </c>
      <c r="E5" s="53">
        <v>11</v>
      </c>
      <c r="G5" s="55">
        <v>3</v>
      </c>
      <c r="H5" s="58">
        <f t="shared" si="0"/>
        <v>0.13864940352424865</v>
      </c>
      <c r="I5" s="59">
        <f t="shared" ref="I5:I58" si="1">I4+H5</f>
        <v>0.47285366808512869</v>
      </c>
    </row>
    <row r="6" spans="1:9" x14ac:dyDescent="0.35">
      <c r="A6" s="50" t="s">
        <v>84</v>
      </c>
      <c r="B6" s="51" t="s">
        <v>87</v>
      </c>
      <c r="C6" s="52">
        <v>2046586.3588688001</v>
      </c>
      <c r="D6" s="52">
        <v>40931727.177376002</v>
      </c>
      <c r="E6" s="53">
        <v>20</v>
      </c>
      <c r="G6" s="55">
        <v>4</v>
      </c>
      <c r="H6" s="58">
        <f t="shared" si="0"/>
        <v>0.11605458150893423</v>
      </c>
      <c r="I6" s="59">
        <f t="shared" si="1"/>
        <v>0.58890824959406296</v>
      </c>
    </row>
    <row r="7" spans="1:9" x14ac:dyDescent="0.35">
      <c r="A7" s="50" t="s">
        <v>82</v>
      </c>
      <c r="B7" s="54" t="s">
        <v>88</v>
      </c>
      <c r="C7" s="52">
        <v>2031465</v>
      </c>
      <c r="D7" s="52">
        <v>12188790</v>
      </c>
      <c r="E7" s="53">
        <v>6</v>
      </c>
      <c r="G7" s="55">
        <v>5</v>
      </c>
      <c r="H7" s="58">
        <f t="shared" si="0"/>
        <v>0.11519710341241501</v>
      </c>
      <c r="I7" s="59">
        <f t="shared" si="1"/>
        <v>0.70410535300647803</v>
      </c>
    </row>
    <row r="8" spans="1:9" x14ac:dyDescent="0.35">
      <c r="A8" s="50" t="s">
        <v>84</v>
      </c>
      <c r="B8" s="54" t="s">
        <v>89</v>
      </c>
      <c r="C8" s="52">
        <v>1245607</v>
      </c>
      <c r="D8" s="52">
        <v>6228035</v>
      </c>
      <c r="E8" s="53">
        <v>5</v>
      </c>
      <c r="G8" s="55">
        <v>6</v>
      </c>
      <c r="H8" s="58">
        <f t="shared" si="0"/>
        <v>7.0633911187358886E-2</v>
      </c>
      <c r="I8" s="59">
        <f t="shared" si="1"/>
        <v>0.77473926419383687</v>
      </c>
    </row>
    <row r="9" spans="1:9" x14ac:dyDescent="0.35">
      <c r="A9" s="50" t="s">
        <v>84</v>
      </c>
      <c r="B9" s="51" t="s">
        <v>90</v>
      </c>
      <c r="C9" s="52">
        <v>428694.59453929513</v>
      </c>
      <c r="D9" s="52">
        <v>4286945.9453929514</v>
      </c>
      <c r="E9" s="53">
        <v>10</v>
      </c>
      <c r="G9" s="55">
        <v>7</v>
      </c>
      <c r="H9" s="58">
        <f t="shared" si="0"/>
        <v>2.4309734865964466E-2</v>
      </c>
      <c r="I9" s="59">
        <f t="shared" si="1"/>
        <v>0.79904899905980131</v>
      </c>
    </row>
    <row r="10" spans="1:9" x14ac:dyDescent="0.35">
      <c r="A10" s="50" t="s">
        <v>82</v>
      </c>
      <c r="B10" s="54" t="s">
        <v>91</v>
      </c>
      <c r="C10" s="52">
        <v>423539</v>
      </c>
      <c r="D10" s="52">
        <v>1270617</v>
      </c>
      <c r="E10" s="53">
        <v>3</v>
      </c>
      <c r="G10" s="55">
        <v>8</v>
      </c>
      <c r="H10" s="58">
        <f t="shared" si="0"/>
        <v>2.4017379567056702E-2</v>
      </c>
      <c r="I10" s="59">
        <f t="shared" si="1"/>
        <v>0.82306637862685805</v>
      </c>
    </row>
    <row r="11" spans="1:9" x14ac:dyDescent="0.35">
      <c r="A11" s="50" t="s">
        <v>84</v>
      </c>
      <c r="B11" s="54" t="s">
        <v>92</v>
      </c>
      <c r="C11" s="52">
        <v>416175</v>
      </c>
      <c r="D11" s="52">
        <v>6242625</v>
      </c>
      <c r="E11" s="53">
        <v>15</v>
      </c>
      <c r="G11" s="55">
        <v>9</v>
      </c>
      <c r="H11" s="58">
        <f t="shared" si="0"/>
        <v>2.3599793505013289E-2</v>
      </c>
      <c r="I11" s="59">
        <f t="shared" si="1"/>
        <v>0.84666617213187134</v>
      </c>
    </row>
    <row r="12" spans="1:9" x14ac:dyDescent="0.35">
      <c r="A12" s="50" t="s">
        <v>84</v>
      </c>
      <c r="B12" s="51" t="s">
        <v>93</v>
      </c>
      <c r="C12" s="52">
        <v>372115</v>
      </c>
      <c r="D12" s="52">
        <v>7442300</v>
      </c>
      <c r="E12" s="53">
        <v>20</v>
      </c>
      <c r="G12" s="55">
        <v>10</v>
      </c>
      <c r="H12" s="58">
        <f t="shared" si="0"/>
        <v>2.1101308728582974E-2</v>
      </c>
      <c r="I12" s="59">
        <f t="shared" si="1"/>
        <v>0.8677674808604543</v>
      </c>
    </row>
    <row r="13" spans="1:9" x14ac:dyDescent="0.35">
      <c r="A13" s="50" t="s">
        <v>82</v>
      </c>
      <c r="B13" s="54" t="s">
        <v>94</v>
      </c>
      <c r="C13" s="52">
        <v>351185</v>
      </c>
      <c r="D13" s="52">
        <v>1053555</v>
      </c>
      <c r="E13" s="53">
        <v>3</v>
      </c>
      <c r="G13" s="55">
        <v>11</v>
      </c>
      <c r="H13" s="58">
        <f t="shared" si="0"/>
        <v>1.99144434001516E-2</v>
      </c>
      <c r="I13" s="59">
        <f t="shared" si="1"/>
        <v>0.88768192426060588</v>
      </c>
    </row>
    <row r="14" spans="1:9" x14ac:dyDescent="0.35">
      <c r="A14" s="50" t="s">
        <v>82</v>
      </c>
      <c r="B14" s="54" t="s">
        <v>95</v>
      </c>
      <c r="C14" s="52">
        <v>288913</v>
      </c>
      <c r="D14" s="52">
        <v>7222825</v>
      </c>
      <c r="E14" s="53">
        <v>25</v>
      </c>
      <c r="G14" s="55">
        <v>12</v>
      </c>
      <c r="H14" s="58">
        <f t="shared" si="0"/>
        <v>1.6383221339373831E-2</v>
      </c>
      <c r="I14" s="59">
        <f t="shared" si="1"/>
        <v>0.90406514559997975</v>
      </c>
    </row>
    <row r="15" spans="1:9" x14ac:dyDescent="0.35">
      <c r="A15" s="50" t="s">
        <v>82</v>
      </c>
      <c r="B15" s="51" t="s">
        <v>96</v>
      </c>
      <c r="C15" s="52">
        <v>276369</v>
      </c>
      <c r="D15" s="52">
        <v>2763690</v>
      </c>
      <c r="E15" s="53">
        <v>10</v>
      </c>
      <c r="G15" s="55">
        <v>13</v>
      </c>
      <c r="H15" s="58">
        <f t="shared" si="0"/>
        <v>1.5671896032166798E-2</v>
      </c>
      <c r="I15" s="59">
        <f t="shared" si="1"/>
        <v>0.91973704163214653</v>
      </c>
    </row>
    <row r="16" spans="1:9" x14ac:dyDescent="0.35">
      <c r="A16" s="50" t="s">
        <v>84</v>
      </c>
      <c r="B16" s="54" t="s">
        <v>97</v>
      </c>
      <c r="C16" s="52">
        <v>207504.30322317907</v>
      </c>
      <c r="D16" s="52">
        <v>2075043.0322317905</v>
      </c>
      <c r="E16" s="53">
        <v>9.9999999999999982</v>
      </c>
      <c r="G16" s="55">
        <v>14</v>
      </c>
      <c r="H16" s="58">
        <f t="shared" si="0"/>
        <v>1.1766825752312584E-2</v>
      </c>
      <c r="I16" s="59">
        <f t="shared" si="1"/>
        <v>0.93150386738445912</v>
      </c>
    </row>
    <row r="17" spans="1:9" x14ac:dyDescent="0.35">
      <c r="A17" s="50" t="s">
        <v>84</v>
      </c>
      <c r="B17" s="51" t="s">
        <v>98</v>
      </c>
      <c r="C17" s="52">
        <v>206893</v>
      </c>
      <c r="D17" s="52">
        <v>1762420</v>
      </c>
      <c r="E17" s="53">
        <v>8.5185095677475804</v>
      </c>
      <c r="G17" s="55">
        <v>15</v>
      </c>
      <c r="H17" s="58">
        <f t="shared" si="0"/>
        <v>1.1732160936223257E-2</v>
      </c>
      <c r="I17" s="59">
        <f t="shared" si="1"/>
        <v>0.94323602832068243</v>
      </c>
    </row>
    <row r="18" spans="1:9" x14ac:dyDescent="0.35">
      <c r="A18" s="50" t="s">
        <v>84</v>
      </c>
      <c r="B18" s="54" t="s">
        <v>91</v>
      </c>
      <c r="C18" s="52">
        <v>148937</v>
      </c>
      <c r="D18" s="52">
        <v>446811</v>
      </c>
      <c r="E18" s="53">
        <v>3</v>
      </c>
      <c r="G18" s="55">
        <v>16</v>
      </c>
      <c r="H18" s="58">
        <f t="shared" si="0"/>
        <v>8.4456837754698488E-3</v>
      </c>
      <c r="I18" s="59">
        <f t="shared" si="1"/>
        <v>0.95168171209615227</v>
      </c>
    </row>
    <row r="19" spans="1:9" x14ac:dyDescent="0.35">
      <c r="A19" s="50" t="s">
        <v>84</v>
      </c>
      <c r="B19" s="54" t="s">
        <v>99</v>
      </c>
      <c r="C19" s="52">
        <v>114349.81924685475</v>
      </c>
      <c r="D19" s="52">
        <v>324857.06374319119</v>
      </c>
      <c r="E19" s="53">
        <v>2.8409057913935141</v>
      </c>
      <c r="G19" s="55">
        <v>17</v>
      </c>
      <c r="H19" s="58">
        <f t="shared" si="0"/>
        <v>6.4843686467504448E-3</v>
      </c>
      <c r="I19" s="59">
        <f t="shared" si="1"/>
        <v>0.95816608074290266</v>
      </c>
    </row>
    <row r="20" spans="1:9" x14ac:dyDescent="0.35">
      <c r="A20" s="50" t="s">
        <v>84</v>
      </c>
      <c r="B20" s="54" t="s">
        <v>100</v>
      </c>
      <c r="C20" s="52">
        <v>110967</v>
      </c>
      <c r="D20" s="52">
        <v>2219340</v>
      </c>
      <c r="E20" s="53">
        <v>20</v>
      </c>
      <c r="G20" s="55">
        <v>18</v>
      </c>
      <c r="H20" s="58">
        <f t="shared" si="0"/>
        <v>6.2925410845697353E-3</v>
      </c>
      <c r="I20" s="59">
        <f t="shared" si="1"/>
        <v>0.96445862182747244</v>
      </c>
    </row>
    <row r="21" spans="1:9" x14ac:dyDescent="0.35">
      <c r="A21" s="50" t="s">
        <v>84</v>
      </c>
      <c r="B21" s="54" t="s">
        <v>101</v>
      </c>
      <c r="C21" s="52">
        <v>75570</v>
      </c>
      <c r="D21" s="52">
        <v>958629.01243339258</v>
      </c>
      <c r="E21" s="53">
        <v>12.685311796127994</v>
      </c>
      <c r="G21" s="55">
        <v>19</v>
      </c>
      <c r="H21" s="58">
        <f t="shared" si="0"/>
        <v>4.2853040071456818E-3</v>
      </c>
      <c r="I21" s="59">
        <f t="shared" si="1"/>
        <v>0.9687439258346181</v>
      </c>
    </row>
    <row r="22" spans="1:9" x14ac:dyDescent="0.35">
      <c r="A22" s="50" t="s">
        <v>84</v>
      </c>
      <c r="B22" s="51" t="s">
        <v>102</v>
      </c>
      <c r="C22" s="52">
        <v>75052</v>
      </c>
      <c r="D22" s="52">
        <v>1125780</v>
      </c>
      <c r="E22" s="53">
        <v>15</v>
      </c>
      <c r="G22" s="55">
        <v>20</v>
      </c>
      <c r="H22" s="58">
        <f t="shared" si="0"/>
        <v>4.2559300826293198E-3</v>
      </c>
      <c r="I22" s="59">
        <f t="shared" si="1"/>
        <v>0.97299985591724747</v>
      </c>
    </row>
    <row r="23" spans="1:9" x14ac:dyDescent="0.35">
      <c r="A23" s="50" t="s">
        <v>82</v>
      </c>
      <c r="B23" s="54" t="s">
        <v>103</v>
      </c>
      <c r="C23" s="52">
        <v>70057</v>
      </c>
      <c r="D23" s="52">
        <v>840684</v>
      </c>
      <c r="E23" s="53">
        <v>12</v>
      </c>
      <c r="G23" s="55">
        <v>21</v>
      </c>
      <c r="H23" s="58">
        <f t="shared" si="0"/>
        <v>3.9726815247929743E-3</v>
      </c>
      <c r="I23" s="59">
        <f t="shared" si="1"/>
        <v>0.97697253744204049</v>
      </c>
    </row>
    <row r="24" spans="1:9" x14ac:dyDescent="0.35">
      <c r="A24" s="50" t="s">
        <v>84</v>
      </c>
      <c r="B24" s="51" t="s">
        <v>83</v>
      </c>
      <c r="C24" s="52">
        <v>63360.465656797809</v>
      </c>
      <c r="D24" s="52">
        <v>1129972.1292099457</v>
      </c>
      <c r="E24" s="53">
        <v>17.834025010652891</v>
      </c>
      <c r="G24" s="55">
        <v>22</v>
      </c>
      <c r="H24" s="58">
        <f t="shared" si="0"/>
        <v>3.592945049274739E-3</v>
      </c>
      <c r="I24" s="59">
        <f t="shared" si="1"/>
        <v>0.98056548249131525</v>
      </c>
    </row>
    <row r="25" spans="1:9" x14ac:dyDescent="0.35">
      <c r="A25" s="50" t="s">
        <v>84</v>
      </c>
      <c r="B25" s="51" t="s">
        <v>95</v>
      </c>
      <c r="C25" s="52">
        <v>49144</v>
      </c>
      <c r="D25" s="52">
        <v>1228600</v>
      </c>
      <c r="E25" s="53">
        <v>25</v>
      </c>
      <c r="G25" s="55">
        <v>23</v>
      </c>
      <c r="H25" s="58">
        <f t="shared" si="0"/>
        <v>2.7867802054673467E-3</v>
      </c>
      <c r="I25" s="59">
        <f t="shared" si="1"/>
        <v>0.98335226269678255</v>
      </c>
    </row>
    <row r="26" spans="1:9" x14ac:dyDescent="0.35">
      <c r="A26" s="50" t="s">
        <v>84</v>
      </c>
      <c r="B26" s="54" t="s">
        <v>104</v>
      </c>
      <c r="C26" s="52">
        <v>35396</v>
      </c>
      <c r="D26" s="52">
        <v>846043.01698495075</v>
      </c>
      <c r="E26" s="53">
        <v>23.902221069752255</v>
      </c>
      <c r="G26" s="55">
        <v>24</v>
      </c>
      <c r="H26" s="58">
        <f t="shared" si="0"/>
        <v>2.0071803710060678E-3</v>
      </c>
      <c r="I26" s="59">
        <f t="shared" si="1"/>
        <v>0.98535944306778867</v>
      </c>
    </row>
    <row r="27" spans="1:9" x14ac:dyDescent="0.35">
      <c r="A27" s="50" t="s">
        <v>84</v>
      </c>
      <c r="B27" s="54" t="s">
        <v>105</v>
      </c>
      <c r="C27" s="52">
        <v>30947</v>
      </c>
      <c r="D27" s="52">
        <v>495152</v>
      </c>
      <c r="E27" s="53">
        <v>16</v>
      </c>
      <c r="G27" s="55">
        <v>25</v>
      </c>
      <c r="H27" s="58">
        <f t="shared" si="0"/>
        <v>1.7548935173896708E-3</v>
      </c>
      <c r="I27" s="59">
        <f t="shared" si="1"/>
        <v>0.98711433658517833</v>
      </c>
    </row>
    <row r="28" spans="1:9" x14ac:dyDescent="0.35">
      <c r="A28" s="50" t="s">
        <v>84</v>
      </c>
      <c r="B28" s="54" t="s">
        <v>106</v>
      </c>
      <c r="C28" s="52">
        <v>30350.981502369654</v>
      </c>
      <c r="D28" s="52">
        <v>455264.72253554483</v>
      </c>
      <c r="E28" s="53">
        <v>15</v>
      </c>
      <c r="G28" s="55">
        <v>26</v>
      </c>
      <c r="H28" s="58">
        <f t="shared" si="0"/>
        <v>1.7210954433361009E-3</v>
      </c>
      <c r="I28" s="59">
        <f t="shared" si="1"/>
        <v>0.98883543202851443</v>
      </c>
    </row>
    <row r="29" spans="1:9" x14ac:dyDescent="0.35">
      <c r="A29" s="50" t="s">
        <v>82</v>
      </c>
      <c r="B29" s="54" t="s">
        <v>107</v>
      </c>
      <c r="C29" s="52">
        <v>27968</v>
      </c>
      <c r="D29" s="52">
        <v>461472</v>
      </c>
      <c r="E29" s="53">
        <v>16.5</v>
      </c>
      <c r="G29" s="55">
        <v>27</v>
      </c>
      <c r="H29" s="58">
        <f t="shared" si="0"/>
        <v>1.5859650982115977E-3</v>
      </c>
      <c r="I29" s="59">
        <f t="shared" si="1"/>
        <v>0.99042139712672606</v>
      </c>
    </row>
    <row r="30" spans="1:9" x14ac:dyDescent="0.35">
      <c r="A30" s="50" t="s">
        <v>84</v>
      </c>
      <c r="B30" s="51" t="s">
        <v>96</v>
      </c>
      <c r="C30" s="52">
        <v>23446</v>
      </c>
      <c r="D30" s="52">
        <v>234460</v>
      </c>
      <c r="E30" s="53">
        <v>10</v>
      </c>
      <c r="G30" s="55">
        <v>28</v>
      </c>
      <c r="H30" s="58">
        <f t="shared" si="0"/>
        <v>1.3295386760822769E-3</v>
      </c>
      <c r="I30" s="59">
        <f t="shared" si="1"/>
        <v>0.99175093580280838</v>
      </c>
    </row>
    <row r="31" spans="1:9" x14ac:dyDescent="0.35">
      <c r="A31" s="50" t="s">
        <v>84</v>
      </c>
      <c r="B31" s="54" t="s">
        <v>108</v>
      </c>
      <c r="C31" s="52">
        <v>18515</v>
      </c>
      <c r="D31" s="52">
        <v>55545</v>
      </c>
      <c r="E31" s="53">
        <v>3</v>
      </c>
      <c r="G31" s="55">
        <v>29</v>
      </c>
      <c r="H31" s="58">
        <f t="shared" si="0"/>
        <v>1.0499193289969868E-3</v>
      </c>
      <c r="I31" s="59">
        <f t="shared" si="1"/>
        <v>0.99280085513180538</v>
      </c>
    </row>
    <row r="32" spans="1:9" x14ac:dyDescent="0.35">
      <c r="A32" s="50" t="s">
        <v>84</v>
      </c>
      <c r="B32" s="51" t="s">
        <v>109</v>
      </c>
      <c r="C32" s="52">
        <v>15176</v>
      </c>
      <c r="D32" s="52">
        <v>303520</v>
      </c>
      <c r="E32" s="53">
        <v>20</v>
      </c>
      <c r="G32" s="55">
        <v>30</v>
      </c>
      <c r="H32" s="58">
        <f t="shared" si="0"/>
        <v>8.605765993442222E-4</v>
      </c>
      <c r="I32" s="59">
        <f t="shared" si="1"/>
        <v>0.99366143173114962</v>
      </c>
    </row>
    <row r="33" spans="1:9" x14ac:dyDescent="0.35">
      <c r="A33" s="50" t="s">
        <v>82</v>
      </c>
      <c r="B33" s="54" t="s">
        <v>92</v>
      </c>
      <c r="C33" s="52">
        <v>14560</v>
      </c>
      <c r="D33" s="52">
        <v>218400</v>
      </c>
      <c r="E33" s="53">
        <v>15</v>
      </c>
      <c r="G33" s="55">
        <v>31</v>
      </c>
      <c r="H33" s="58">
        <f t="shared" si="0"/>
        <v>8.2564544586530536E-4</v>
      </c>
      <c r="I33" s="59">
        <f t="shared" si="1"/>
        <v>0.9944870771770149</v>
      </c>
    </row>
    <row r="34" spans="1:9" x14ac:dyDescent="0.35">
      <c r="A34" s="50" t="s">
        <v>82</v>
      </c>
      <c r="B34" s="51" t="s">
        <v>97</v>
      </c>
      <c r="C34" s="52">
        <v>14109</v>
      </c>
      <c r="D34" s="52">
        <v>141090</v>
      </c>
      <c r="E34" s="53">
        <v>10</v>
      </c>
      <c r="G34" s="55">
        <v>32</v>
      </c>
      <c r="H34" s="58">
        <f t="shared" si="0"/>
        <v>8.000708513539556E-4</v>
      </c>
      <c r="I34" s="59">
        <f t="shared" si="1"/>
        <v>0.99528714802836882</v>
      </c>
    </row>
    <row r="35" spans="1:9" x14ac:dyDescent="0.35">
      <c r="A35" s="50" t="s">
        <v>84</v>
      </c>
      <c r="B35" s="51" t="s">
        <v>110</v>
      </c>
      <c r="C35" s="52">
        <v>13766</v>
      </c>
      <c r="D35" s="52">
        <v>275320</v>
      </c>
      <c r="E35" s="53">
        <v>20</v>
      </c>
      <c r="G35" s="55">
        <v>33</v>
      </c>
      <c r="H35" s="58">
        <f t="shared" si="0"/>
        <v>7.8062054998501336E-4</v>
      </c>
      <c r="I35" s="59">
        <f t="shared" si="1"/>
        <v>0.99606776857835388</v>
      </c>
    </row>
    <row r="36" spans="1:9" x14ac:dyDescent="0.35">
      <c r="A36" s="50" t="s">
        <v>82</v>
      </c>
      <c r="B36" s="51" t="s">
        <v>90</v>
      </c>
      <c r="C36" s="52">
        <v>9483</v>
      </c>
      <c r="D36" s="52">
        <v>94830</v>
      </c>
      <c r="E36" s="53">
        <v>10</v>
      </c>
      <c r="G36" s="55">
        <v>34</v>
      </c>
      <c r="H36" s="58">
        <f t="shared" si="0"/>
        <v>5.3774696175416835E-4</v>
      </c>
      <c r="I36" s="59">
        <f t="shared" si="1"/>
        <v>0.99660551554010801</v>
      </c>
    </row>
    <row r="37" spans="1:9" x14ac:dyDescent="0.35">
      <c r="A37" s="50" t="s">
        <v>82</v>
      </c>
      <c r="B37" s="51" t="s">
        <v>111</v>
      </c>
      <c r="C37" s="52">
        <v>8235</v>
      </c>
      <c r="D37" s="52">
        <v>82350</v>
      </c>
      <c r="E37" s="53">
        <v>10</v>
      </c>
      <c r="G37" s="55">
        <v>35</v>
      </c>
      <c r="H37" s="58">
        <f t="shared" si="0"/>
        <v>4.6697735210857075E-4</v>
      </c>
      <c r="I37" s="59">
        <f t="shared" si="1"/>
        <v>0.99707249289221656</v>
      </c>
    </row>
    <row r="38" spans="1:9" x14ac:dyDescent="0.35">
      <c r="A38" s="50" t="s">
        <v>82</v>
      </c>
      <c r="B38" s="51" t="s">
        <v>112</v>
      </c>
      <c r="C38" s="52">
        <v>7516</v>
      </c>
      <c r="D38" s="52">
        <v>102534</v>
      </c>
      <c r="E38" s="53">
        <v>13.642096860031932</v>
      </c>
      <c r="G38" s="55">
        <v>36</v>
      </c>
      <c r="H38" s="58">
        <f t="shared" si="0"/>
        <v>4.2620543757717277E-4</v>
      </c>
      <c r="I38" s="59">
        <f t="shared" si="1"/>
        <v>0.99749869832979376</v>
      </c>
    </row>
    <row r="39" spans="1:9" x14ac:dyDescent="0.35">
      <c r="A39" s="50" t="s">
        <v>82</v>
      </c>
      <c r="B39" s="51" t="s">
        <v>113</v>
      </c>
      <c r="C39" s="52">
        <v>5999</v>
      </c>
      <c r="D39" s="52">
        <v>119980</v>
      </c>
      <c r="E39" s="53">
        <v>20</v>
      </c>
      <c r="G39" s="55">
        <v>37</v>
      </c>
      <c r="H39" s="58">
        <f t="shared" si="0"/>
        <v>3.4018180149354168E-4</v>
      </c>
      <c r="I39" s="59">
        <f t="shared" si="1"/>
        <v>0.9978388801312873</v>
      </c>
    </row>
    <row r="40" spans="1:9" x14ac:dyDescent="0.35">
      <c r="A40" s="50" t="s">
        <v>82</v>
      </c>
      <c r="B40" s="51" t="s">
        <v>114</v>
      </c>
      <c r="C40" s="52">
        <v>5937</v>
      </c>
      <c r="D40" s="52">
        <v>71244</v>
      </c>
      <c r="E40" s="53">
        <v>12</v>
      </c>
      <c r="G40" s="55">
        <v>38</v>
      </c>
      <c r="H40" s="58">
        <f t="shared" si="0"/>
        <v>3.366660035784559E-4</v>
      </c>
      <c r="I40" s="59">
        <f t="shared" si="1"/>
        <v>0.9981755461348657</v>
      </c>
    </row>
    <row r="41" spans="1:9" x14ac:dyDescent="0.35">
      <c r="A41" s="50" t="s">
        <v>84</v>
      </c>
      <c r="B41" s="54" t="s">
        <v>115</v>
      </c>
      <c r="C41" s="52">
        <v>5601</v>
      </c>
      <c r="D41" s="52">
        <v>120421.5</v>
      </c>
      <c r="E41" s="53">
        <v>21.5</v>
      </c>
      <c r="G41" s="55">
        <v>39</v>
      </c>
      <c r="H41" s="58">
        <f t="shared" si="0"/>
        <v>3.1761264713541041E-4</v>
      </c>
      <c r="I41" s="59">
        <f t="shared" si="1"/>
        <v>0.99849315878200107</v>
      </c>
    </row>
    <row r="42" spans="1:9" x14ac:dyDescent="0.35">
      <c r="A42" s="50" t="s">
        <v>82</v>
      </c>
      <c r="B42" s="54" t="s">
        <v>101</v>
      </c>
      <c r="C42" s="52">
        <v>3856</v>
      </c>
      <c r="D42" s="52">
        <v>57840</v>
      </c>
      <c r="E42" s="53">
        <v>15</v>
      </c>
      <c r="G42" s="55">
        <v>40</v>
      </c>
      <c r="H42" s="58">
        <f t="shared" si="0"/>
        <v>2.1865994775114133E-4</v>
      </c>
      <c r="I42" s="59">
        <f t="shared" si="1"/>
        <v>0.99871181872975223</v>
      </c>
    </row>
    <row r="43" spans="1:9" x14ac:dyDescent="0.35">
      <c r="A43" s="50" t="s">
        <v>84</v>
      </c>
      <c r="B43" s="51" t="s">
        <v>116</v>
      </c>
      <c r="C43" s="52">
        <v>3458.0614730247721</v>
      </c>
      <c r="D43" s="52">
        <v>6916.1229460495442</v>
      </c>
      <c r="E43" s="53">
        <v>2</v>
      </c>
      <c r="G43" s="55">
        <v>41</v>
      </c>
      <c r="H43" s="58">
        <f t="shared" si="0"/>
        <v>1.9609427930804757E-4</v>
      </c>
      <c r="I43" s="59">
        <f t="shared" si="1"/>
        <v>0.99890791300906023</v>
      </c>
    </row>
    <row r="44" spans="1:9" x14ac:dyDescent="0.35">
      <c r="A44" s="50" t="s">
        <v>84</v>
      </c>
      <c r="B44" s="51" t="s">
        <v>117</v>
      </c>
      <c r="C44" s="52">
        <v>3116</v>
      </c>
      <c r="D44" s="52">
        <v>15580</v>
      </c>
      <c r="E44" s="53">
        <v>5</v>
      </c>
      <c r="G44" s="55">
        <v>42</v>
      </c>
      <c r="H44" s="58">
        <f t="shared" si="0"/>
        <v>1.7669719844205298E-4</v>
      </c>
      <c r="I44" s="59">
        <f t="shared" si="1"/>
        <v>0.99908461020750228</v>
      </c>
    </row>
    <row r="45" spans="1:9" x14ac:dyDescent="0.35">
      <c r="A45" s="50" t="s">
        <v>82</v>
      </c>
      <c r="B45" s="54" t="s">
        <v>118</v>
      </c>
      <c r="C45" s="52">
        <v>2118</v>
      </c>
      <c r="D45" s="52">
        <v>23298</v>
      </c>
      <c r="E45" s="53">
        <v>11</v>
      </c>
      <c r="G45" s="55">
        <v>43</v>
      </c>
      <c r="H45" s="58">
        <f t="shared" si="0"/>
        <v>1.2010419329276901E-4</v>
      </c>
      <c r="I45" s="59">
        <f t="shared" si="1"/>
        <v>0.99920471440079506</v>
      </c>
    </row>
    <row r="46" spans="1:9" x14ac:dyDescent="0.35">
      <c r="A46" s="50" t="s">
        <v>82</v>
      </c>
      <c r="B46" s="51" t="s">
        <v>119</v>
      </c>
      <c r="C46" s="52">
        <v>1988</v>
      </c>
      <c r="D46" s="52">
        <v>23856</v>
      </c>
      <c r="E46" s="53">
        <v>12</v>
      </c>
      <c r="G46" s="55">
        <v>44</v>
      </c>
      <c r="H46" s="58">
        <f t="shared" si="0"/>
        <v>1.1273235895468593E-4</v>
      </c>
      <c r="I46" s="59">
        <f t="shared" si="1"/>
        <v>0.99931744675974976</v>
      </c>
    </row>
    <row r="47" spans="1:9" x14ac:dyDescent="0.35">
      <c r="A47" s="50" t="s">
        <v>82</v>
      </c>
      <c r="B47" s="54" t="s">
        <v>120</v>
      </c>
      <c r="C47" s="52">
        <v>1931</v>
      </c>
      <c r="D47" s="52">
        <v>23172</v>
      </c>
      <c r="E47" s="53">
        <v>12</v>
      </c>
      <c r="G47" s="55">
        <v>45</v>
      </c>
      <c r="H47" s="58">
        <f t="shared" si="0"/>
        <v>1.0950009312952642E-4</v>
      </c>
      <c r="I47" s="59">
        <f t="shared" si="1"/>
        <v>0.99942694685287925</v>
      </c>
    </row>
    <row r="48" spans="1:9" x14ac:dyDescent="0.35">
      <c r="A48" s="50" t="s">
        <v>82</v>
      </c>
      <c r="B48" s="51" t="s">
        <v>121</v>
      </c>
      <c r="C48" s="52">
        <v>1904</v>
      </c>
      <c r="D48" s="52">
        <v>30654.400000000001</v>
      </c>
      <c r="E48" s="53">
        <v>16.100000000000001</v>
      </c>
      <c r="G48" s="55">
        <v>46</v>
      </c>
      <c r="H48" s="58">
        <f t="shared" si="0"/>
        <v>1.0796901984392455E-4</v>
      </c>
      <c r="I48" s="59">
        <f t="shared" si="1"/>
        <v>0.99953491587272314</v>
      </c>
    </row>
    <row r="49" spans="1:9" x14ac:dyDescent="0.35">
      <c r="A49" s="50" t="s">
        <v>84</v>
      </c>
      <c r="B49" s="54" t="s">
        <v>122</v>
      </c>
      <c r="C49" s="52">
        <v>1524</v>
      </c>
      <c r="D49" s="52">
        <v>22860</v>
      </c>
      <c r="E49" s="53">
        <v>15</v>
      </c>
      <c r="G49" s="55">
        <v>47</v>
      </c>
      <c r="H49" s="58">
        <f t="shared" si="0"/>
        <v>8.6420581009527845E-5</v>
      </c>
      <c r="I49" s="59">
        <f t="shared" si="1"/>
        <v>0.99962133645373263</v>
      </c>
    </row>
    <row r="50" spans="1:9" x14ac:dyDescent="0.35">
      <c r="A50" s="50" t="s">
        <v>84</v>
      </c>
      <c r="B50" s="51" t="s">
        <v>88</v>
      </c>
      <c r="C50" s="52">
        <v>1420</v>
      </c>
      <c r="D50" s="52">
        <v>8520</v>
      </c>
      <c r="E50" s="53">
        <v>6</v>
      </c>
      <c r="G50" s="55">
        <v>48</v>
      </c>
      <c r="H50" s="58">
        <f t="shared" si="0"/>
        <v>8.0523113539061373E-5</v>
      </c>
      <c r="I50" s="59">
        <f t="shared" si="1"/>
        <v>0.99970185956727164</v>
      </c>
    </row>
    <row r="51" spans="1:9" x14ac:dyDescent="0.35">
      <c r="A51" s="50" t="s">
        <v>84</v>
      </c>
      <c r="B51" s="54" t="s">
        <v>123</v>
      </c>
      <c r="C51" s="52">
        <v>1316.613570404239</v>
      </c>
      <c r="D51" s="52">
        <v>13166.13570404239</v>
      </c>
      <c r="E51" s="53">
        <v>10</v>
      </c>
      <c r="G51" s="55">
        <v>49</v>
      </c>
      <c r="H51" s="58">
        <f t="shared" si="0"/>
        <v>7.4660439448401069E-5</v>
      </c>
      <c r="I51" s="59">
        <f t="shared" si="1"/>
        <v>0.99977652000672002</v>
      </c>
    </row>
    <row r="52" spans="1:9" x14ac:dyDescent="0.35">
      <c r="A52" s="50" t="s">
        <v>84</v>
      </c>
      <c r="B52" s="54" t="s">
        <v>124</v>
      </c>
      <c r="C52" s="52">
        <v>1116</v>
      </c>
      <c r="D52" s="52">
        <v>22320</v>
      </c>
      <c r="E52" s="53">
        <v>20</v>
      </c>
      <c r="G52" s="55">
        <v>50</v>
      </c>
      <c r="H52" s="58">
        <f t="shared" si="0"/>
        <v>6.3284362471544017E-5</v>
      </c>
      <c r="I52" s="59">
        <f t="shared" si="1"/>
        <v>0.99983980436919151</v>
      </c>
    </row>
    <row r="53" spans="1:9" x14ac:dyDescent="0.35">
      <c r="A53" s="50" t="s">
        <v>82</v>
      </c>
      <c r="B53" s="54" t="s">
        <v>125</v>
      </c>
      <c r="C53" s="52">
        <v>904</v>
      </c>
      <c r="D53" s="52">
        <v>4520</v>
      </c>
      <c r="E53" s="53">
        <v>5</v>
      </c>
      <c r="G53" s="55">
        <v>51</v>
      </c>
      <c r="H53" s="58">
        <f t="shared" si="0"/>
        <v>5.1262601858670057E-5</v>
      </c>
      <c r="I53" s="59">
        <f t="shared" si="1"/>
        <v>0.99989106697105012</v>
      </c>
    </row>
    <row r="54" spans="1:9" x14ac:dyDescent="0.35">
      <c r="A54" s="50" t="s">
        <v>82</v>
      </c>
      <c r="B54" s="51" t="s">
        <v>126</v>
      </c>
      <c r="C54" s="52">
        <v>884</v>
      </c>
      <c r="D54" s="52">
        <v>15028</v>
      </c>
      <c r="E54" s="53">
        <v>17</v>
      </c>
      <c r="G54" s="55">
        <v>52</v>
      </c>
      <c r="H54" s="58">
        <f t="shared" si="0"/>
        <v>5.012847349896497E-5</v>
      </c>
      <c r="I54" s="59">
        <f t="shared" si="1"/>
        <v>0.99994119544454907</v>
      </c>
    </row>
    <row r="55" spans="1:9" x14ac:dyDescent="0.35">
      <c r="A55" s="50" t="s">
        <v>82</v>
      </c>
      <c r="B55" s="54" t="s">
        <v>105</v>
      </c>
      <c r="C55" s="52">
        <v>493</v>
      </c>
      <c r="D55" s="52">
        <v>7888</v>
      </c>
      <c r="E55" s="53">
        <v>16</v>
      </c>
      <c r="G55" s="55">
        <v>53</v>
      </c>
      <c r="H55" s="58">
        <f t="shared" si="0"/>
        <v>2.7956264066730465E-5</v>
      </c>
      <c r="I55" s="59">
        <f t="shared" si="1"/>
        <v>0.99996915170861578</v>
      </c>
    </row>
    <row r="56" spans="1:9" x14ac:dyDescent="0.35">
      <c r="A56" s="50" t="s">
        <v>82</v>
      </c>
      <c r="B56" s="54" t="s">
        <v>127</v>
      </c>
      <c r="C56" s="52">
        <v>260</v>
      </c>
      <c r="D56" s="52">
        <v>2600</v>
      </c>
      <c r="E56" s="53">
        <v>10</v>
      </c>
      <c r="G56" s="55">
        <v>54</v>
      </c>
      <c r="H56" s="58">
        <f t="shared" si="0"/>
        <v>1.4743668676166168E-5</v>
      </c>
      <c r="I56" s="59">
        <f t="shared" si="1"/>
        <v>0.99998389537729193</v>
      </c>
    </row>
    <row r="57" spans="1:9" x14ac:dyDescent="0.35">
      <c r="A57" s="50" t="s">
        <v>82</v>
      </c>
      <c r="B57" s="54" t="s">
        <v>128</v>
      </c>
      <c r="C57" s="52">
        <v>240</v>
      </c>
      <c r="D57" s="52">
        <v>2880</v>
      </c>
      <c r="E57" s="53">
        <v>12</v>
      </c>
      <c r="G57" s="55">
        <v>55</v>
      </c>
      <c r="H57" s="58">
        <f t="shared" si="0"/>
        <v>1.3609540316461077E-5</v>
      </c>
      <c r="I57" s="59">
        <f t="shared" si="1"/>
        <v>0.99999750491760842</v>
      </c>
    </row>
    <row r="58" spans="1:9" x14ac:dyDescent="0.35">
      <c r="A58" s="50" t="s">
        <v>82</v>
      </c>
      <c r="B58" s="51" t="s">
        <v>129</v>
      </c>
      <c r="C58" s="52">
        <v>44</v>
      </c>
      <c r="D58" s="52">
        <v>660</v>
      </c>
      <c r="E58" s="53">
        <v>15</v>
      </c>
      <c r="G58" s="55">
        <v>56</v>
      </c>
      <c r="H58" s="58">
        <f t="shared" si="0"/>
        <v>2.4950823913511975E-6</v>
      </c>
      <c r="I58" s="59">
        <f t="shared" si="1"/>
        <v>0.99999999999999978</v>
      </c>
    </row>
    <row r="60" spans="1:9" x14ac:dyDescent="0.35">
      <c r="A60" s="55" t="s">
        <v>130</v>
      </c>
      <c r="B60" s="55"/>
      <c r="C60" s="56">
        <f>SUM(C3:C59)</f>
        <v>17634688.198080726</v>
      </c>
      <c r="D60" s="56">
        <f>SUM(D3:D59)</f>
        <v>229774191.79020289</v>
      </c>
      <c r="E60" s="53">
        <f>D60/C60</f>
        <v>13.029671361879275</v>
      </c>
    </row>
  </sheetData>
  <mergeCells count="1">
    <mergeCell ref="A1:E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ED5B5-B8A6-4A97-9E66-06105B5167FC}">
  <dimension ref="A1:J35"/>
  <sheetViews>
    <sheetView workbookViewId="0">
      <selection sqref="A1:J1"/>
    </sheetView>
  </sheetViews>
  <sheetFormatPr defaultRowHeight="14.5" x14ac:dyDescent="0.35"/>
  <cols>
    <col min="1" max="1" width="40.7265625" customWidth="1"/>
    <col min="2" max="2" width="12.7265625" customWidth="1"/>
    <col min="3" max="3" width="13" customWidth="1"/>
    <col min="4" max="4" width="13.453125" customWidth="1"/>
    <col min="5" max="6" width="13.54296875" customWidth="1"/>
    <col min="7" max="7" width="12.7265625" customWidth="1"/>
    <col min="8" max="8" width="13.54296875" customWidth="1"/>
    <col min="9" max="9" width="14.54296875" customWidth="1"/>
    <col min="10" max="10" width="11.54296875" customWidth="1"/>
  </cols>
  <sheetData>
    <row r="1" spans="1:10" ht="15" thickBot="1" x14ac:dyDescent="0.4">
      <c r="A1" s="111" t="s">
        <v>134</v>
      </c>
      <c r="B1" s="112"/>
      <c r="C1" s="112"/>
      <c r="D1" s="112"/>
      <c r="E1" s="112"/>
      <c r="F1" s="112"/>
      <c r="G1" s="112"/>
      <c r="H1" s="112"/>
      <c r="I1" s="112"/>
      <c r="J1" s="113"/>
    </row>
    <row r="2" spans="1:10" ht="15" customHeight="1" thickBot="1" x14ac:dyDescent="0.4">
      <c r="A2" s="114" t="s">
        <v>135</v>
      </c>
      <c r="B2" s="116" t="s">
        <v>136</v>
      </c>
      <c r="C2" s="117"/>
      <c r="D2" s="116" t="s">
        <v>137</v>
      </c>
      <c r="E2" s="117"/>
      <c r="F2" s="118"/>
      <c r="G2" s="116" t="s">
        <v>138</v>
      </c>
      <c r="H2" s="117"/>
      <c r="I2" s="117"/>
      <c r="J2" s="119"/>
    </row>
    <row r="3" spans="1:10" ht="23.5" thickBot="1" x14ac:dyDescent="0.4">
      <c r="A3" s="115"/>
      <c r="B3" s="60" t="s">
        <v>139</v>
      </c>
      <c r="C3" s="63" t="s">
        <v>140</v>
      </c>
      <c r="D3" s="63" t="s">
        <v>141</v>
      </c>
      <c r="E3" s="63" t="s">
        <v>142</v>
      </c>
      <c r="F3" s="61" t="s">
        <v>143</v>
      </c>
      <c r="G3" s="63" t="s">
        <v>144</v>
      </c>
      <c r="H3" s="63" t="s">
        <v>145</v>
      </c>
      <c r="I3" s="63" t="s">
        <v>146</v>
      </c>
      <c r="J3" s="62" t="s">
        <v>147</v>
      </c>
    </row>
    <row r="4" spans="1:10" x14ac:dyDescent="0.35">
      <c r="A4" s="115" t="s">
        <v>32</v>
      </c>
      <c r="B4" s="121" t="s">
        <v>33</v>
      </c>
      <c r="C4" s="121" t="s">
        <v>148</v>
      </c>
      <c r="D4" s="121" t="s">
        <v>35</v>
      </c>
      <c r="E4" s="121" t="s">
        <v>36</v>
      </c>
      <c r="F4" s="109" t="s">
        <v>149</v>
      </c>
      <c r="G4" s="63" t="s">
        <v>150</v>
      </c>
      <c r="H4" s="63" t="s">
        <v>151</v>
      </c>
      <c r="I4" s="63" t="s">
        <v>152</v>
      </c>
      <c r="J4" s="62" t="s">
        <v>153</v>
      </c>
    </row>
    <row r="5" spans="1:10" ht="15" thickBot="1" x14ac:dyDescent="0.4">
      <c r="A5" s="120"/>
      <c r="B5" s="122"/>
      <c r="C5" s="122"/>
      <c r="D5" s="122"/>
      <c r="E5" s="122"/>
      <c r="F5" s="110"/>
      <c r="G5" s="64" t="s">
        <v>154</v>
      </c>
      <c r="H5" s="64" t="s">
        <v>155</v>
      </c>
      <c r="I5" s="65" t="s">
        <v>156</v>
      </c>
      <c r="J5" s="66" t="s">
        <v>157</v>
      </c>
    </row>
    <row r="6" spans="1:10" x14ac:dyDescent="0.35">
      <c r="A6" s="67" t="s">
        <v>47</v>
      </c>
      <c r="B6" s="68">
        <v>36468766.234217398</v>
      </c>
      <c r="C6" s="69">
        <v>24963943.265292503</v>
      </c>
      <c r="D6" s="68">
        <v>2087865.0153028346</v>
      </c>
      <c r="E6" s="68">
        <v>3885524</v>
      </c>
      <c r="F6" s="69">
        <v>18048556.486926537</v>
      </c>
      <c r="G6" s="68">
        <v>61432709.499509901</v>
      </c>
      <c r="H6" s="68">
        <v>20136421.50222937</v>
      </c>
      <c r="I6" s="70">
        <v>41296287.997280531</v>
      </c>
      <c r="J6" s="71">
        <v>3.0508255646470492</v>
      </c>
    </row>
    <row r="7" spans="1:10" x14ac:dyDescent="0.35">
      <c r="A7" s="67" t="s">
        <v>49</v>
      </c>
      <c r="B7" s="68">
        <v>5448944.1339477208</v>
      </c>
      <c r="C7" s="69">
        <v>3542588.6254271111</v>
      </c>
      <c r="D7" s="68">
        <v>1406458.3476981896</v>
      </c>
      <c r="E7" s="68">
        <v>1511189.9999999998</v>
      </c>
      <c r="F7" s="68">
        <v>2286054.2892198078</v>
      </c>
      <c r="G7" s="68">
        <v>8991532.7593748309</v>
      </c>
      <c r="H7" s="68">
        <v>3692512.6369179972</v>
      </c>
      <c r="I7" s="70">
        <v>5299020.1224568337</v>
      </c>
      <c r="J7" s="71">
        <v>2.4350716283207436</v>
      </c>
    </row>
    <row r="8" spans="1:10" x14ac:dyDescent="0.35">
      <c r="A8" s="67" t="s">
        <v>50</v>
      </c>
      <c r="B8" s="68">
        <v>3117830.8854224505</v>
      </c>
      <c r="C8" s="69">
        <v>1654499.0572866623</v>
      </c>
      <c r="D8" s="68">
        <v>1237014.8262861148</v>
      </c>
      <c r="E8" s="68">
        <v>590306</v>
      </c>
      <c r="F8" s="68">
        <v>625493.78401967022</v>
      </c>
      <c r="G8" s="72">
        <v>4772329.9427091125</v>
      </c>
      <c r="H8" s="72">
        <v>1862508.610305785</v>
      </c>
      <c r="I8" s="73">
        <v>2909821.3324033273</v>
      </c>
      <c r="J8" s="71">
        <v>2.5623129559253934</v>
      </c>
    </row>
    <row r="9" spans="1:10" x14ac:dyDescent="0.35">
      <c r="A9" s="67" t="s">
        <v>51</v>
      </c>
      <c r="B9" s="68">
        <v>13384594.877578333</v>
      </c>
      <c r="C9" s="69">
        <v>8528372.6619065478</v>
      </c>
      <c r="D9" s="68">
        <v>566739.85112352646</v>
      </c>
      <c r="E9" s="68">
        <v>718305</v>
      </c>
      <c r="F9" s="68">
        <v>718305</v>
      </c>
      <c r="G9" s="72">
        <v>21912967.539484881</v>
      </c>
      <c r="H9" s="72">
        <v>1285044.8511235265</v>
      </c>
      <c r="I9" s="73">
        <v>20627922.688361354</v>
      </c>
      <c r="J9" s="71">
        <v>17.05229784028641</v>
      </c>
    </row>
    <row r="10" spans="1:10" x14ac:dyDescent="0.35">
      <c r="A10" s="67" t="s">
        <v>52</v>
      </c>
      <c r="B10" s="68">
        <v>1160774.1930794949</v>
      </c>
      <c r="C10" s="69">
        <v>3219591.5362843354</v>
      </c>
      <c r="D10" s="68">
        <v>201722.27230305006</v>
      </c>
      <c r="E10" s="68">
        <v>398443</v>
      </c>
      <c r="F10" s="68">
        <v>398443</v>
      </c>
      <c r="G10" s="72">
        <v>4380365.7293638308</v>
      </c>
      <c r="H10" s="72">
        <v>600165.27230305003</v>
      </c>
      <c r="I10" s="73">
        <v>3780200.4570607808</v>
      </c>
      <c r="J10" s="71">
        <v>7.2985991217965545</v>
      </c>
    </row>
    <row r="11" spans="1:10" x14ac:dyDescent="0.35">
      <c r="A11" s="67" t="s">
        <v>53</v>
      </c>
      <c r="B11" s="68">
        <v>5342355.1704148557</v>
      </c>
      <c r="C11" s="69">
        <v>4569311.4693988245</v>
      </c>
      <c r="D11" s="68">
        <v>287302.46592963068</v>
      </c>
      <c r="E11" s="68">
        <v>719700</v>
      </c>
      <c r="F11" s="68">
        <v>3774580.4691960369</v>
      </c>
      <c r="G11" s="72">
        <v>9911666.6398136802</v>
      </c>
      <c r="H11" s="72">
        <v>4061882.9351256676</v>
      </c>
      <c r="I11" s="73">
        <v>5849783.7046880126</v>
      </c>
      <c r="J11" s="71">
        <v>2.4401655089813734</v>
      </c>
    </row>
    <row r="12" spans="1:10" x14ac:dyDescent="0.35">
      <c r="A12" s="67" t="s">
        <v>54</v>
      </c>
      <c r="B12" s="68">
        <v>3085329.925121964</v>
      </c>
      <c r="C12" s="69">
        <v>1157893.8592526168</v>
      </c>
      <c r="D12" s="68">
        <v>257979.08930107192</v>
      </c>
      <c r="E12" s="68">
        <v>904695</v>
      </c>
      <c r="F12" s="68">
        <v>994458.08779999998</v>
      </c>
      <c r="G12" s="72">
        <v>4243223.7843745807</v>
      </c>
      <c r="H12" s="72">
        <v>1252437.1771010719</v>
      </c>
      <c r="I12" s="73">
        <v>2990786.6072735088</v>
      </c>
      <c r="J12" s="71">
        <v>3.387973354636495</v>
      </c>
    </row>
    <row r="13" spans="1:10" x14ac:dyDescent="0.35">
      <c r="A13" s="78" t="s">
        <v>70</v>
      </c>
      <c r="B13" s="79">
        <v>68008595.419782221</v>
      </c>
      <c r="C13" s="79">
        <v>47636200.474848606</v>
      </c>
      <c r="D13" s="79">
        <v>6045081.8679444194</v>
      </c>
      <c r="E13" s="79">
        <v>8728163</v>
      </c>
      <c r="F13" s="79">
        <v>26845891.117162053</v>
      </c>
      <c r="G13" s="79">
        <v>115644795.89463082</v>
      </c>
      <c r="H13" s="79">
        <v>32890972.985106468</v>
      </c>
      <c r="I13" s="79">
        <v>82753822.909524336</v>
      </c>
      <c r="J13" s="80">
        <v>3.5160041007907106</v>
      </c>
    </row>
    <row r="14" spans="1:10" x14ac:dyDescent="0.35">
      <c r="A14" s="67" t="s">
        <v>55</v>
      </c>
      <c r="B14" s="68">
        <v>11644638.541553086</v>
      </c>
      <c r="C14" s="69">
        <v>5432978.7287804997</v>
      </c>
      <c r="D14" s="68">
        <v>1805456.1556395441</v>
      </c>
      <c r="E14" s="68">
        <v>1879071</v>
      </c>
      <c r="F14" s="68">
        <v>1879071</v>
      </c>
      <c r="G14" s="68">
        <v>17077617.270333584</v>
      </c>
      <c r="H14" s="68">
        <v>3684527.1556395441</v>
      </c>
      <c r="I14" s="70">
        <v>13393090.11469404</v>
      </c>
      <c r="J14" s="71">
        <v>4.6349549206591005</v>
      </c>
    </row>
    <row r="15" spans="1:10" x14ac:dyDescent="0.35">
      <c r="A15" s="67" t="s">
        <v>56</v>
      </c>
      <c r="B15" s="68">
        <v>9480597.6025188882</v>
      </c>
      <c r="C15" s="69">
        <v>3647851.0642803302</v>
      </c>
      <c r="D15" s="68">
        <v>1506868.8897066065</v>
      </c>
      <c r="E15" s="68">
        <v>1861779.3700000003</v>
      </c>
      <c r="F15" s="68">
        <v>9239008.605723599</v>
      </c>
      <c r="G15" s="68">
        <v>13128448.666799217</v>
      </c>
      <c r="H15" s="68">
        <v>10745877.495430205</v>
      </c>
      <c r="I15" s="70">
        <v>2382571.1713690124</v>
      </c>
      <c r="J15" s="71">
        <v>1.2217195545344925</v>
      </c>
    </row>
    <row r="16" spans="1:10" x14ac:dyDescent="0.35">
      <c r="A16" s="67" t="s">
        <v>57</v>
      </c>
      <c r="B16" s="68">
        <v>4299020.1914405553</v>
      </c>
      <c r="C16" s="69">
        <v>1620701.1817745967</v>
      </c>
      <c r="D16" s="68">
        <v>180320.06205852458</v>
      </c>
      <c r="E16" s="68">
        <v>654749</v>
      </c>
      <c r="F16" s="68">
        <v>654749</v>
      </c>
      <c r="G16" s="68">
        <v>5919721.373215152</v>
      </c>
      <c r="H16" s="68">
        <v>835069.06205852458</v>
      </c>
      <c r="I16" s="70">
        <v>5084652.3111566277</v>
      </c>
      <c r="J16" s="71">
        <v>7.0889003582799202</v>
      </c>
    </row>
    <row r="17" spans="1:10" x14ac:dyDescent="0.35">
      <c r="A17" s="67" t="s">
        <v>58</v>
      </c>
      <c r="B17" s="68">
        <v>1382153.0346092251</v>
      </c>
      <c r="C17" s="69">
        <v>518341.861662296</v>
      </c>
      <c r="D17" s="68">
        <v>281010.65749706153</v>
      </c>
      <c r="E17" s="68">
        <v>352796.63</v>
      </c>
      <c r="F17" s="68">
        <v>394602.6399999999</v>
      </c>
      <c r="G17" s="68">
        <v>1900494.8962715212</v>
      </c>
      <c r="H17" s="68">
        <v>675613.29749706143</v>
      </c>
      <c r="I17" s="70">
        <v>1224881.5987744597</v>
      </c>
      <c r="J17" s="71">
        <v>2.8129921410846528</v>
      </c>
    </row>
    <row r="18" spans="1:10" x14ac:dyDescent="0.35">
      <c r="A18" s="67" t="s">
        <v>59</v>
      </c>
      <c r="B18" s="68">
        <v>2607021.9115862297</v>
      </c>
      <c r="C18" s="69">
        <v>996267.87709789816</v>
      </c>
      <c r="D18" s="68">
        <v>193150.40715914636</v>
      </c>
      <c r="E18" s="68">
        <v>282967</v>
      </c>
      <c r="F18" s="68">
        <v>1150152.696</v>
      </c>
      <c r="G18" s="68">
        <v>3603289.7886841279</v>
      </c>
      <c r="H18" s="68">
        <v>1343303.1031591464</v>
      </c>
      <c r="I18" s="70">
        <v>2259986.6855249815</v>
      </c>
      <c r="J18" s="71">
        <v>2.6824100831822704</v>
      </c>
    </row>
    <row r="19" spans="1:10" x14ac:dyDescent="0.35">
      <c r="A19" s="67" t="s">
        <v>60</v>
      </c>
      <c r="B19" s="68">
        <v>1682502.9367529084</v>
      </c>
      <c r="C19" s="69">
        <v>824433.27422014996</v>
      </c>
      <c r="D19" s="68">
        <v>910409.1770220563</v>
      </c>
      <c r="E19" s="68">
        <v>335006</v>
      </c>
      <c r="F19" s="68">
        <v>1409086.0555762523</v>
      </c>
      <c r="G19" s="68">
        <v>2506936.2109730584</v>
      </c>
      <c r="H19" s="68">
        <v>2319495.2325983085</v>
      </c>
      <c r="I19" s="70">
        <v>187440.97837474989</v>
      </c>
      <c r="J19" s="71">
        <v>1.0808111074083897</v>
      </c>
    </row>
    <row r="20" spans="1:10" x14ac:dyDescent="0.35">
      <c r="A20" s="67" t="s">
        <v>61</v>
      </c>
      <c r="B20" s="68">
        <v>313348.5017909137</v>
      </c>
      <c r="C20" s="69">
        <v>116744.31567241748</v>
      </c>
      <c r="D20" s="68">
        <v>90886.909999999989</v>
      </c>
      <c r="E20" s="68">
        <v>88550.650000000009</v>
      </c>
      <c r="F20" s="68">
        <v>88550.650000000009</v>
      </c>
      <c r="G20" s="68">
        <v>430092.81746333116</v>
      </c>
      <c r="H20" s="68">
        <v>179437.56</v>
      </c>
      <c r="I20" s="70">
        <v>250655.25746333116</v>
      </c>
      <c r="J20" s="71">
        <v>2.3968940363619029</v>
      </c>
    </row>
    <row r="21" spans="1:10" x14ac:dyDescent="0.35">
      <c r="A21" s="78" t="s">
        <v>71</v>
      </c>
      <c r="B21" s="79">
        <v>31409282.720251806</v>
      </c>
      <c r="C21" s="79">
        <v>13157318.303488189</v>
      </c>
      <c r="D21" s="79">
        <v>4968102.2590829395</v>
      </c>
      <c r="E21" s="79">
        <v>5454919.6500000004</v>
      </c>
      <c r="F21" s="79">
        <v>14815220.647299852</v>
      </c>
      <c r="G21" s="79">
        <v>44566601.023739994</v>
      </c>
      <c r="H21" s="79">
        <v>19783322.906382792</v>
      </c>
      <c r="I21" s="79">
        <v>24783278.117357202</v>
      </c>
      <c r="J21" s="80">
        <v>2.2527358641738213</v>
      </c>
    </row>
    <row r="22" spans="1:10" x14ac:dyDescent="0.35">
      <c r="A22" s="67" t="s">
        <v>62</v>
      </c>
      <c r="B22" s="68">
        <v>2027327.16159026</v>
      </c>
      <c r="C22" s="69">
        <v>802732.46762416733</v>
      </c>
      <c r="D22" s="68">
        <v>625204.77851827582</v>
      </c>
      <c r="E22" s="68">
        <v>2210326.9299999997</v>
      </c>
      <c r="F22" s="68">
        <v>3957018.4243974113</v>
      </c>
      <c r="G22" s="68">
        <v>2830059.6292144274</v>
      </c>
      <c r="H22" s="68">
        <v>4582223.2029156871</v>
      </c>
      <c r="I22" s="70">
        <v>-1752163.5737012597</v>
      </c>
      <c r="J22" s="71">
        <v>0.61761714868312156</v>
      </c>
    </row>
    <row r="23" spans="1:10" x14ac:dyDescent="0.35">
      <c r="A23" s="67" t="s">
        <v>63</v>
      </c>
      <c r="B23" s="68">
        <v>193168.79780678754</v>
      </c>
      <c r="C23" s="69">
        <v>74854.33959501714</v>
      </c>
      <c r="D23" s="68">
        <v>119244.1914373819</v>
      </c>
      <c r="E23" s="68">
        <v>421571.70999999996</v>
      </c>
      <c r="F23" s="68">
        <v>843143.41999999993</v>
      </c>
      <c r="G23" s="68">
        <v>268023.13740180468</v>
      </c>
      <c r="H23" s="68">
        <v>962387.61143738183</v>
      </c>
      <c r="I23" s="70">
        <v>-694364.47403557715</v>
      </c>
      <c r="J23" s="71">
        <v>0.27849811678425135</v>
      </c>
    </row>
    <row r="24" spans="1:10" x14ac:dyDescent="0.35">
      <c r="A24" s="67" t="s">
        <v>64</v>
      </c>
      <c r="B24" s="68">
        <v>4300849.7615387952</v>
      </c>
      <c r="C24" s="69">
        <v>3719259.2010404281</v>
      </c>
      <c r="D24" s="68">
        <v>631886.02408390818</v>
      </c>
      <c r="E24" s="68">
        <v>2611694.9500000011</v>
      </c>
      <c r="F24" s="68">
        <v>2611694.9500000011</v>
      </c>
      <c r="G24" s="68">
        <v>8020108.9625792233</v>
      </c>
      <c r="H24" s="68">
        <v>3243580.9740839093</v>
      </c>
      <c r="I24" s="70">
        <v>4776527.9884953145</v>
      </c>
      <c r="J24" s="71">
        <v>2.4726094482177552</v>
      </c>
    </row>
    <row r="25" spans="1:10" x14ac:dyDescent="0.35">
      <c r="A25" s="67" t="s">
        <v>65</v>
      </c>
      <c r="B25" s="68">
        <v>7944468.7357797734</v>
      </c>
      <c r="C25" s="69">
        <v>4375071.5641643358</v>
      </c>
      <c r="D25" s="68">
        <v>905502.01304494822</v>
      </c>
      <c r="E25" s="68">
        <v>3201279.8899999997</v>
      </c>
      <c r="F25" s="68">
        <v>3330106.5321278744</v>
      </c>
      <c r="G25" s="68">
        <v>12319540.29994411</v>
      </c>
      <c r="H25" s="68">
        <v>4235608.5451728227</v>
      </c>
      <c r="I25" s="70">
        <v>8083931.7547712876</v>
      </c>
      <c r="J25" s="71">
        <v>2.9085644172628431</v>
      </c>
    </row>
    <row r="26" spans="1:10" x14ac:dyDescent="0.35">
      <c r="A26" s="67" t="s">
        <v>66</v>
      </c>
      <c r="B26" s="68">
        <v>157655.70551941328</v>
      </c>
      <c r="C26" s="69">
        <v>112302.89127246772</v>
      </c>
      <c r="D26" s="68">
        <v>193150.40715914636</v>
      </c>
      <c r="E26" s="68">
        <v>191769</v>
      </c>
      <c r="F26" s="68">
        <v>191769</v>
      </c>
      <c r="G26" s="68">
        <v>269958.59679188102</v>
      </c>
      <c r="H26" s="68">
        <v>384919.40715914639</v>
      </c>
      <c r="I26" s="70">
        <v>-114960.81036726537</v>
      </c>
      <c r="J26" s="71">
        <v>0.701337973016948</v>
      </c>
    </row>
    <row r="27" spans="1:10" x14ac:dyDescent="0.35">
      <c r="A27" s="67" t="s">
        <v>67</v>
      </c>
      <c r="B27" s="68">
        <v>348188.0229748665</v>
      </c>
      <c r="C27" s="69">
        <v>132591.74624345222</v>
      </c>
      <c r="D27" s="68">
        <v>54997.867047316315</v>
      </c>
      <c r="E27" s="68">
        <v>194437.52</v>
      </c>
      <c r="F27" s="68">
        <v>194437.53</v>
      </c>
      <c r="G27" s="68">
        <v>480779.76921831875</v>
      </c>
      <c r="H27" s="68">
        <v>249435.39704731631</v>
      </c>
      <c r="I27" s="70">
        <v>231344.37217100244</v>
      </c>
      <c r="J27" s="71">
        <v>1.927472102634727</v>
      </c>
    </row>
    <row r="28" spans="1:10" x14ac:dyDescent="0.35">
      <c r="A28" s="78" t="s">
        <v>72</v>
      </c>
      <c r="B28" s="79">
        <v>14971658.185209898</v>
      </c>
      <c r="C28" s="79">
        <v>9216812.209939871</v>
      </c>
      <c r="D28" s="79">
        <v>2529985.2812909768</v>
      </c>
      <c r="E28" s="79">
        <v>8831080</v>
      </c>
      <c r="F28" s="79">
        <v>11128169.856525285</v>
      </c>
      <c r="G28" s="79">
        <v>24188470.395149764</v>
      </c>
      <c r="H28" s="79">
        <v>13658155.137816263</v>
      </c>
      <c r="I28" s="79">
        <v>10530315.257333502</v>
      </c>
      <c r="J28" s="80">
        <v>1.7709910416947527</v>
      </c>
    </row>
    <row r="29" spans="1:10" x14ac:dyDescent="0.35">
      <c r="A29" s="67" t="s">
        <v>68</v>
      </c>
      <c r="B29" s="68">
        <v>32204.454950936022</v>
      </c>
      <c r="C29" s="69">
        <v>11910.650953546381</v>
      </c>
      <c r="D29" s="68">
        <v>10136.070000000003</v>
      </c>
      <c r="E29" s="68">
        <v>3000</v>
      </c>
      <c r="F29" s="68">
        <v>10983.900928792569</v>
      </c>
      <c r="G29" s="68">
        <v>44115.105904482407</v>
      </c>
      <c r="H29" s="68">
        <v>21119.970928792573</v>
      </c>
      <c r="I29" s="70">
        <v>22995.134975689834</v>
      </c>
      <c r="J29" s="71">
        <v>2.0887862986752919</v>
      </c>
    </row>
    <row r="30" spans="1:10" x14ac:dyDescent="0.35">
      <c r="A30" s="67" t="s">
        <v>69</v>
      </c>
      <c r="B30" s="68">
        <v>0</v>
      </c>
      <c r="C30" s="69">
        <v>0</v>
      </c>
      <c r="D30" s="68">
        <v>2605664.0360232894</v>
      </c>
      <c r="E30" s="68">
        <v>0</v>
      </c>
      <c r="F30" s="68">
        <v>0</v>
      </c>
      <c r="G30" s="72">
        <v>0</v>
      </c>
      <c r="H30" s="72">
        <v>2605664.0360232894</v>
      </c>
      <c r="I30" s="73">
        <v>-2605664.0360232894</v>
      </c>
      <c r="J30" s="71">
        <v>0</v>
      </c>
    </row>
    <row r="31" spans="1:10" x14ac:dyDescent="0.35">
      <c r="A31" s="81" t="s">
        <v>73</v>
      </c>
      <c r="B31" s="82">
        <v>32204.454950936022</v>
      </c>
      <c r="C31" s="82">
        <v>11910.650953546381</v>
      </c>
      <c r="D31" s="82">
        <v>2615800.1060232893</v>
      </c>
      <c r="E31" s="82">
        <v>3000</v>
      </c>
      <c r="F31" s="82">
        <v>10983.900928792569</v>
      </c>
      <c r="G31" s="82">
        <v>44115.105904482407</v>
      </c>
      <c r="H31" s="82">
        <v>2626784.0069520818</v>
      </c>
      <c r="I31" s="82">
        <v>-2582668.9010475995</v>
      </c>
      <c r="J31" s="80">
        <v>1.6794340831879126E-2</v>
      </c>
    </row>
    <row r="32" spans="1:10" x14ac:dyDescent="0.35">
      <c r="A32" s="74"/>
      <c r="B32" s="75"/>
      <c r="C32" s="75"/>
      <c r="D32" s="75"/>
      <c r="E32" s="75"/>
      <c r="F32" s="75"/>
      <c r="G32" s="75"/>
      <c r="H32" s="75"/>
      <c r="I32" s="76"/>
      <c r="J32" s="77"/>
    </row>
    <row r="33" spans="1:10" ht="15" thickBot="1" x14ac:dyDescent="0.4">
      <c r="A33" s="83" t="s">
        <v>74</v>
      </c>
      <c r="B33" s="84"/>
      <c r="C33" s="84"/>
      <c r="D33" s="85">
        <v>5526709.835658377</v>
      </c>
      <c r="E33" s="85"/>
      <c r="F33" s="86"/>
      <c r="G33" s="85"/>
      <c r="H33" s="85">
        <v>5526709.835658377</v>
      </c>
      <c r="I33" s="86">
        <v>-5526709.835658377</v>
      </c>
      <c r="J33" s="87"/>
    </row>
    <row r="34" spans="1:10" ht="15" thickBot="1" x14ac:dyDescent="0.4">
      <c r="A34" s="88" t="s">
        <v>75</v>
      </c>
      <c r="B34" s="89">
        <v>114421740.78019485</v>
      </c>
      <c r="C34" s="89">
        <v>70022241.639230207</v>
      </c>
      <c r="D34" s="89">
        <v>21685679.350000001</v>
      </c>
      <c r="E34" s="89">
        <v>23017162.649999999</v>
      </c>
      <c r="F34" s="89">
        <v>52800265.521915987</v>
      </c>
      <c r="G34" s="89">
        <v>184443982.41942507</v>
      </c>
      <c r="H34" s="89">
        <v>74485944.871915981</v>
      </c>
      <c r="I34" s="89">
        <v>109958037.54750907</v>
      </c>
      <c r="J34" s="90">
        <v>2.4762253165558947</v>
      </c>
    </row>
    <row r="35" spans="1:10" ht="15" thickBot="1" x14ac:dyDescent="0.4">
      <c r="A35" s="88" t="s">
        <v>158</v>
      </c>
      <c r="B35" s="89">
        <v>99450082.594984949</v>
      </c>
      <c r="C35" s="89">
        <v>60805429.429290339</v>
      </c>
      <c r="D35" s="89">
        <v>19155694.068709023</v>
      </c>
      <c r="E35" s="89">
        <v>14186082.649999999</v>
      </c>
      <c r="F35" s="89">
        <v>41672095.6653907</v>
      </c>
      <c r="G35" s="89">
        <v>160255512.0242753</v>
      </c>
      <c r="H35" s="89">
        <v>60827789.734099716</v>
      </c>
      <c r="I35" s="89">
        <v>99427722.290175572</v>
      </c>
      <c r="J35" s="90">
        <v>2.6345772668185075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382BA-0966-43CF-B201-84F0C3D91FC2}">
  <dimension ref="A1:J35"/>
  <sheetViews>
    <sheetView workbookViewId="0">
      <selection sqref="A1:J1"/>
    </sheetView>
  </sheetViews>
  <sheetFormatPr defaultRowHeight="14.5" x14ac:dyDescent="0.35"/>
  <cols>
    <col min="1" max="1" width="40.7265625" customWidth="1"/>
    <col min="2" max="2" width="12.7265625" customWidth="1"/>
    <col min="3" max="3" width="13" customWidth="1"/>
    <col min="4" max="4" width="13.453125" customWidth="1"/>
    <col min="5" max="6" width="13.54296875" customWidth="1"/>
    <col min="7" max="7" width="12.7265625" customWidth="1"/>
    <col min="8" max="8" width="13.54296875" customWidth="1"/>
    <col min="9" max="9" width="14.54296875" customWidth="1"/>
    <col min="10" max="10" width="11.54296875" customWidth="1"/>
  </cols>
  <sheetData>
    <row r="1" spans="1:10" ht="15" thickBot="1" x14ac:dyDescent="0.4">
      <c r="A1" s="111" t="s">
        <v>159</v>
      </c>
      <c r="B1" s="112"/>
      <c r="C1" s="112"/>
      <c r="D1" s="112"/>
      <c r="E1" s="112"/>
      <c r="F1" s="112"/>
      <c r="G1" s="112"/>
      <c r="H1" s="112"/>
      <c r="I1" s="112"/>
      <c r="J1" s="113"/>
    </row>
    <row r="2" spans="1:10" ht="15" thickBot="1" x14ac:dyDescent="0.4">
      <c r="A2" s="114" t="s">
        <v>135</v>
      </c>
      <c r="B2" s="116" t="s">
        <v>136</v>
      </c>
      <c r="C2" s="117"/>
      <c r="D2" s="116" t="s">
        <v>137</v>
      </c>
      <c r="E2" s="117"/>
      <c r="F2" s="118"/>
      <c r="G2" s="116" t="s">
        <v>138</v>
      </c>
      <c r="H2" s="117"/>
      <c r="I2" s="117"/>
      <c r="J2" s="119"/>
    </row>
    <row r="3" spans="1:10" ht="23.5" thickBot="1" x14ac:dyDescent="0.4">
      <c r="A3" s="115"/>
      <c r="B3" s="60" t="s">
        <v>139</v>
      </c>
      <c r="C3" s="63" t="s">
        <v>140</v>
      </c>
      <c r="D3" s="63" t="s">
        <v>141</v>
      </c>
      <c r="E3" s="63" t="s">
        <v>142</v>
      </c>
      <c r="F3" s="61" t="s">
        <v>143</v>
      </c>
      <c r="G3" s="63" t="s">
        <v>144</v>
      </c>
      <c r="H3" s="63" t="s">
        <v>145</v>
      </c>
      <c r="I3" s="63" t="s">
        <v>146</v>
      </c>
      <c r="J3" s="62" t="s">
        <v>147</v>
      </c>
    </row>
    <row r="4" spans="1:10" x14ac:dyDescent="0.35">
      <c r="A4" s="115" t="s">
        <v>32</v>
      </c>
      <c r="B4" s="121" t="s">
        <v>33</v>
      </c>
      <c r="C4" s="121" t="s">
        <v>148</v>
      </c>
      <c r="D4" s="121" t="s">
        <v>35</v>
      </c>
      <c r="E4" s="121" t="s">
        <v>36</v>
      </c>
      <c r="F4" s="109" t="s">
        <v>149</v>
      </c>
      <c r="G4" s="63" t="s">
        <v>150</v>
      </c>
      <c r="H4" s="63" t="s">
        <v>151</v>
      </c>
      <c r="I4" s="63" t="s">
        <v>152</v>
      </c>
      <c r="J4" s="62" t="s">
        <v>153</v>
      </c>
    </row>
    <row r="5" spans="1:10" ht="15" thickBot="1" x14ac:dyDescent="0.4">
      <c r="A5" s="120"/>
      <c r="B5" s="122"/>
      <c r="C5" s="122"/>
      <c r="D5" s="122"/>
      <c r="E5" s="122"/>
      <c r="F5" s="110"/>
      <c r="G5" s="64" t="s">
        <v>154</v>
      </c>
      <c r="H5" s="64" t="s">
        <v>155</v>
      </c>
      <c r="I5" s="65" t="s">
        <v>156</v>
      </c>
      <c r="J5" s="66" t="s">
        <v>157</v>
      </c>
    </row>
    <row r="6" spans="1:10" x14ac:dyDescent="0.35">
      <c r="A6" s="67" t="s">
        <v>47</v>
      </c>
      <c r="B6" s="68">
        <v>20040772.101305012</v>
      </c>
      <c r="C6" s="69">
        <v>30833636.471342348</v>
      </c>
      <c r="D6" s="68">
        <v>2087865.0153028346</v>
      </c>
      <c r="E6" s="68">
        <v>3885524</v>
      </c>
      <c r="F6" s="69">
        <v>18048556.486926537</v>
      </c>
      <c r="G6" s="68">
        <v>50874408.572647363</v>
      </c>
      <c r="H6" s="68">
        <v>20136421.50222937</v>
      </c>
      <c r="I6" s="70">
        <v>30737987.070417993</v>
      </c>
      <c r="J6" s="71">
        <v>2.5264870705559521</v>
      </c>
    </row>
    <row r="7" spans="1:10" x14ac:dyDescent="0.35">
      <c r="A7" s="67" t="s">
        <v>49</v>
      </c>
      <c r="B7" s="68">
        <v>2968611.8080811002</v>
      </c>
      <c r="C7" s="69">
        <v>4475098.2183897849</v>
      </c>
      <c r="D7" s="68">
        <v>1406458.3476981896</v>
      </c>
      <c r="E7" s="68">
        <v>1511189.9999999998</v>
      </c>
      <c r="F7" s="68">
        <v>2286054.2892198078</v>
      </c>
      <c r="G7" s="68">
        <v>7443710.0264708847</v>
      </c>
      <c r="H7" s="68">
        <v>3692512.6369179972</v>
      </c>
      <c r="I7" s="70">
        <v>3751197.3895528875</v>
      </c>
      <c r="J7" s="71">
        <v>2.0158929050230339</v>
      </c>
    </row>
    <row r="8" spans="1:10" x14ac:dyDescent="0.35">
      <c r="A8" s="67" t="s">
        <v>50</v>
      </c>
      <c r="B8" s="68">
        <v>1726435.2787638283</v>
      </c>
      <c r="C8" s="69">
        <v>2230891.325595126</v>
      </c>
      <c r="D8" s="68">
        <v>1237014.8262861148</v>
      </c>
      <c r="E8" s="68">
        <v>590306</v>
      </c>
      <c r="F8" s="68">
        <v>625493.78401967022</v>
      </c>
      <c r="G8" s="72">
        <v>3957326.6043589544</v>
      </c>
      <c r="H8" s="72">
        <v>1862508.610305785</v>
      </c>
      <c r="I8" s="73">
        <v>2094817.9940531694</v>
      </c>
      <c r="J8" s="71">
        <v>2.1247292938469928</v>
      </c>
    </row>
    <row r="9" spans="1:10" x14ac:dyDescent="0.35">
      <c r="A9" s="67" t="s">
        <v>51</v>
      </c>
      <c r="B9" s="68">
        <v>7239370.7182667051</v>
      </c>
      <c r="C9" s="69">
        <v>10887478.280784907</v>
      </c>
      <c r="D9" s="68">
        <v>566739.85112352646</v>
      </c>
      <c r="E9" s="68">
        <v>718305</v>
      </c>
      <c r="F9" s="68">
        <v>718305</v>
      </c>
      <c r="G9" s="72">
        <v>18126848.999051612</v>
      </c>
      <c r="H9" s="72">
        <v>1285044.8511235265</v>
      </c>
      <c r="I9" s="73">
        <v>16841804.147928085</v>
      </c>
      <c r="J9" s="71">
        <v>14.106004925200192</v>
      </c>
    </row>
    <row r="10" spans="1:10" x14ac:dyDescent="0.35">
      <c r="A10" s="67" t="s">
        <v>52</v>
      </c>
      <c r="B10" s="68">
        <v>683893.56057575019</v>
      </c>
      <c r="C10" s="69">
        <v>3457966.8462579977</v>
      </c>
      <c r="D10" s="68">
        <v>201722.27230305006</v>
      </c>
      <c r="E10" s="68">
        <v>398443</v>
      </c>
      <c r="F10" s="68">
        <v>398443</v>
      </c>
      <c r="G10" s="72">
        <v>4141860.4068337479</v>
      </c>
      <c r="H10" s="72">
        <v>600165.27230305003</v>
      </c>
      <c r="I10" s="73">
        <v>3541695.1345306979</v>
      </c>
      <c r="J10" s="71">
        <v>6.9011997161047649</v>
      </c>
    </row>
    <row r="11" spans="1:10" x14ac:dyDescent="0.35">
      <c r="A11" s="67" t="s">
        <v>53</v>
      </c>
      <c r="B11" s="68">
        <v>2898277.7042829767</v>
      </c>
      <c r="C11" s="69">
        <v>5190245.3326765262</v>
      </c>
      <c r="D11" s="68">
        <v>287302.46592963068</v>
      </c>
      <c r="E11" s="68">
        <v>719700</v>
      </c>
      <c r="F11" s="68">
        <v>3774580.4691960369</v>
      </c>
      <c r="G11" s="72">
        <v>8088523.0369595028</v>
      </c>
      <c r="H11" s="72">
        <v>4061882.9351256676</v>
      </c>
      <c r="I11" s="73">
        <v>4026640.1018338352</v>
      </c>
      <c r="J11" s="71">
        <v>1.9913235231406929</v>
      </c>
    </row>
    <row r="12" spans="1:10" x14ac:dyDescent="0.35">
      <c r="A12" s="67" t="s">
        <v>54</v>
      </c>
      <c r="B12" s="68">
        <v>2014533.8520191924</v>
      </c>
      <c r="C12" s="69">
        <v>1852828.2353782356</v>
      </c>
      <c r="D12" s="68">
        <v>257979.08930107192</v>
      </c>
      <c r="E12" s="68">
        <v>904695</v>
      </c>
      <c r="F12" s="68">
        <v>994458.08779999998</v>
      </c>
      <c r="G12" s="72">
        <v>3867362.0873974282</v>
      </c>
      <c r="H12" s="72">
        <v>1252437.1771010719</v>
      </c>
      <c r="I12" s="73">
        <v>2614924.9102963563</v>
      </c>
      <c r="J12" s="71">
        <v>3.087869122784217</v>
      </c>
    </row>
    <row r="13" spans="1:10" x14ac:dyDescent="0.35">
      <c r="A13" s="78" t="s">
        <v>70</v>
      </c>
      <c r="B13" s="79">
        <v>37571895.023294568</v>
      </c>
      <c r="C13" s="79">
        <v>58928144.71042493</v>
      </c>
      <c r="D13" s="79">
        <v>6045081.8679444194</v>
      </c>
      <c r="E13" s="79">
        <v>8728163</v>
      </c>
      <c r="F13" s="79">
        <v>26845891.117162053</v>
      </c>
      <c r="G13" s="79">
        <v>96500039.733719498</v>
      </c>
      <c r="H13" s="79">
        <v>32890972.985106468</v>
      </c>
      <c r="I13" s="79">
        <v>63609066.74861303</v>
      </c>
      <c r="J13" s="80">
        <v>2.933936912642146</v>
      </c>
    </row>
    <row r="14" spans="1:10" x14ac:dyDescent="0.35">
      <c r="A14" s="67" t="s">
        <v>55</v>
      </c>
      <c r="B14" s="68">
        <v>6983247.6271003112</v>
      </c>
      <c r="C14" s="69">
        <v>7804273.4153419007</v>
      </c>
      <c r="D14" s="68">
        <v>1805456.1556395441</v>
      </c>
      <c r="E14" s="68">
        <v>1879071</v>
      </c>
      <c r="F14" s="68">
        <v>1879071</v>
      </c>
      <c r="G14" s="68">
        <v>14787521.042442212</v>
      </c>
      <c r="H14" s="68">
        <v>3684527.1556395441</v>
      </c>
      <c r="I14" s="70">
        <v>11102993.886802668</v>
      </c>
      <c r="J14" s="71">
        <v>4.0134107899865539</v>
      </c>
    </row>
    <row r="15" spans="1:10" x14ac:dyDescent="0.35">
      <c r="A15" s="67" t="s">
        <v>56</v>
      </c>
      <c r="B15" s="68">
        <v>5093374.528896668</v>
      </c>
      <c r="C15" s="69">
        <v>5284628.2394062877</v>
      </c>
      <c r="D15" s="68">
        <v>1506868.8897066065</v>
      </c>
      <c r="E15" s="68">
        <v>1861779.3700000003</v>
      </c>
      <c r="F15" s="68">
        <v>9239008.605723599</v>
      </c>
      <c r="G15" s="68">
        <v>10378002.768302955</v>
      </c>
      <c r="H15" s="68">
        <v>10745877.495430205</v>
      </c>
      <c r="I15" s="70">
        <v>-367874.72712725028</v>
      </c>
      <c r="J15" s="71">
        <v>0.96576596678273197</v>
      </c>
    </row>
    <row r="16" spans="1:10" x14ac:dyDescent="0.35">
      <c r="A16" s="67" t="s">
        <v>57</v>
      </c>
      <c r="B16" s="68">
        <v>2685695.6152323945</v>
      </c>
      <c r="C16" s="69">
        <v>2560999.2708865153</v>
      </c>
      <c r="D16" s="68">
        <v>180320.06205852458</v>
      </c>
      <c r="E16" s="68">
        <v>654749</v>
      </c>
      <c r="F16" s="68">
        <v>654749</v>
      </c>
      <c r="G16" s="68">
        <v>5246694.8861189093</v>
      </c>
      <c r="H16" s="68">
        <v>835069.06205852458</v>
      </c>
      <c r="I16" s="70">
        <v>4411625.8240603851</v>
      </c>
      <c r="J16" s="71">
        <v>6.2829472728702314</v>
      </c>
    </row>
    <row r="17" spans="1:10" x14ac:dyDescent="0.35">
      <c r="A17" s="67" t="s">
        <v>58</v>
      </c>
      <c r="B17" s="68">
        <v>832438.39570116019</v>
      </c>
      <c r="C17" s="69">
        <v>808306.7982002605</v>
      </c>
      <c r="D17" s="68">
        <v>281010.65749706153</v>
      </c>
      <c r="E17" s="68">
        <v>352796.63</v>
      </c>
      <c r="F17" s="68">
        <v>394602.6399999999</v>
      </c>
      <c r="G17" s="68">
        <v>1640745.1939014206</v>
      </c>
      <c r="H17" s="68">
        <v>675613.29749706143</v>
      </c>
      <c r="I17" s="70">
        <v>965131.89640435914</v>
      </c>
      <c r="J17" s="71">
        <v>2.428527087876859</v>
      </c>
    </row>
    <row r="18" spans="1:10" x14ac:dyDescent="0.35">
      <c r="A18" s="67" t="s">
        <v>59</v>
      </c>
      <c r="B18" s="68">
        <v>1394857.9661981754</v>
      </c>
      <c r="C18" s="69">
        <v>1442881.9504293134</v>
      </c>
      <c r="D18" s="68">
        <v>193150.40715914636</v>
      </c>
      <c r="E18" s="68">
        <v>282967</v>
      </c>
      <c r="F18" s="68">
        <v>1150152.696</v>
      </c>
      <c r="G18" s="68">
        <v>2837739.916627489</v>
      </c>
      <c r="H18" s="68">
        <v>1343303.1031591464</v>
      </c>
      <c r="I18" s="70">
        <v>1494436.8134683426</v>
      </c>
      <c r="J18" s="71">
        <v>2.1125090159873552</v>
      </c>
    </row>
    <row r="19" spans="1:10" x14ac:dyDescent="0.35">
      <c r="A19" s="67" t="s">
        <v>60</v>
      </c>
      <c r="B19" s="68">
        <v>930230.48726185819</v>
      </c>
      <c r="C19" s="69">
        <v>1132124.9971329344</v>
      </c>
      <c r="D19" s="68">
        <v>910409.1770220563</v>
      </c>
      <c r="E19" s="68">
        <v>335006</v>
      </c>
      <c r="F19" s="68">
        <v>1409086.0555762523</v>
      </c>
      <c r="G19" s="68">
        <v>2062355.4843947925</v>
      </c>
      <c r="H19" s="68">
        <v>2319495.2325983085</v>
      </c>
      <c r="I19" s="70">
        <v>-257139.74820351601</v>
      </c>
      <c r="J19" s="71">
        <v>0.88913978153968143</v>
      </c>
    </row>
    <row r="20" spans="1:10" x14ac:dyDescent="0.35">
      <c r="A20" s="67" t="s">
        <v>61</v>
      </c>
      <c r="B20" s="68">
        <v>174878.20148676963</v>
      </c>
      <c r="C20" s="69">
        <v>176317.43536929134</v>
      </c>
      <c r="D20" s="68">
        <v>90886.909999999989</v>
      </c>
      <c r="E20" s="68">
        <v>88550.650000000009</v>
      </c>
      <c r="F20" s="68">
        <v>88550.650000000009</v>
      </c>
      <c r="G20" s="68">
        <v>351195.63685606094</v>
      </c>
      <c r="H20" s="68">
        <v>179437.56</v>
      </c>
      <c r="I20" s="70">
        <v>171758.07685606094</v>
      </c>
      <c r="J20" s="71">
        <v>1.9572024767616152</v>
      </c>
    </row>
    <row r="21" spans="1:10" x14ac:dyDescent="0.35">
      <c r="A21" s="78" t="s">
        <v>71</v>
      </c>
      <c r="B21" s="79">
        <v>18094722.821877338</v>
      </c>
      <c r="C21" s="79">
        <v>19209532.106766503</v>
      </c>
      <c r="D21" s="79">
        <v>4968102.2590829395</v>
      </c>
      <c r="E21" s="79">
        <v>5454919.6500000004</v>
      </c>
      <c r="F21" s="79">
        <v>14815220.647299852</v>
      </c>
      <c r="G21" s="79">
        <v>37304254.928643838</v>
      </c>
      <c r="H21" s="79">
        <v>19783322.906382792</v>
      </c>
      <c r="I21" s="79">
        <v>17520932.022261053</v>
      </c>
      <c r="J21" s="80">
        <v>1.8856415125594588</v>
      </c>
    </row>
    <row r="22" spans="1:10" x14ac:dyDescent="0.35">
      <c r="A22" s="67" t="s">
        <v>62</v>
      </c>
      <c r="B22" s="68">
        <v>1093123.9384335456</v>
      </c>
      <c r="C22" s="69">
        <v>1158329.0034002573</v>
      </c>
      <c r="D22" s="68">
        <v>625204.77851827582</v>
      </c>
      <c r="E22" s="68">
        <v>2210326.9299999997</v>
      </c>
      <c r="F22" s="68">
        <v>3957018.4243974113</v>
      </c>
      <c r="G22" s="68">
        <v>2251452.941833803</v>
      </c>
      <c r="H22" s="68">
        <v>4582223.2029156871</v>
      </c>
      <c r="I22" s="70">
        <v>-2330770.2610818841</v>
      </c>
      <c r="J22" s="71">
        <v>0.49134510523214897</v>
      </c>
    </row>
    <row r="23" spans="1:10" x14ac:dyDescent="0.35">
      <c r="A23" s="67" t="s">
        <v>63</v>
      </c>
      <c r="B23" s="68">
        <v>103366.79341421</v>
      </c>
      <c r="C23" s="69">
        <v>107607.96307500597</v>
      </c>
      <c r="D23" s="68">
        <v>119244.1914373819</v>
      </c>
      <c r="E23" s="68">
        <v>421571.70999999996</v>
      </c>
      <c r="F23" s="68">
        <v>843143.41999999993</v>
      </c>
      <c r="G23" s="68">
        <v>210974.75648921597</v>
      </c>
      <c r="H23" s="68">
        <v>962387.61143738183</v>
      </c>
      <c r="I23" s="70">
        <v>-751412.85494816583</v>
      </c>
      <c r="J23" s="71">
        <v>0.21922014994988653</v>
      </c>
    </row>
    <row r="24" spans="1:10" x14ac:dyDescent="0.35">
      <c r="A24" s="67" t="s">
        <v>64</v>
      </c>
      <c r="B24" s="68">
        <v>2330931.7944673323</v>
      </c>
      <c r="C24" s="69">
        <v>4335392.510356213</v>
      </c>
      <c r="D24" s="68">
        <v>631886.02408390818</v>
      </c>
      <c r="E24" s="68">
        <v>2611694.9500000011</v>
      </c>
      <c r="F24" s="68">
        <v>2611694.9500000011</v>
      </c>
      <c r="G24" s="68">
        <v>6666324.3048235457</v>
      </c>
      <c r="H24" s="68">
        <v>3243580.9740839093</v>
      </c>
      <c r="I24" s="70">
        <v>3422743.3307396364</v>
      </c>
      <c r="J24" s="71">
        <v>2.055235974710429</v>
      </c>
    </row>
    <row r="25" spans="1:10" x14ac:dyDescent="0.35">
      <c r="A25" s="67" t="s">
        <v>65</v>
      </c>
      <c r="B25" s="68">
        <v>4299142.846821256</v>
      </c>
      <c r="C25" s="69">
        <v>5701814.5502576614</v>
      </c>
      <c r="D25" s="68">
        <v>905502.01304494822</v>
      </c>
      <c r="E25" s="68">
        <v>3201279.8899999997</v>
      </c>
      <c r="F25" s="68">
        <v>3330106.5321278744</v>
      </c>
      <c r="G25" s="68">
        <v>10000957.397078916</v>
      </c>
      <c r="H25" s="68">
        <v>4235608.5451728227</v>
      </c>
      <c r="I25" s="70">
        <v>5765348.8519060938</v>
      </c>
      <c r="J25" s="71">
        <v>2.3611618709374507</v>
      </c>
    </row>
    <row r="26" spans="1:10" x14ac:dyDescent="0.35">
      <c r="A26" s="67" t="s">
        <v>66</v>
      </c>
      <c r="B26" s="68">
        <v>86704.410370569749</v>
      </c>
      <c r="C26" s="69">
        <v>141005.36968610197</v>
      </c>
      <c r="D26" s="68">
        <v>193150.40715914636</v>
      </c>
      <c r="E26" s="68">
        <v>191769</v>
      </c>
      <c r="F26" s="68">
        <v>191769</v>
      </c>
      <c r="G26" s="68">
        <v>227709.78005667171</v>
      </c>
      <c r="H26" s="68">
        <v>384919.40715914639</v>
      </c>
      <c r="I26" s="70">
        <v>-157209.62710247468</v>
      </c>
      <c r="J26" s="71">
        <v>0.59157781037141688</v>
      </c>
    </row>
    <row r="27" spans="1:10" x14ac:dyDescent="0.35">
      <c r="A27" s="67" t="s">
        <v>67</v>
      </c>
      <c r="B27" s="68">
        <v>188168.23189893831</v>
      </c>
      <c r="C27" s="69">
        <v>193679.78123590376</v>
      </c>
      <c r="D27" s="68">
        <v>54997.867047316315</v>
      </c>
      <c r="E27" s="68">
        <v>194437.52</v>
      </c>
      <c r="F27" s="68">
        <v>194437.53</v>
      </c>
      <c r="G27" s="68">
        <v>381848.01313484204</v>
      </c>
      <c r="H27" s="68">
        <v>249435.39704731631</v>
      </c>
      <c r="I27" s="70">
        <v>132412.61608752573</v>
      </c>
      <c r="J27" s="71">
        <v>1.5308493407710211</v>
      </c>
    </row>
    <row r="28" spans="1:10" x14ac:dyDescent="0.35">
      <c r="A28" s="78" t="s">
        <v>72</v>
      </c>
      <c r="B28" s="79">
        <v>8101438.0154058514</v>
      </c>
      <c r="C28" s="79">
        <v>11637829.178011144</v>
      </c>
      <c r="D28" s="79">
        <v>2529985.2812909768</v>
      </c>
      <c r="E28" s="79">
        <v>8831080</v>
      </c>
      <c r="F28" s="79">
        <v>11128169.856525285</v>
      </c>
      <c r="G28" s="79">
        <v>19739267.193416994</v>
      </c>
      <c r="H28" s="79">
        <v>13658155.137816263</v>
      </c>
      <c r="I28" s="79">
        <v>6081112.0556007316</v>
      </c>
      <c r="J28" s="80">
        <v>1.4452367098074279</v>
      </c>
    </row>
    <row r="29" spans="1:10" x14ac:dyDescent="0.35">
      <c r="A29" s="67" t="s">
        <v>68</v>
      </c>
      <c r="B29" s="68">
        <v>17941.292530846338</v>
      </c>
      <c r="C29" s="69">
        <v>18077.586773344399</v>
      </c>
      <c r="D29" s="68">
        <v>10136.070000000003</v>
      </c>
      <c r="E29" s="68">
        <v>3000</v>
      </c>
      <c r="F29" s="68">
        <v>10983.900928792569</v>
      </c>
      <c r="G29" s="68">
        <v>36018.879304190734</v>
      </c>
      <c r="H29" s="68">
        <v>21119.970928792573</v>
      </c>
      <c r="I29" s="70">
        <v>14898.908375398161</v>
      </c>
      <c r="J29" s="71">
        <v>1.705441708496231</v>
      </c>
    </row>
    <row r="30" spans="1:10" x14ac:dyDescent="0.35">
      <c r="A30" s="67" t="s">
        <v>69</v>
      </c>
      <c r="B30" s="68">
        <v>0</v>
      </c>
      <c r="C30" s="69">
        <v>0</v>
      </c>
      <c r="D30" s="68">
        <v>2605664.0360232894</v>
      </c>
      <c r="E30" s="68">
        <v>0</v>
      </c>
      <c r="F30" s="68">
        <v>0</v>
      </c>
      <c r="G30" s="72">
        <v>0</v>
      </c>
      <c r="H30" s="72">
        <v>2605664.0360232894</v>
      </c>
      <c r="I30" s="73">
        <v>-2605664.0360232894</v>
      </c>
      <c r="J30" s="71">
        <v>0</v>
      </c>
    </row>
    <row r="31" spans="1:10" x14ac:dyDescent="0.35">
      <c r="A31" s="81" t="s">
        <v>73</v>
      </c>
      <c r="B31" s="82">
        <v>17941.292530846338</v>
      </c>
      <c r="C31" s="82">
        <v>18077.586773344399</v>
      </c>
      <c r="D31" s="82">
        <v>2615800.1060232893</v>
      </c>
      <c r="E31" s="82">
        <v>3000</v>
      </c>
      <c r="F31" s="82">
        <v>10983.900928792569</v>
      </c>
      <c r="G31" s="82">
        <v>36018.879304190734</v>
      </c>
      <c r="H31" s="82">
        <v>2626784.0069520818</v>
      </c>
      <c r="I31" s="82">
        <v>-2590765.1276478912</v>
      </c>
      <c r="J31" s="80">
        <v>1.3712158749582259E-2</v>
      </c>
    </row>
    <row r="32" spans="1:10" x14ac:dyDescent="0.35">
      <c r="A32" s="74"/>
      <c r="B32" s="75"/>
      <c r="C32" s="75"/>
      <c r="D32" s="75"/>
      <c r="E32" s="75"/>
      <c r="F32" s="75"/>
      <c r="G32" s="75"/>
      <c r="H32" s="75"/>
      <c r="I32" s="76"/>
      <c r="J32" s="77"/>
    </row>
    <row r="33" spans="1:10" ht="15" thickBot="1" x14ac:dyDescent="0.4">
      <c r="A33" s="83" t="s">
        <v>74</v>
      </c>
      <c r="B33" s="84"/>
      <c r="C33" s="84"/>
      <c r="D33" s="85">
        <v>5526709.835658377</v>
      </c>
      <c r="E33" s="85"/>
      <c r="F33" s="86"/>
      <c r="G33" s="85"/>
      <c r="H33" s="85">
        <v>5526709.835658377</v>
      </c>
      <c r="I33" s="86">
        <v>-5526709.835658377</v>
      </c>
      <c r="J33" s="87"/>
    </row>
    <row r="34" spans="1:10" ht="15" thickBot="1" x14ac:dyDescent="0.4">
      <c r="A34" s="88" t="s">
        <v>75</v>
      </c>
      <c r="B34" s="89">
        <v>63785997.153108604</v>
      </c>
      <c r="C34" s="89">
        <v>89793583.581975937</v>
      </c>
      <c r="D34" s="89">
        <v>21685679.350000001</v>
      </c>
      <c r="E34" s="89">
        <v>23017162.649999999</v>
      </c>
      <c r="F34" s="89">
        <v>52800265.521915987</v>
      </c>
      <c r="G34" s="89">
        <v>153579580.73508453</v>
      </c>
      <c r="H34" s="89">
        <v>74485944.871915981</v>
      </c>
      <c r="I34" s="89">
        <v>79093635.863168553</v>
      </c>
      <c r="J34" s="90">
        <v>2.0618598716734522</v>
      </c>
    </row>
    <row r="35" spans="1:10" ht="15" thickBot="1" x14ac:dyDescent="0.4">
      <c r="A35" s="88" t="s">
        <v>158</v>
      </c>
      <c r="B35" s="89">
        <v>55684559.137702756</v>
      </c>
      <c r="C35" s="89">
        <v>78155754.403964788</v>
      </c>
      <c r="D35" s="89">
        <v>19155694.068709023</v>
      </c>
      <c r="E35" s="89">
        <v>14186082.649999999</v>
      </c>
      <c r="F35" s="89">
        <v>41672095.6653907</v>
      </c>
      <c r="G35" s="89">
        <v>133840313.54166754</v>
      </c>
      <c r="H35" s="89">
        <v>60827789.734099716</v>
      </c>
      <c r="I35" s="89">
        <v>73012523.80756782</v>
      </c>
      <c r="J35" s="90">
        <v>2.2003152527279388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A1C65-0CD9-42CD-BD6C-C104A86FE974}">
  <dimension ref="A1:J34"/>
  <sheetViews>
    <sheetView workbookViewId="0">
      <selection sqref="A1:J1"/>
    </sheetView>
  </sheetViews>
  <sheetFormatPr defaultRowHeight="14.5" x14ac:dyDescent="0.35"/>
  <cols>
    <col min="1" max="1" width="40" customWidth="1"/>
    <col min="2" max="2" width="12.7265625" customWidth="1"/>
    <col min="3" max="3" width="13" customWidth="1"/>
    <col min="4" max="4" width="13.453125" customWidth="1"/>
    <col min="5" max="6" width="13.54296875" customWidth="1"/>
    <col min="7" max="7" width="12.7265625" customWidth="1"/>
    <col min="8" max="8" width="11.54296875" customWidth="1"/>
    <col min="9" max="9" width="14.54296875" customWidth="1"/>
    <col min="10" max="10" width="11.54296875" customWidth="1"/>
  </cols>
  <sheetData>
    <row r="1" spans="1:10" x14ac:dyDescent="0.35">
      <c r="A1" s="125" t="s">
        <v>160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5" thickBot="1" x14ac:dyDescent="0.4">
      <c r="A2" s="127" t="s">
        <v>135</v>
      </c>
      <c r="B2" s="129" t="s">
        <v>136</v>
      </c>
      <c r="C2" s="130"/>
      <c r="D2" s="129" t="s">
        <v>137</v>
      </c>
      <c r="E2" s="131"/>
      <c r="F2" s="130"/>
      <c r="G2" s="129" t="s">
        <v>161</v>
      </c>
      <c r="H2" s="131"/>
      <c r="I2" s="131"/>
      <c r="J2" s="130"/>
    </row>
    <row r="3" spans="1:10" ht="23.5" thickBot="1" x14ac:dyDescent="0.4">
      <c r="A3" s="128"/>
      <c r="B3" s="91" t="s">
        <v>139</v>
      </c>
      <c r="C3" s="92" t="s">
        <v>140</v>
      </c>
      <c r="D3" s="91" t="s">
        <v>141</v>
      </c>
      <c r="E3" s="93" t="s">
        <v>142</v>
      </c>
      <c r="F3" s="93" t="s">
        <v>143</v>
      </c>
      <c r="G3" s="91" t="s">
        <v>162</v>
      </c>
      <c r="H3" s="93" t="s">
        <v>163</v>
      </c>
      <c r="I3" s="93" t="s">
        <v>164</v>
      </c>
      <c r="J3" s="92" t="s">
        <v>165</v>
      </c>
    </row>
    <row r="4" spans="1:10" x14ac:dyDescent="0.35">
      <c r="A4" s="132" t="s">
        <v>32</v>
      </c>
      <c r="B4" s="134" t="s">
        <v>33</v>
      </c>
      <c r="C4" s="123" t="s">
        <v>148</v>
      </c>
      <c r="D4" s="134" t="s">
        <v>35</v>
      </c>
      <c r="E4" s="136" t="s">
        <v>36</v>
      </c>
      <c r="F4" s="123" t="s">
        <v>149</v>
      </c>
      <c r="G4" s="94" t="s">
        <v>150</v>
      </c>
      <c r="H4" s="95" t="s">
        <v>151</v>
      </c>
      <c r="I4" s="95" t="s">
        <v>152</v>
      </c>
      <c r="J4" s="96" t="s">
        <v>166</v>
      </c>
    </row>
    <row r="5" spans="1:10" x14ac:dyDescent="0.35">
      <c r="A5" s="133"/>
      <c r="B5" s="135"/>
      <c r="C5" s="124"/>
      <c r="D5" s="135"/>
      <c r="E5" s="137"/>
      <c r="F5" s="124"/>
      <c r="G5" s="97" t="s">
        <v>33</v>
      </c>
      <c r="H5" s="98" t="s">
        <v>167</v>
      </c>
      <c r="I5" s="98" t="s">
        <v>156</v>
      </c>
      <c r="J5" s="99" t="s">
        <v>157</v>
      </c>
    </row>
    <row r="6" spans="1:10" x14ac:dyDescent="0.35">
      <c r="A6" s="67" t="s">
        <v>47</v>
      </c>
      <c r="B6" s="68">
        <v>22782674.002235696</v>
      </c>
      <c r="C6" s="68"/>
      <c r="D6" s="68">
        <v>2087865.0153028346</v>
      </c>
      <c r="E6" s="68">
        <v>3885524</v>
      </c>
      <c r="F6" s="68">
        <v>18682889.591599923</v>
      </c>
      <c r="G6" s="68">
        <v>22782674.002235696</v>
      </c>
      <c r="H6" s="68">
        <v>5973389.015302835</v>
      </c>
      <c r="I6" s="68">
        <v>16809284.986932859</v>
      </c>
      <c r="J6" s="71">
        <v>3.8140281746041071</v>
      </c>
    </row>
    <row r="7" spans="1:10" x14ac:dyDescent="0.35">
      <c r="A7" s="67" t="s">
        <v>49</v>
      </c>
      <c r="B7" s="68">
        <v>3328294.7140293759</v>
      </c>
      <c r="C7" s="68"/>
      <c r="D7" s="68">
        <v>1406458.3476981896</v>
      </c>
      <c r="E7" s="68">
        <v>1511189.9999999998</v>
      </c>
      <c r="F7" s="68">
        <v>2286054.2892198078</v>
      </c>
      <c r="G7" s="68">
        <v>3328294.7140293759</v>
      </c>
      <c r="H7" s="68">
        <v>2917648.3476981893</v>
      </c>
      <c r="I7" s="68">
        <v>410646.36633118661</v>
      </c>
      <c r="J7" s="71">
        <v>1.1407456682211743</v>
      </c>
    </row>
    <row r="8" spans="1:10" x14ac:dyDescent="0.35">
      <c r="A8" s="67" t="s">
        <v>50</v>
      </c>
      <c r="B8" s="68">
        <v>1997366.3595860801</v>
      </c>
      <c r="C8" s="68"/>
      <c r="D8" s="68">
        <v>1237014.8262861148</v>
      </c>
      <c r="E8" s="68">
        <v>590306</v>
      </c>
      <c r="F8" s="68">
        <v>625493.78401967022</v>
      </c>
      <c r="G8" s="68">
        <v>1997366.3595860801</v>
      </c>
      <c r="H8" s="68">
        <v>1827320.8262861148</v>
      </c>
      <c r="I8" s="68">
        <v>170045.53329996532</v>
      </c>
      <c r="J8" s="71">
        <v>1.0930572950594393</v>
      </c>
    </row>
    <row r="9" spans="1:10" x14ac:dyDescent="0.35">
      <c r="A9" s="67" t="s">
        <v>51</v>
      </c>
      <c r="B9" s="68">
        <v>7922776.5412369687</v>
      </c>
      <c r="C9" s="68"/>
      <c r="D9" s="68">
        <v>566739.85112352646</v>
      </c>
      <c r="E9" s="68">
        <v>718305</v>
      </c>
      <c r="F9" s="68">
        <v>718305</v>
      </c>
      <c r="G9" s="68">
        <v>7922776.5412369687</v>
      </c>
      <c r="H9" s="68">
        <v>1285044.8511235265</v>
      </c>
      <c r="I9" s="68">
        <v>6637731.690113442</v>
      </c>
      <c r="J9" s="71">
        <v>6.1653696634090345</v>
      </c>
    </row>
    <row r="10" spans="1:10" x14ac:dyDescent="0.35">
      <c r="A10" s="67" t="s">
        <v>52</v>
      </c>
      <c r="B10" s="68">
        <v>869505.50440441247</v>
      </c>
      <c r="C10" s="68"/>
      <c r="D10" s="68">
        <v>201722.27230305006</v>
      </c>
      <c r="E10" s="68">
        <v>398443</v>
      </c>
      <c r="F10" s="68">
        <v>398443</v>
      </c>
      <c r="G10" s="68">
        <v>869505.50440441247</v>
      </c>
      <c r="H10" s="68">
        <v>600165.27230305003</v>
      </c>
      <c r="I10" s="68">
        <v>269340.23210136243</v>
      </c>
      <c r="J10" s="71">
        <v>1.4487767695518388</v>
      </c>
    </row>
    <row r="11" spans="1:10" x14ac:dyDescent="0.35">
      <c r="A11" s="67" t="s">
        <v>53</v>
      </c>
      <c r="B11" s="68">
        <v>3219317.6920813504</v>
      </c>
      <c r="C11" s="68"/>
      <c r="D11" s="68">
        <v>287302.46592963068</v>
      </c>
      <c r="E11" s="68">
        <v>719700</v>
      </c>
      <c r="F11" s="68">
        <v>3774580.4691960369</v>
      </c>
      <c r="G11" s="68">
        <v>3219317.6920813504</v>
      </c>
      <c r="H11" s="68">
        <v>1007002.4659296307</v>
      </c>
      <c r="I11" s="68">
        <v>2212315.2261517197</v>
      </c>
      <c r="J11" s="71">
        <v>3.1969312896462325</v>
      </c>
    </row>
    <row r="12" spans="1:10" x14ac:dyDescent="0.35">
      <c r="A12" s="67" t="s">
        <v>54</v>
      </c>
      <c r="B12" s="68">
        <v>2653865.6160565279</v>
      </c>
      <c r="C12" s="68"/>
      <c r="D12" s="68">
        <v>257979.08930107192</v>
      </c>
      <c r="E12" s="68">
        <v>904695</v>
      </c>
      <c r="F12" s="68">
        <v>994458.08779999998</v>
      </c>
      <c r="G12" s="68">
        <v>2653865.6160565279</v>
      </c>
      <c r="H12" s="68">
        <v>1162674.0893010718</v>
      </c>
      <c r="I12" s="68">
        <v>1491191.5267554561</v>
      </c>
      <c r="J12" s="71">
        <v>2.2825533315633351</v>
      </c>
    </row>
    <row r="13" spans="1:10" x14ac:dyDescent="0.35">
      <c r="A13" s="78" t="s">
        <v>70</v>
      </c>
      <c r="B13" s="79">
        <v>42773800.429630399</v>
      </c>
      <c r="C13" s="79">
        <v>0</v>
      </c>
      <c r="D13" s="79">
        <v>6045081.8679444194</v>
      </c>
      <c r="E13" s="79">
        <v>8728163</v>
      </c>
      <c r="F13" s="79">
        <v>27480224.221835438</v>
      </c>
      <c r="G13" s="79">
        <v>42773800.429630399</v>
      </c>
      <c r="H13" s="79">
        <v>14773244.867944419</v>
      </c>
      <c r="I13" s="79">
        <v>28000555.561685987</v>
      </c>
      <c r="J13" s="80">
        <v>2.8953558146485956</v>
      </c>
    </row>
    <row r="14" spans="1:10" x14ac:dyDescent="0.35">
      <c r="A14" s="67" t="s">
        <v>55</v>
      </c>
      <c r="B14" s="68">
        <v>8420398.1630579587</v>
      </c>
      <c r="C14" s="68"/>
      <c r="D14" s="68">
        <v>1805456.1556395441</v>
      </c>
      <c r="E14" s="68">
        <v>1879071</v>
      </c>
      <c r="F14" s="68">
        <v>1879071</v>
      </c>
      <c r="G14" s="68">
        <v>8420398.1630579587</v>
      </c>
      <c r="H14" s="68">
        <v>3684527.1556395441</v>
      </c>
      <c r="I14" s="68">
        <v>4735871.0074184146</v>
      </c>
      <c r="J14" s="71">
        <v>2.2853402369879894</v>
      </c>
    </row>
    <row r="15" spans="1:10" x14ac:dyDescent="0.35">
      <c r="A15" s="67" t="s">
        <v>56</v>
      </c>
      <c r="B15" s="68">
        <v>5353652.1333927307</v>
      </c>
      <c r="C15" s="68"/>
      <c r="D15" s="68">
        <v>1506868.8897066065</v>
      </c>
      <c r="E15" s="68">
        <v>1861779.3700000003</v>
      </c>
      <c r="F15" s="68">
        <v>9239008.605723599</v>
      </c>
      <c r="G15" s="68">
        <v>5353652.1333927307</v>
      </c>
      <c r="H15" s="68">
        <v>3368648.2597066071</v>
      </c>
      <c r="I15" s="68">
        <v>1985003.8736861236</v>
      </c>
      <c r="J15" s="71">
        <v>1.5892582782920197</v>
      </c>
    </row>
    <row r="16" spans="1:10" x14ac:dyDescent="0.35">
      <c r="A16" s="67" t="s">
        <v>57</v>
      </c>
      <c r="B16" s="68">
        <v>3495365.2790464875</v>
      </c>
      <c r="C16" s="68"/>
      <c r="D16" s="68">
        <v>180320.06205852458</v>
      </c>
      <c r="E16" s="68">
        <v>654749</v>
      </c>
      <c r="F16" s="68">
        <v>654749</v>
      </c>
      <c r="G16" s="68">
        <v>3495365.2790464875</v>
      </c>
      <c r="H16" s="68">
        <v>835069.06205852458</v>
      </c>
      <c r="I16" s="68">
        <v>2660296.2169879628</v>
      </c>
      <c r="J16" s="71">
        <v>4.1857200055167656</v>
      </c>
    </row>
    <row r="17" spans="1:10" x14ac:dyDescent="0.35">
      <c r="A17" s="67" t="s">
        <v>58</v>
      </c>
      <c r="B17" s="68">
        <v>1061464.6423986075</v>
      </c>
      <c r="C17" s="68"/>
      <c r="D17" s="68">
        <v>281010.65749706153</v>
      </c>
      <c r="E17" s="68">
        <v>352796.63</v>
      </c>
      <c r="F17" s="68">
        <v>394602.6399999999</v>
      </c>
      <c r="G17" s="68">
        <v>1061464.6423986075</v>
      </c>
      <c r="H17" s="68">
        <v>633807.28749706154</v>
      </c>
      <c r="I17" s="68">
        <v>427657.35490154591</v>
      </c>
      <c r="J17" s="71">
        <v>1.6747435116916807</v>
      </c>
    </row>
    <row r="18" spans="1:10" x14ac:dyDescent="0.35">
      <c r="A18" s="67" t="s">
        <v>59</v>
      </c>
      <c r="B18" s="68">
        <v>1463333.9166623335</v>
      </c>
      <c r="C18" s="68"/>
      <c r="D18" s="68">
        <v>193150.40715914636</v>
      </c>
      <c r="E18" s="68">
        <v>282967</v>
      </c>
      <c r="F18" s="68">
        <v>1150152.696</v>
      </c>
      <c r="G18" s="68">
        <v>1463333.9166623335</v>
      </c>
      <c r="H18" s="68">
        <v>476117.40715914639</v>
      </c>
      <c r="I18" s="68">
        <v>987216.50950318715</v>
      </c>
      <c r="J18" s="71">
        <v>3.0734728339247663</v>
      </c>
    </row>
    <row r="19" spans="1:10" x14ac:dyDescent="0.35">
      <c r="A19" s="67" t="s">
        <v>60</v>
      </c>
      <c r="B19" s="68">
        <v>1038408.8978764493</v>
      </c>
      <c r="C19" s="68"/>
      <c r="D19" s="68">
        <v>910409.1770220563</v>
      </c>
      <c r="E19" s="68">
        <v>335006</v>
      </c>
      <c r="F19" s="68">
        <v>1409086.0555762523</v>
      </c>
      <c r="G19" s="68">
        <v>1038408.8978764493</v>
      </c>
      <c r="H19" s="68">
        <v>1245415.1770220562</v>
      </c>
      <c r="I19" s="68">
        <v>-207006.27914560691</v>
      </c>
      <c r="J19" s="71">
        <v>0.83378532479378897</v>
      </c>
    </row>
    <row r="20" spans="1:10" x14ac:dyDescent="0.35">
      <c r="A20" s="67" t="s">
        <v>61</v>
      </c>
      <c r="B20" s="68">
        <v>210884.4266894598</v>
      </c>
      <c r="C20" s="68"/>
      <c r="D20" s="68">
        <v>90886.909999999989</v>
      </c>
      <c r="E20" s="68">
        <v>88550.650000000009</v>
      </c>
      <c r="F20" s="68">
        <v>88550.650000000009</v>
      </c>
      <c r="G20" s="68">
        <v>210884.4266894598</v>
      </c>
      <c r="H20" s="68">
        <v>179437.56</v>
      </c>
      <c r="I20" s="68">
        <v>31446.866689459799</v>
      </c>
      <c r="J20" s="71">
        <v>1.1752524203375248</v>
      </c>
    </row>
    <row r="21" spans="1:10" x14ac:dyDescent="0.35">
      <c r="A21" s="78" t="s">
        <v>71</v>
      </c>
      <c r="B21" s="79">
        <v>21043507.459124029</v>
      </c>
      <c r="C21" s="79">
        <v>0</v>
      </c>
      <c r="D21" s="79">
        <v>4968102.2590829395</v>
      </c>
      <c r="E21" s="79">
        <v>5454919.6500000004</v>
      </c>
      <c r="F21" s="79">
        <v>14815220.647299852</v>
      </c>
      <c r="G21" s="79">
        <v>21043507.459124029</v>
      </c>
      <c r="H21" s="79">
        <v>10423021.90908294</v>
      </c>
      <c r="I21" s="79">
        <v>10620485.550041087</v>
      </c>
      <c r="J21" s="80">
        <v>2.0189449511552953</v>
      </c>
    </row>
    <row r="22" spans="1:10" x14ac:dyDescent="0.35">
      <c r="A22" s="67" t="s">
        <v>62</v>
      </c>
      <c r="B22" s="68">
        <v>1191599.4185416549</v>
      </c>
      <c r="C22" s="68"/>
      <c r="D22" s="68">
        <v>625204.77851827582</v>
      </c>
      <c r="E22" s="68">
        <v>2210326.9299999997</v>
      </c>
      <c r="F22" s="68">
        <v>4105865.6259762011</v>
      </c>
      <c r="G22" s="68">
        <v>1191599.4185416549</v>
      </c>
      <c r="H22" s="68">
        <v>2835531.7085182755</v>
      </c>
      <c r="I22" s="68">
        <v>-1643932.2899766206</v>
      </c>
      <c r="J22" s="71">
        <v>0.42023843886560963</v>
      </c>
    </row>
    <row r="23" spans="1:10" x14ac:dyDescent="0.35">
      <c r="A23" s="67" t="s">
        <v>63</v>
      </c>
      <c r="B23" s="68">
        <v>105074.01600609138</v>
      </c>
      <c r="C23" s="68"/>
      <c r="D23" s="68">
        <v>119244.1914373819</v>
      </c>
      <c r="E23" s="68">
        <v>421571.70999999996</v>
      </c>
      <c r="F23" s="68">
        <v>843143.41999999993</v>
      </c>
      <c r="G23" s="68">
        <v>105074.01600609138</v>
      </c>
      <c r="H23" s="68">
        <v>540815.90143738186</v>
      </c>
      <c r="I23" s="68">
        <v>-435741.88543129049</v>
      </c>
      <c r="J23" s="71">
        <v>0.19428795589557443</v>
      </c>
    </row>
    <row r="24" spans="1:10" x14ac:dyDescent="0.35">
      <c r="A24" s="67" t="s">
        <v>64</v>
      </c>
      <c r="B24" s="68">
        <v>2564012.4725058433</v>
      </c>
      <c r="C24" s="68"/>
      <c r="D24" s="68">
        <v>631886.02408390818</v>
      </c>
      <c r="E24" s="68">
        <v>2611694.9500000011</v>
      </c>
      <c r="F24" s="68">
        <v>2611694.9500000011</v>
      </c>
      <c r="G24" s="68">
        <v>2564012.4725058433</v>
      </c>
      <c r="H24" s="68">
        <v>3243580.9740839093</v>
      </c>
      <c r="I24" s="68">
        <v>-679568.50157806603</v>
      </c>
      <c r="J24" s="71">
        <v>0.79048819591439434</v>
      </c>
    </row>
    <row r="25" spans="1:10" x14ac:dyDescent="0.35">
      <c r="A25" s="67" t="s">
        <v>65</v>
      </c>
      <c r="B25" s="68">
        <v>4847980.0023053</v>
      </c>
      <c r="C25" s="68"/>
      <c r="D25" s="68">
        <v>905502.01304494822</v>
      </c>
      <c r="E25" s="68">
        <v>3201279.8899999997</v>
      </c>
      <c r="F25" s="68">
        <v>3330106.5321278744</v>
      </c>
      <c r="G25" s="68">
        <v>4847980.0023053</v>
      </c>
      <c r="H25" s="68">
        <v>4106781.9030449479</v>
      </c>
      <c r="I25" s="68">
        <v>741198.09926035209</v>
      </c>
      <c r="J25" s="71">
        <v>1.1804814856885377</v>
      </c>
    </row>
    <row r="26" spans="1:10" x14ac:dyDescent="0.35">
      <c r="A26" s="67" t="s">
        <v>66</v>
      </c>
      <c r="B26" s="68">
        <v>98785.974285922755</v>
      </c>
      <c r="C26" s="68"/>
      <c r="D26" s="68">
        <v>193150.40715914636</v>
      </c>
      <c r="E26" s="68">
        <v>191769</v>
      </c>
      <c r="F26" s="68">
        <v>191769</v>
      </c>
      <c r="G26" s="68">
        <v>98785.974285922755</v>
      </c>
      <c r="H26" s="68">
        <v>384919.40715914639</v>
      </c>
      <c r="I26" s="68">
        <v>-286133.43287322362</v>
      </c>
      <c r="J26" s="71">
        <v>0.25664066931569218</v>
      </c>
    </row>
    <row r="27" spans="1:10" x14ac:dyDescent="0.35">
      <c r="A27" s="67" t="s">
        <v>67</v>
      </c>
      <c r="B27" s="68">
        <v>203640.2764938224</v>
      </c>
      <c r="C27" s="68"/>
      <c r="D27" s="68">
        <v>54997.867047316315</v>
      </c>
      <c r="E27" s="68">
        <v>194437.52</v>
      </c>
      <c r="F27" s="68">
        <v>194437.53</v>
      </c>
      <c r="G27" s="68">
        <v>203640.2764938224</v>
      </c>
      <c r="H27" s="68">
        <v>249435.3870473163</v>
      </c>
      <c r="I27" s="68">
        <v>-45795.110553493898</v>
      </c>
      <c r="J27" s="71">
        <v>0.81640491713869423</v>
      </c>
    </row>
    <row r="28" spans="1:10" x14ac:dyDescent="0.35">
      <c r="A28" s="78" t="s">
        <v>72</v>
      </c>
      <c r="B28" s="79">
        <v>9011092.160138635</v>
      </c>
      <c r="C28" s="79">
        <v>0</v>
      </c>
      <c r="D28" s="79">
        <v>2529985.2812909768</v>
      </c>
      <c r="E28" s="79">
        <v>8831080</v>
      </c>
      <c r="F28" s="79">
        <v>11277017.058104075</v>
      </c>
      <c r="G28" s="79">
        <v>9011092.160138635</v>
      </c>
      <c r="H28" s="79">
        <v>11361065.281290978</v>
      </c>
      <c r="I28" s="79">
        <v>-2349973.1211523423</v>
      </c>
      <c r="J28" s="80">
        <v>0.79315556570014611</v>
      </c>
    </row>
    <row r="29" spans="1:10" x14ac:dyDescent="0.35">
      <c r="A29" s="67" t="s">
        <v>68</v>
      </c>
      <c r="B29" s="68">
        <v>22086.622641449143</v>
      </c>
      <c r="C29" s="68"/>
      <c r="D29" s="68">
        <v>10136.070000000003</v>
      </c>
      <c r="E29" s="68">
        <v>3000</v>
      </c>
      <c r="F29" s="68">
        <v>10983.900928792569</v>
      </c>
      <c r="G29" s="68">
        <v>22086.622641449143</v>
      </c>
      <c r="H29" s="68">
        <v>13136.070000000003</v>
      </c>
      <c r="I29" s="68">
        <v>8950.5526414491396</v>
      </c>
      <c r="J29" s="71">
        <v>1.6813721791562573</v>
      </c>
    </row>
    <row r="30" spans="1:10" x14ac:dyDescent="0.35">
      <c r="A30" s="67" t="s">
        <v>69</v>
      </c>
      <c r="B30" s="68">
        <v>0</v>
      </c>
      <c r="C30" s="68"/>
      <c r="D30" s="68">
        <v>2605664.0360232894</v>
      </c>
      <c r="E30" s="68">
        <v>0</v>
      </c>
      <c r="F30" s="68">
        <v>0</v>
      </c>
      <c r="G30" s="68">
        <v>0</v>
      </c>
      <c r="H30" s="68">
        <v>2605664.0360232894</v>
      </c>
      <c r="I30" s="68">
        <v>-2605664.0360232894</v>
      </c>
      <c r="J30" s="71">
        <v>0</v>
      </c>
    </row>
    <row r="31" spans="1:10" x14ac:dyDescent="0.35">
      <c r="A31" s="81" t="s">
        <v>73</v>
      </c>
      <c r="B31" s="82">
        <v>22086.622641449143</v>
      </c>
      <c r="C31" s="82">
        <v>0</v>
      </c>
      <c r="D31" s="82">
        <v>2615800.1060232893</v>
      </c>
      <c r="E31" s="82">
        <v>3000</v>
      </c>
      <c r="F31" s="82">
        <v>10983.900928792569</v>
      </c>
      <c r="G31" s="82">
        <v>22086.622641449143</v>
      </c>
      <c r="H31" s="82">
        <v>2618800.1060232893</v>
      </c>
      <c r="I31" s="82">
        <v>-2596713.4833818404</v>
      </c>
      <c r="J31" s="80">
        <v>8.4338711422263565E-3</v>
      </c>
    </row>
    <row r="32" spans="1:10" x14ac:dyDescent="0.35">
      <c r="A32" s="74"/>
      <c r="B32" s="75"/>
      <c r="C32" s="75"/>
      <c r="D32" s="75"/>
      <c r="E32" s="75"/>
      <c r="F32" s="75"/>
      <c r="G32" s="75"/>
      <c r="H32" s="75"/>
      <c r="I32" s="75"/>
      <c r="J32" s="77"/>
    </row>
    <row r="33" spans="1:10" x14ac:dyDescent="0.35">
      <c r="A33" s="100" t="s">
        <v>74</v>
      </c>
      <c r="B33" s="101"/>
      <c r="C33" s="101"/>
      <c r="D33" s="72">
        <v>5526709.835658377</v>
      </c>
      <c r="E33" s="101"/>
      <c r="F33" s="101"/>
      <c r="G33" s="101"/>
      <c r="H33" s="101">
        <v>5526709.835658377</v>
      </c>
      <c r="I33" s="101">
        <v>-5526709.835658377</v>
      </c>
      <c r="J33" s="71"/>
    </row>
    <row r="34" spans="1:10" ht="15" thickBot="1" x14ac:dyDescent="0.4">
      <c r="A34" s="88" t="s">
        <v>75</v>
      </c>
      <c r="B34" s="89">
        <v>72850486.671534508</v>
      </c>
      <c r="C34" s="89">
        <v>0</v>
      </c>
      <c r="D34" s="102">
        <v>21685679.350000001</v>
      </c>
      <c r="E34" s="89">
        <v>23017162.649999999</v>
      </c>
      <c r="F34" s="89">
        <v>53583445.828168161</v>
      </c>
      <c r="G34" s="89">
        <v>72850486.671534508</v>
      </c>
      <c r="H34" s="89">
        <v>44702842.000000007</v>
      </c>
      <c r="I34" s="89">
        <v>28147644.671534516</v>
      </c>
      <c r="J34" s="90">
        <v>1.6296611895846465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EEF50-CABD-4E64-A2A1-469E8E9BF40E}">
  <dimension ref="A1:J34"/>
  <sheetViews>
    <sheetView workbookViewId="0">
      <selection sqref="A1:J1"/>
    </sheetView>
  </sheetViews>
  <sheetFormatPr defaultRowHeight="14.5" x14ac:dyDescent="0.35"/>
  <cols>
    <col min="1" max="1" width="40" customWidth="1"/>
    <col min="2" max="2" width="12.7265625" customWidth="1"/>
    <col min="3" max="3" width="13" customWidth="1"/>
    <col min="4" max="4" width="13.453125" customWidth="1"/>
    <col min="5" max="6" width="13.54296875" customWidth="1"/>
    <col min="7" max="7" width="12.7265625" customWidth="1"/>
    <col min="8" max="8" width="11.54296875" customWidth="1"/>
    <col min="9" max="9" width="14.54296875" customWidth="1"/>
    <col min="10" max="10" width="11.54296875" customWidth="1"/>
  </cols>
  <sheetData>
    <row r="1" spans="1:10" x14ac:dyDescent="0.35">
      <c r="A1" s="125" t="s">
        <v>168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5" thickBot="1" x14ac:dyDescent="0.4">
      <c r="A2" s="127" t="s">
        <v>135</v>
      </c>
      <c r="B2" s="129" t="s">
        <v>136</v>
      </c>
      <c r="C2" s="130"/>
      <c r="D2" s="129" t="s">
        <v>137</v>
      </c>
      <c r="E2" s="131"/>
      <c r="F2" s="130"/>
      <c r="G2" s="129" t="s">
        <v>161</v>
      </c>
      <c r="H2" s="131"/>
      <c r="I2" s="131"/>
      <c r="J2" s="130"/>
    </row>
    <row r="3" spans="1:10" ht="23.5" thickBot="1" x14ac:dyDescent="0.4">
      <c r="A3" s="128"/>
      <c r="B3" s="91" t="s">
        <v>139</v>
      </c>
      <c r="C3" s="92" t="s">
        <v>140</v>
      </c>
      <c r="D3" s="91" t="s">
        <v>141</v>
      </c>
      <c r="E3" s="93" t="s">
        <v>142</v>
      </c>
      <c r="F3" s="93" t="s">
        <v>143</v>
      </c>
      <c r="G3" s="91" t="s">
        <v>162</v>
      </c>
      <c r="H3" s="93" t="s">
        <v>163</v>
      </c>
      <c r="I3" s="93" t="s">
        <v>164</v>
      </c>
      <c r="J3" s="92" t="s">
        <v>165</v>
      </c>
    </row>
    <row r="4" spans="1:10" x14ac:dyDescent="0.35">
      <c r="A4" s="132" t="s">
        <v>32</v>
      </c>
      <c r="B4" s="134" t="s">
        <v>33</v>
      </c>
      <c r="C4" s="123" t="s">
        <v>148</v>
      </c>
      <c r="D4" s="134" t="s">
        <v>35</v>
      </c>
      <c r="E4" s="136" t="s">
        <v>36</v>
      </c>
      <c r="F4" s="123" t="s">
        <v>149</v>
      </c>
      <c r="G4" s="94" t="s">
        <v>150</v>
      </c>
      <c r="H4" s="95" t="s">
        <v>151</v>
      </c>
      <c r="I4" s="95" t="s">
        <v>152</v>
      </c>
      <c r="J4" s="96" t="s">
        <v>166</v>
      </c>
    </row>
    <row r="5" spans="1:10" x14ac:dyDescent="0.35">
      <c r="A5" s="133"/>
      <c r="B5" s="135"/>
      <c r="C5" s="124"/>
      <c r="D5" s="135"/>
      <c r="E5" s="137"/>
      <c r="F5" s="124"/>
      <c r="G5" s="97" t="s">
        <v>33</v>
      </c>
      <c r="H5" s="98" t="s">
        <v>167</v>
      </c>
      <c r="I5" s="98" t="s">
        <v>156</v>
      </c>
      <c r="J5" s="99" t="s">
        <v>157</v>
      </c>
    </row>
    <row r="6" spans="1:10" x14ac:dyDescent="0.35">
      <c r="A6" s="67" t="s">
        <v>47</v>
      </c>
      <c r="B6" s="68">
        <v>12881119.405990748</v>
      </c>
      <c r="C6" s="68"/>
      <c r="D6" s="68">
        <v>2087865.0153028346</v>
      </c>
      <c r="E6" s="68">
        <v>3885524</v>
      </c>
      <c r="F6" s="68">
        <v>18682889.591599923</v>
      </c>
      <c r="G6" s="68">
        <v>12881119.405990748</v>
      </c>
      <c r="H6" s="68">
        <v>5973389.015302835</v>
      </c>
      <c r="I6" s="68">
        <v>6907730.3906879127</v>
      </c>
      <c r="J6" s="71">
        <v>2.1564172989556596</v>
      </c>
    </row>
    <row r="7" spans="1:10" x14ac:dyDescent="0.35">
      <c r="A7" s="67" t="s">
        <v>49</v>
      </c>
      <c r="B7" s="68">
        <v>1867412.0873437007</v>
      </c>
      <c r="C7" s="68"/>
      <c r="D7" s="68">
        <v>1406458.3476981896</v>
      </c>
      <c r="E7" s="68">
        <v>1511189.9999999998</v>
      </c>
      <c r="F7" s="68">
        <v>2286054.2892198078</v>
      </c>
      <c r="G7" s="68">
        <v>1867412.0873437007</v>
      </c>
      <c r="H7" s="68">
        <v>2917648.3476981893</v>
      </c>
      <c r="I7" s="68">
        <v>-1050236.2603544886</v>
      </c>
      <c r="J7" s="71">
        <v>0.6400401504235258</v>
      </c>
    </row>
    <row r="8" spans="1:10" x14ac:dyDescent="0.35">
      <c r="A8" s="67" t="s">
        <v>50</v>
      </c>
      <c r="B8" s="68">
        <v>1140384.9906205507</v>
      </c>
      <c r="C8" s="68"/>
      <c r="D8" s="68">
        <v>1237014.8262861148</v>
      </c>
      <c r="E8" s="68">
        <v>590306</v>
      </c>
      <c r="F8" s="68">
        <v>625493.78401967022</v>
      </c>
      <c r="G8" s="68">
        <v>1140384.9906205507</v>
      </c>
      <c r="H8" s="68">
        <v>1827320.8262861148</v>
      </c>
      <c r="I8" s="68">
        <v>-686935.83566556405</v>
      </c>
      <c r="J8" s="71">
        <v>0.62407486097462872</v>
      </c>
    </row>
    <row r="9" spans="1:10" x14ac:dyDescent="0.35">
      <c r="A9" s="67" t="s">
        <v>51</v>
      </c>
      <c r="B9" s="68">
        <v>4413849.7988115875</v>
      </c>
      <c r="C9" s="68"/>
      <c r="D9" s="68">
        <v>566739.85112352646</v>
      </c>
      <c r="E9" s="68">
        <v>718305</v>
      </c>
      <c r="F9" s="68">
        <v>718305</v>
      </c>
      <c r="G9" s="68">
        <v>4413849.7988115875</v>
      </c>
      <c r="H9" s="68">
        <v>1285044.8511235265</v>
      </c>
      <c r="I9" s="68">
        <v>3128804.9476880608</v>
      </c>
      <c r="J9" s="71">
        <v>3.4347826808943815</v>
      </c>
    </row>
    <row r="10" spans="1:10" x14ac:dyDescent="0.35">
      <c r="A10" s="67" t="s">
        <v>52</v>
      </c>
      <c r="B10" s="68">
        <v>518670.77202137158</v>
      </c>
      <c r="C10" s="68"/>
      <c r="D10" s="68">
        <v>201722.27230305006</v>
      </c>
      <c r="E10" s="68">
        <v>398443</v>
      </c>
      <c r="F10" s="68">
        <v>398443</v>
      </c>
      <c r="G10" s="68">
        <v>518670.77202137158</v>
      </c>
      <c r="H10" s="68">
        <v>600165.27230305003</v>
      </c>
      <c r="I10" s="68">
        <v>-81494.500281678454</v>
      </c>
      <c r="J10" s="71">
        <v>0.8642132358492608</v>
      </c>
    </row>
    <row r="11" spans="1:10" x14ac:dyDescent="0.35">
      <c r="A11" s="67" t="s">
        <v>53</v>
      </c>
      <c r="B11" s="68">
        <v>1798184.9672901405</v>
      </c>
      <c r="C11" s="68"/>
      <c r="D11" s="68">
        <v>287302.46592963068</v>
      </c>
      <c r="E11" s="68">
        <v>719700</v>
      </c>
      <c r="F11" s="68">
        <v>3774580.4691960369</v>
      </c>
      <c r="G11" s="68">
        <v>1798184.9672901405</v>
      </c>
      <c r="H11" s="68">
        <v>1007002.4659296307</v>
      </c>
      <c r="I11" s="68">
        <v>791182.50136050978</v>
      </c>
      <c r="J11" s="71">
        <v>1.785680798338579</v>
      </c>
    </row>
    <row r="12" spans="1:10" x14ac:dyDescent="0.35">
      <c r="A12" s="67" t="s">
        <v>54</v>
      </c>
      <c r="B12" s="68">
        <v>1722942.8567665995</v>
      </c>
      <c r="C12" s="68"/>
      <c r="D12" s="68">
        <v>257979.08930107192</v>
      </c>
      <c r="E12" s="68">
        <v>904695</v>
      </c>
      <c r="F12" s="68">
        <v>994458.08779999998</v>
      </c>
      <c r="G12" s="68">
        <v>1722942.8567665995</v>
      </c>
      <c r="H12" s="68">
        <v>1162674.0893010718</v>
      </c>
      <c r="I12" s="68">
        <v>560268.76746552764</v>
      </c>
      <c r="J12" s="71">
        <v>1.4818794644355813</v>
      </c>
    </row>
    <row r="13" spans="1:10" x14ac:dyDescent="0.35">
      <c r="A13" s="78" t="s">
        <v>70</v>
      </c>
      <c r="B13" s="79">
        <v>24342564.878844701</v>
      </c>
      <c r="C13" s="79">
        <v>0</v>
      </c>
      <c r="D13" s="79">
        <v>6045081.8679444194</v>
      </c>
      <c r="E13" s="79">
        <v>8728163</v>
      </c>
      <c r="F13" s="79">
        <v>27480224.221835438</v>
      </c>
      <c r="G13" s="79">
        <v>24342564.878844701</v>
      </c>
      <c r="H13" s="79">
        <v>14773244.867944419</v>
      </c>
      <c r="I13" s="79">
        <v>9569320.0109002795</v>
      </c>
      <c r="J13" s="80">
        <v>1.647746659345245</v>
      </c>
    </row>
    <row r="14" spans="1:10" x14ac:dyDescent="0.35">
      <c r="A14" s="67" t="s">
        <v>55</v>
      </c>
      <c r="B14" s="68">
        <v>5164727.3171126731</v>
      </c>
      <c r="C14" s="68"/>
      <c r="D14" s="68">
        <v>1805456.1556395441</v>
      </c>
      <c r="E14" s="68">
        <v>1879071</v>
      </c>
      <c r="F14" s="68">
        <v>1879071</v>
      </c>
      <c r="G14" s="68">
        <v>5164727.3171126731</v>
      </c>
      <c r="H14" s="68">
        <v>3684527.1556395441</v>
      </c>
      <c r="I14" s="68">
        <v>1480200.1614731289</v>
      </c>
      <c r="J14" s="71">
        <v>1.4017340893274546</v>
      </c>
    </row>
    <row r="15" spans="1:10" x14ac:dyDescent="0.35">
      <c r="A15" s="67" t="s">
        <v>56</v>
      </c>
      <c r="B15" s="68">
        <v>2960374.7863184302</v>
      </c>
      <c r="C15" s="68"/>
      <c r="D15" s="68">
        <v>1506868.8897066065</v>
      </c>
      <c r="E15" s="68">
        <v>1861779.3700000003</v>
      </c>
      <c r="F15" s="68">
        <v>9239008.605723599</v>
      </c>
      <c r="G15" s="68">
        <v>2960374.7863184302</v>
      </c>
      <c r="H15" s="68">
        <v>3368648.2597066071</v>
      </c>
      <c r="I15" s="68">
        <v>-408273.47338817688</v>
      </c>
      <c r="J15" s="71">
        <v>0.87880198764838224</v>
      </c>
    </row>
    <row r="16" spans="1:10" x14ac:dyDescent="0.35">
      <c r="A16" s="67" t="s">
        <v>57</v>
      </c>
      <c r="B16" s="68">
        <v>2187368.4659620328</v>
      </c>
      <c r="C16" s="68"/>
      <c r="D16" s="68">
        <v>180320.06205852458</v>
      </c>
      <c r="E16" s="68">
        <v>654749</v>
      </c>
      <c r="F16" s="68">
        <v>654749</v>
      </c>
      <c r="G16" s="68">
        <v>2187368.4659620328</v>
      </c>
      <c r="H16" s="68">
        <v>835069.06205852458</v>
      </c>
      <c r="I16" s="68">
        <v>1352299.4039035081</v>
      </c>
      <c r="J16" s="71">
        <v>2.6193863062894005</v>
      </c>
    </row>
    <row r="17" spans="1:10" x14ac:dyDescent="0.35">
      <c r="A17" s="67" t="s">
        <v>58</v>
      </c>
      <c r="B17" s="68">
        <v>644565.89409096888</v>
      </c>
      <c r="C17" s="68"/>
      <c r="D17" s="68">
        <v>281010.65749706153</v>
      </c>
      <c r="E17" s="68">
        <v>352796.63</v>
      </c>
      <c r="F17" s="68">
        <v>394602.6399999999</v>
      </c>
      <c r="G17" s="68">
        <v>644565.89409096888</v>
      </c>
      <c r="H17" s="68">
        <v>633807.28749706154</v>
      </c>
      <c r="I17" s="68">
        <v>10758.606593907345</v>
      </c>
      <c r="J17" s="71">
        <v>1.016974570671779</v>
      </c>
    </row>
    <row r="18" spans="1:10" x14ac:dyDescent="0.35">
      <c r="A18" s="67" t="s">
        <v>59</v>
      </c>
      <c r="B18" s="68">
        <v>805848.91278344369</v>
      </c>
      <c r="C18" s="68"/>
      <c r="D18" s="68">
        <v>193150.40715914636</v>
      </c>
      <c r="E18" s="68">
        <v>282967</v>
      </c>
      <c r="F18" s="68">
        <v>1150152.696</v>
      </c>
      <c r="G18" s="68">
        <v>805848.91278344369</v>
      </c>
      <c r="H18" s="68">
        <v>476117.40715914639</v>
      </c>
      <c r="I18" s="68">
        <v>329731.50562429731</v>
      </c>
      <c r="J18" s="71">
        <v>1.6925424289603461</v>
      </c>
    </row>
    <row r="19" spans="1:10" x14ac:dyDescent="0.35">
      <c r="A19" s="67" t="s">
        <v>60</v>
      </c>
      <c r="B19" s="68">
        <v>592450.36255418963</v>
      </c>
      <c r="C19" s="68"/>
      <c r="D19" s="68">
        <v>910409.1770220563</v>
      </c>
      <c r="E19" s="68">
        <v>335006</v>
      </c>
      <c r="F19" s="68">
        <v>1409086.0555762523</v>
      </c>
      <c r="G19" s="68">
        <v>592450.36255418963</v>
      </c>
      <c r="H19" s="68">
        <v>1245415.1770220562</v>
      </c>
      <c r="I19" s="68">
        <v>-652964.81446786656</v>
      </c>
      <c r="J19" s="71">
        <v>0.47570510901498142</v>
      </c>
    </row>
    <row r="20" spans="1:10" x14ac:dyDescent="0.35">
      <c r="A20" s="67" t="s">
        <v>61</v>
      </c>
      <c r="B20" s="68">
        <v>120613.68243525153</v>
      </c>
      <c r="C20" s="68"/>
      <c r="D20" s="68">
        <v>90886.909999999989</v>
      </c>
      <c r="E20" s="68">
        <v>88550.650000000009</v>
      </c>
      <c r="F20" s="68">
        <v>88550.650000000009</v>
      </c>
      <c r="G20" s="68">
        <v>120613.68243525153</v>
      </c>
      <c r="H20" s="68">
        <v>179437.56</v>
      </c>
      <c r="I20" s="68">
        <v>-58823.877564748473</v>
      </c>
      <c r="J20" s="71">
        <v>0.67217634053456554</v>
      </c>
    </row>
    <row r="21" spans="1:10" x14ac:dyDescent="0.35">
      <c r="A21" s="78" t="s">
        <v>71</v>
      </c>
      <c r="B21" s="79">
        <v>12475949.421256989</v>
      </c>
      <c r="C21" s="79">
        <v>0</v>
      </c>
      <c r="D21" s="79">
        <v>4968102.2590829395</v>
      </c>
      <c r="E21" s="79">
        <v>5454919.6500000004</v>
      </c>
      <c r="F21" s="79">
        <v>14815220.647299852</v>
      </c>
      <c r="G21" s="79">
        <v>12475949.421256989</v>
      </c>
      <c r="H21" s="79">
        <v>10423021.90908294</v>
      </c>
      <c r="I21" s="79">
        <v>2052927.5121740501</v>
      </c>
      <c r="J21" s="80">
        <v>1.196960874694609</v>
      </c>
    </row>
    <row r="22" spans="1:10" x14ac:dyDescent="0.35">
      <c r="A22" s="67" t="s">
        <v>62</v>
      </c>
      <c r="B22" s="68">
        <v>661822.2751503099</v>
      </c>
      <c r="C22" s="68"/>
      <c r="D22" s="68">
        <v>625204.77851827582</v>
      </c>
      <c r="E22" s="68">
        <v>2210326.9299999997</v>
      </c>
      <c r="F22" s="68">
        <v>4105865.6259762011</v>
      </c>
      <c r="G22" s="68">
        <v>661822.2751503099</v>
      </c>
      <c r="H22" s="68">
        <v>2835531.7085182755</v>
      </c>
      <c r="I22" s="68">
        <v>-2173709.4333679657</v>
      </c>
      <c r="J22" s="71">
        <v>0.233403235506807</v>
      </c>
    </row>
    <row r="23" spans="1:10" x14ac:dyDescent="0.35">
      <c r="A23" s="67" t="s">
        <v>63</v>
      </c>
      <c r="B23" s="68">
        <v>57834.645716139246</v>
      </c>
      <c r="C23" s="68"/>
      <c r="D23" s="68">
        <v>119244.1914373819</v>
      </c>
      <c r="E23" s="68">
        <v>421571.70999999996</v>
      </c>
      <c r="F23" s="68">
        <v>843143.41999999993</v>
      </c>
      <c r="G23" s="68">
        <v>57834.645716139246</v>
      </c>
      <c r="H23" s="68">
        <v>540815.90143738186</v>
      </c>
      <c r="I23" s="68">
        <v>-482981.25572124263</v>
      </c>
      <c r="J23" s="71">
        <v>0.10693961764516571</v>
      </c>
    </row>
    <row r="24" spans="1:10" x14ac:dyDescent="0.35">
      <c r="A24" s="67" t="s">
        <v>64</v>
      </c>
      <c r="B24" s="68">
        <v>1431344.0824489729</v>
      </c>
      <c r="C24" s="68"/>
      <c r="D24" s="68">
        <v>631886.02408390818</v>
      </c>
      <c r="E24" s="68">
        <v>2611694.9500000011</v>
      </c>
      <c r="F24" s="68">
        <v>2611694.9500000011</v>
      </c>
      <c r="G24" s="68">
        <v>1431344.0824489729</v>
      </c>
      <c r="H24" s="68">
        <v>3243580.9740839093</v>
      </c>
      <c r="I24" s="68">
        <v>-1812236.8916349364</v>
      </c>
      <c r="J24" s="71">
        <v>0.44128513944475523</v>
      </c>
    </row>
    <row r="25" spans="1:10" x14ac:dyDescent="0.35">
      <c r="A25" s="67" t="s">
        <v>65</v>
      </c>
      <c r="B25" s="68">
        <v>2702878.033411379</v>
      </c>
      <c r="C25" s="68"/>
      <c r="D25" s="68">
        <v>905502.01304494822</v>
      </c>
      <c r="E25" s="68">
        <v>3201279.8899999997</v>
      </c>
      <c r="F25" s="68">
        <v>3330106.5321278744</v>
      </c>
      <c r="G25" s="68">
        <v>2702878.033411379</v>
      </c>
      <c r="H25" s="68">
        <v>4106781.9030449479</v>
      </c>
      <c r="I25" s="68">
        <v>-1403903.8696335689</v>
      </c>
      <c r="J25" s="71">
        <v>0.65814988407525288</v>
      </c>
    </row>
    <row r="26" spans="1:10" x14ac:dyDescent="0.35">
      <c r="A26" s="67" t="s">
        <v>66</v>
      </c>
      <c r="B26" s="68">
        <v>56014.32005209419</v>
      </c>
      <c r="C26" s="68"/>
      <c r="D26" s="68">
        <v>193150.40715914636</v>
      </c>
      <c r="E26" s="68">
        <v>191769</v>
      </c>
      <c r="F26" s="68">
        <v>191769</v>
      </c>
      <c r="G26" s="68">
        <v>56014.32005209419</v>
      </c>
      <c r="H26" s="68">
        <v>384919.40715914639</v>
      </c>
      <c r="I26" s="68">
        <v>-328905.08710705221</v>
      </c>
      <c r="J26" s="71">
        <v>0.14552220285670048</v>
      </c>
    </row>
    <row r="27" spans="1:10" x14ac:dyDescent="0.35">
      <c r="A27" s="67" t="s">
        <v>67</v>
      </c>
      <c r="B27" s="68">
        <v>113334.21621499019</v>
      </c>
      <c r="C27" s="68"/>
      <c r="D27" s="68">
        <v>54997.867047316315</v>
      </c>
      <c r="E27" s="68">
        <v>194437.52</v>
      </c>
      <c r="F27" s="68">
        <v>194437.53</v>
      </c>
      <c r="G27" s="68">
        <v>113334.21621499019</v>
      </c>
      <c r="H27" s="68">
        <v>249435.3870473163</v>
      </c>
      <c r="I27" s="68">
        <v>-136101.17083232611</v>
      </c>
      <c r="J27" s="71">
        <v>0.45436302184938743</v>
      </c>
    </row>
    <row r="28" spans="1:10" x14ac:dyDescent="0.35">
      <c r="A28" s="78" t="s">
        <v>72</v>
      </c>
      <c r="B28" s="79">
        <v>5023227.5729938848</v>
      </c>
      <c r="C28" s="79">
        <v>0</v>
      </c>
      <c r="D28" s="79">
        <v>2529985.2812909768</v>
      </c>
      <c r="E28" s="79">
        <v>8831080</v>
      </c>
      <c r="F28" s="79">
        <v>11277017.058104075</v>
      </c>
      <c r="G28" s="79">
        <v>5023227.5729938848</v>
      </c>
      <c r="H28" s="79">
        <v>11361065.281290978</v>
      </c>
      <c r="I28" s="79">
        <v>-6337837.7082970906</v>
      </c>
      <c r="J28" s="80">
        <v>0.44214406383756705</v>
      </c>
    </row>
    <row r="29" spans="1:10" x14ac:dyDescent="0.35">
      <c r="A29" s="67" t="s">
        <v>68</v>
      </c>
      <c r="B29" s="68">
        <v>12603.986547768458</v>
      </c>
      <c r="C29" s="68"/>
      <c r="D29" s="68">
        <v>10136.070000000003</v>
      </c>
      <c r="E29" s="68">
        <v>3000</v>
      </c>
      <c r="F29" s="68">
        <v>10983.900928792569</v>
      </c>
      <c r="G29" s="68">
        <v>12603.986547768458</v>
      </c>
      <c r="H29" s="68">
        <v>13136.070000000003</v>
      </c>
      <c r="I29" s="68">
        <v>-532.08345223154538</v>
      </c>
      <c r="J29" s="71">
        <v>0.95949447192108861</v>
      </c>
    </row>
    <row r="30" spans="1:10" x14ac:dyDescent="0.35">
      <c r="A30" s="67" t="s">
        <v>69</v>
      </c>
      <c r="B30" s="68">
        <v>0</v>
      </c>
      <c r="C30" s="68"/>
      <c r="D30" s="68">
        <v>2605664.0360232894</v>
      </c>
      <c r="E30" s="68">
        <v>0</v>
      </c>
      <c r="F30" s="68">
        <v>0</v>
      </c>
      <c r="G30" s="68">
        <v>0</v>
      </c>
      <c r="H30" s="68">
        <v>2605664.0360232894</v>
      </c>
      <c r="I30" s="68">
        <v>-2605664.0360232894</v>
      </c>
      <c r="J30" s="71">
        <v>0</v>
      </c>
    </row>
    <row r="31" spans="1:10" x14ac:dyDescent="0.35">
      <c r="A31" s="81" t="s">
        <v>73</v>
      </c>
      <c r="B31" s="82">
        <v>12603.986547768458</v>
      </c>
      <c r="C31" s="82">
        <v>0</v>
      </c>
      <c r="D31" s="82">
        <v>2615800.1060232893</v>
      </c>
      <c r="E31" s="82">
        <v>3000</v>
      </c>
      <c r="F31" s="82">
        <v>10983.900928792569</v>
      </c>
      <c r="G31" s="82">
        <v>12603.986547768458</v>
      </c>
      <c r="H31" s="82">
        <v>2618800.1060232893</v>
      </c>
      <c r="I31" s="82">
        <v>-2606196.1194755211</v>
      </c>
      <c r="J31" s="80">
        <v>4.8128860689974212E-3</v>
      </c>
    </row>
    <row r="32" spans="1:10" x14ac:dyDescent="0.35">
      <c r="A32" s="74"/>
      <c r="B32" s="75"/>
      <c r="C32" s="75"/>
      <c r="D32" s="75"/>
      <c r="E32" s="75"/>
      <c r="F32" s="75"/>
      <c r="G32" s="75"/>
      <c r="H32" s="75"/>
      <c r="I32" s="75"/>
      <c r="J32" s="77"/>
    </row>
    <row r="33" spans="1:10" x14ac:dyDescent="0.35">
      <c r="A33" s="100" t="s">
        <v>74</v>
      </c>
      <c r="B33" s="101"/>
      <c r="C33" s="101"/>
      <c r="D33" s="72">
        <v>5526709.835658377</v>
      </c>
      <c r="E33" s="101"/>
      <c r="F33" s="101"/>
      <c r="G33" s="101"/>
      <c r="H33" s="101">
        <v>5526709.835658377</v>
      </c>
      <c r="I33" s="101">
        <v>-5526709.835658377</v>
      </c>
      <c r="J33" s="71"/>
    </row>
    <row r="34" spans="1:10" ht="15" thickBot="1" x14ac:dyDescent="0.4">
      <c r="A34" s="88" t="s">
        <v>75</v>
      </c>
      <c r="B34" s="89">
        <v>41854345.85964334</v>
      </c>
      <c r="C34" s="89">
        <v>0</v>
      </c>
      <c r="D34" s="102">
        <v>21685679.350000001</v>
      </c>
      <c r="E34" s="89">
        <v>23017162.649999999</v>
      </c>
      <c r="F34" s="89">
        <v>53583445.828168161</v>
      </c>
      <c r="G34" s="89">
        <v>41854345.85964334</v>
      </c>
      <c r="H34" s="89">
        <v>44702842.000000007</v>
      </c>
      <c r="I34" s="89">
        <v>-2848496.1403566599</v>
      </c>
      <c r="J34" s="90">
        <v>0.93627930545541904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2021 Verified Savings Summary</vt:lpstr>
      <vt:lpstr>2021 High Impact Measures</vt:lpstr>
      <vt:lpstr>2021 TRC Plan 3</vt:lpstr>
      <vt:lpstr>2021 TRC Plan 4</vt:lpstr>
      <vt:lpstr>2021 PACT Plan 3</vt:lpstr>
      <vt:lpstr>2021 PACT Plan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Grabner</dc:creator>
  <cp:lastModifiedBy>CJ Consulting</cp:lastModifiedBy>
  <dcterms:created xsi:type="dcterms:W3CDTF">2022-08-10T01:59:57Z</dcterms:created>
  <dcterms:modified xsi:type="dcterms:W3CDTF">2022-10-12T19:06:47Z</dcterms:modified>
</cp:coreProperties>
</file>