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Nicor Gas TRC Reports/"/>
    </mc:Choice>
  </mc:AlternateContent>
  <xr:revisionPtr revIDLastSave="0" documentId="8_{86B05866-5B4B-4572-8C6C-0F17F8127C43}" xr6:coauthVersionLast="47" xr6:coauthVersionMax="47" xr10:uidLastSave="{00000000-0000-0000-0000-000000000000}"/>
  <bookViews>
    <workbookView xWindow="-110" yWindow="-110" windowWidth="19420" windowHeight="10420" xr2:uid="{70B7A2A2-0804-4E74-983A-0847515E563B}"/>
  </bookViews>
  <sheets>
    <sheet name="2020 Verified Savings Summary" sheetId="1" r:id="rId1"/>
    <sheet name="2020 High Impact Measures" sheetId="2" r:id="rId2"/>
    <sheet name="2020 TRC Plan 3" sheetId="3" r:id="rId3"/>
    <sheet name="2020 TRC Plan 4" sheetId="4" r:id="rId4"/>
    <sheet name="2020 PACT Plan 3" sheetId="5" r:id="rId5"/>
    <sheet name="2020 PACT Plan 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2" l="1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3" i="2"/>
  <c r="D60" i="2"/>
  <c r="E60" i="2" s="1"/>
  <c r="C60" i="2"/>
</calcChain>
</file>

<file path=xl/sharedStrings.xml><?xml version="1.0" encoding="utf-8"?>
<sst xmlns="http://schemas.openxmlformats.org/spreadsheetml/2006/main" count="470" uniqueCount="173">
  <si>
    <t>Nicor Gas 2020 Verified Savings Summary</t>
  </si>
  <si>
    <t>Ex Ante Gross</t>
  </si>
  <si>
    <t>Realization Rate</t>
  </si>
  <si>
    <t>Verified Gross</t>
  </si>
  <si>
    <t>Deemed / Used</t>
  </si>
  <si>
    <t>Verified Net</t>
  </si>
  <si>
    <t>Program Costs</t>
  </si>
  <si>
    <t>Participation</t>
  </si>
  <si>
    <t>Verified Gross Weighted Average Measure Life</t>
  </si>
  <si>
    <t>GHG Savings</t>
  </si>
  <si>
    <t>Water Savings</t>
  </si>
  <si>
    <t>Annual Savings</t>
  </si>
  <si>
    <t>Annual Savings (Verified Gross / Ex Ante Gross)</t>
  </si>
  <si>
    <t>Lifetime Savings</t>
  </si>
  <si>
    <t>Net-to-Gross Ratio</t>
  </si>
  <si>
    <t>Cost per Annual Savings</t>
  </si>
  <si>
    <t>Cost per Lifetime Savings</t>
  </si>
  <si>
    <t>Non-Incentives</t>
  </si>
  <si>
    <t>Incentives</t>
  </si>
  <si>
    <t># Units</t>
  </si>
  <si>
    <t>Units Definition</t>
  </si>
  <si>
    <t>Years</t>
  </si>
  <si>
    <t>Annual Verified Net CO2 Savings</t>
  </si>
  <si>
    <t>Lifetime Verified Net CO2 Savings</t>
  </si>
  <si>
    <t>Annual Verified Net Water Savings</t>
  </si>
  <si>
    <t>Lifetime Verified Net Water Savings</t>
  </si>
  <si>
    <t>Therms</t>
  </si>
  <si>
    <t>%</t>
  </si>
  <si>
    <t>$/Therms</t>
  </si>
  <si>
    <t>$</t>
  </si>
  <si>
    <t>metric tons CO2</t>
  </si>
  <si>
    <t>Gallons</t>
  </si>
  <si>
    <t>(a)</t>
  </si>
  <si>
    <t>(b)</t>
  </si>
  <si>
    <t>(c=d/b)</t>
  </si>
  <si>
    <t>(d)</t>
  </si>
  <si>
    <t>(e)</t>
  </si>
  <si>
    <t>(f=g/d)</t>
  </si>
  <si>
    <t>(g)</t>
  </si>
  <si>
    <t>(h)</t>
  </si>
  <si>
    <t>(i=(k+l)/g)</t>
  </si>
  <si>
    <t>(j=(k+l)/h)</t>
  </si>
  <si>
    <t>(k)</t>
  </si>
  <si>
    <t>(l)</t>
  </si>
  <si>
    <t>(m)</t>
  </si>
  <si>
    <t>(n)</t>
  </si>
  <si>
    <t>(o=e/d)</t>
  </si>
  <si>
    <t>Home Energy Efficiency Rebate</t>
  </si>
  <si>
    <t>Projects</t>
  </si>
  <si>
    <t>Home Energy Savings</t>
  </si>
  <si>
    <t>Multi-Family</t>
  </si>
  <si>
    <t>Energy Saving Kits</t>
  </si>
  <si>
    <t>Elementary Energy Education</t>
  </si>
  <si>
    <t>Residential New Construction</t>
  </si>
  <si>
    <t>Behavioral Energy Savings</t>
  </si>
  <si>
    <t>BEER</t>
  </si>
  <si>
    <t>Business and Public Sector Custom</t>
  </si>
  <si>
    <t>Strategic Energy Management</t>
  </si>
  <si>
    <t>Retro-Commissioning (Joint and Stand Alone)</t>
  </si>
  <si>
    <t>Coordinated Non-Residential New Construction</t>
  </si>
  <si>
    <t xml:space="preserve">Small Business </t>
  </si>
  <si>
    <t xml:space="preserve">Commercial Food Service (CFS) Midstream Pilot </t>
  </si>
  <si>
    <t>IHWAP - Single-Family</t>
  </si>
  <si>
    <t>IHWAP - Multi-Family</t>
  </si>
  <si>
    <t>Contractor Channel Single-Family</t>
  </si>
  <si>
    <t>Energy Savings Kit - Liheap Single Family</t>
  </si>
  <si>
    <t>Contractor Channel Multi-Family</t>
  </si>
  <si>
    <t>Energy Savings Kit - Liheap Multi-Family</t>
  </si>
  <si>
    <t>Public Housing Energy Savings</t>
  </si>
  <si>
    <t>Affordable Housing New Construction</t>
  </si>
  <si>
    <t>Market Transformation</t>
  </si>
  <si>
    <t>Residential Total</t>
  </si>
  <si>
    <t>Business and Public Sector Total</t>
  </si>
  <si>
    <t>Income Qualified Total</t>
  </si>
  <si>
    <t>Market Transformation Total</t>
  </si>
  <si>
    <t>Other Portfolio Costs</t>
  </si>
  <si>
    <t>Portfolio Total</t>
  </si>
  <si>
    <t>Nicor Gas 2020 High Impact Measure Summary</t>
  </si>
  <si>
    <t>Sector</t>
  </si>
  <si>
    <t>Measure Name (Standardized)</t>
  </si>
  <si>
    <t>Verified Gross Lifetime Savings</t>
  </si>
  <si>
    <t>Measure
Life (Years)</t>
  </si>
  <si>
    <t>Non-residential</t>
  </si>
  <si>
    <t>Custom</t>
  </si>
  <si>
    <t>Residential</t>
  </si>
  <si>
    <t>Gas High Efficiency Furnace</t>
  </si>
  <si>
    <t>Air Sealing</t>
  </si>
  <si>
    <t>Steam Trap Replacement or Repair</t>
  </si>
  <si>
    <t>Home Energy Reports</t>
  </si>
  <si>
    <t>Advanced Thermostats</t>
  </si>
  <si>
    <t>Process Boiler Tune-up</t>
  </si>
  <si>
    <t>Low Flow Showerheads</t>
  </si>
  <si>
    <t>Ceiling/Attic Insulation</t>
  </si>
  <si>
    <t>DHW Controller</t>
  </si>
  <si>
    <t>High Efficiency Boiler</t>
  </si>
  <si>
    <t>Space Heating Boiler Tune-up</t>
  </si>
  <si>
    <t>Programmable Thermostats</t>
  </si>
  <si>
    <t>Low Flow Faucet Aerators</t>
  </si>
  <si>
    <t>Steam Boiler Averaging Controls</t>
  </si>
  <si>
    <t>Shower Timer</t>
  </si>
  <si>
    <t>Pipe Insulation</t>
  </si>
  <si>
    <t>Demand Controlled Ventilation</t>
  </si>
  <si>
    <t>Duct Insulation and Sealing</t>
  </si>
  <si>
    <t>Gas High Efficiency Boiler</t>
  </si>
  <si>
    <t>Infrared Heaters (all sizes), Low Intensity</t>
  </si>
  <si>
    <t>ENERGY STAR Fryer</t>
  </si>
  <si>
    <t>High Efficiency Furnace</t>
  </si>
  <si>
    <t>Boiler Lockout/Reset Controls</t>
  </si>
  <si>
    <t>Gas Water Heater</t>
  </si>
  <si>
    <t>Kitchen Demand Ventilation Controls</t>
  </si>
  <si>
    <t>Domestic Hot Water Pipe Insulation</t>
  </si>
  <si>
    <t>Ozone Laundry</t>
  </si>
  <si>
    <t>Residential Furnace Tune-Up</t>
  </si>
  <si>
    <t>Wall Insulation</t>
  </si>
  <si>
    <t>Basement Sidewall Insulation</t>
  </si>
  <si>
    <t>Small Commercial Programmable Thermostats</t>
  </si>
  <si>
    <t>Direct-Fired Space Heater</t>
  </si>
  <si>
    <t>ENERGY STAR Convection Oven</t>
  </si>
  <si>
    <t>Combination Oven</t>
  </si>
  <si>
    <t>Room AC Cover/Gap Sealer</t>
  </si>
  <si>
    <t>Water Heater Temperature Setback</t>
  </si>
  <si>
    <t>Rack Oven</t>
  </si>
  <si>
    <t>Commercial Pool Covers</t>
  </si>
  <si>
    <t>Floor Insulation</t>
  </si>
  <si>
    <t>Commercial Steam Cooker</t>
  </si>
  <si>
    <t>DHW Tank Insulation</t>
  </si>
  <si>
    <t>Conveyor Boiler</t>
  </si>
  <si>
    <t>High Efficiency Pre-Rinse Spray Valve</t>
  </si>
  <si>
    <t>Infrared Charbroiler</t>
  </si>
  <si>
    <t>ENERGY STAR Dishwasher</t>
  </si>
  <si>
    <t>Commercial Weather Stripping</t>
  </si>
  <si>
    <t>Storage Water Heater</t>
  </si>
  <si>
    <t>Small Pipe Insulation</t>
  </si>
  <si>
    <t>Portfolio</t>
  </si>
  <si>
    <t>Rank</t>
  </si>
  <si>
    <t>Verified Annual Gross Therms</t>
  </si>
  <si>
    <t>Share of Portfolio Annual Gross</t>
  </si>
  <si>
    <t>Cumulative Annual Gross</t>
  </si>
  <si>
    <t>TRC Results for Nicor Gas, 2020 Programs (Societal Discount Rate, Plan 3 Avoided Costs)</t>
  </si>
  <si>
    <t>Program</t>
  </si>
  <si>
    <t>Benefits</t>
  </si>
  <si>
    <t>Costs</t>
  </si>
  <si>
    <t>IL Total Resource Cost (TRC) Test</t>
  </si>
  <si>
    <t>Avoided Gas Savings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</si>
  <si>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</si>
  <si>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</si>
  <si>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</si>
  <si>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</si>
  <si>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</si>
  <si>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</si>
  <si>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</si>
  <si>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</si>
  <si>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(c)</t>
  </si>
  <si>
    <t>(f)</t>
  </si>
  <si>
    <t>(g) =</t>
  </si>
  <si>
    <t>(h) =</t>
  </si>
  <si>
    <t>(i) =</t>
  </si>
  <si>
    <t>(j) =</t>
  </si>
  <si>
    <t>(b+c)</t>
  </si>
  <si>
    <t>(d+f)</t>
  </si>
  <si>
    <t>(g-h)</t>
  </si>
  <si>
    <t>(g/h)</t>
  </si>
  <si>
    <t>Portfolio Total, without Income Qualified (IQ)</t>
  </si>
  <si>
    <t>TRC Results for Nicor Gas, 2020 Programs (Societal Discount Rate, Plan 4 Avoided Costs)</t>
  </si>
  <si>
    <t>Program Administrator Cost Test (PACT) Results for Nicor Gas, 2020 Programs (WACC Discount Rate, Plan 3 Avoided Costs)</t>
  </si>
  <si>
    <t>Program Administrator Cost Test (PACT)</t>
  </si>
  <si>
    <t>PACT Benefits</t>
  </si>
  <si>
    <t>PACT Costs</t>
  </si>
  <si>
    <t>PACT Test Net Benefits</t>
  </si>
  <si>
    <t>PACT Test</t>
  </si>
  <si>
    <t>(k) =</t>
  </si>
  <si>
    <t>(d+e)</t>
  </si>
  <si>
    <t>Program Administrator Cost Test (PACT) Results for Nicor Gas, 2020 Programs (WACC Discount Rate, Plan 4 Avoided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</si>
</sst>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/>
      <diagonal/>
    </border>
    <border>
      <left style="medium">
        <color theme="4" tint="0.59996337778862885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theme="4" tint="0.59996337778862885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4" tint="0.59996337778862885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0" borderId="1" xfId="0" applyFont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9" fontId="4" fillId="0" borderId="1" xfId="3" applyFont="1" applyFill="1" applyBorder="1" applyAlignment="1">
      <alignment vertical="center"/>
    </xf>
    <xf numFmtId="9" fontId="6" fillId="0" borderId="1" xfId="3" applyFont="1" applyBorder="1" applyAlignment="1">
      <alignment vertical="center"/>
    </xf>
    <xf numFmtId="44" fontId="4" fillId="0" borderId="1" xfId="2" applyFont="1" applyBorder="1" applyAlignment="1">
      <alignment horizontal="right" vertical="center"/>
    </xf>
    <xf numFmtId="166" fontId="4" fillId="5" borderId="1" xfId="2" applyNumberFormat="1" applyFont="1" applyFill="1" applyBorder="1" applyAlignment="1">
      <alignment horizontal="right" vertical="center"/>
    </xf>
    <xf numFmtId="43" fontId="4" fillId="4" borderId="1" xfId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44" fontId="0" fillId="6" borderId="1" xfId="0" applyNumberFormat="1" applyFill="1" applyBorder="1" applyAlignment="1">
      <alignment horizontal="right" vertical="center"/>
    </xf>
    <xf numFmtId="166" fontId="0" fillId="6" borderId="1" xfId="0" applyNumberFormat="1" applyFill="1" applyBorder="1" applyAlignment="1">
      <alignment horizontal="right" vertical="center"/>
    </xf>
    <xf numFmtId="164" fontId="0" fillId="6" borderId="1" xfId="0" applyNumberFormat="1" applyFill="1" applyBorder="1" applyAlignment="1">
      <alignment vertical="center"/>
    </xf>
    <xf numFmtId="165" fontId="0" fillId="6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vertical="center"/>
    </xf>
    <xf numFmtId="9" fontId="5" fillId="3" borderId="1" xfId="3" applyFont="1" applyFill="1" applyBorder="1" applyAlignment="1">
      <alignment vertical="center"/>
    </xf>
    <xf numFmtId="44" fontId="5" fillId="3" borderId="1" xfId="2" applyFont="1" applyFill="1" applyBorder="1" applyAlignment="1">
      <alignment horizontal="right" vertical="center"/>
    </xf>
    <xf numFmtId="166" fontId="5" fillId="3" borderId="1" xfId="2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165" fontId="7" fillId="3" borderId="1" xfId="1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9" fontId="4" fillId="3" borderId="1" xfId="3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vertical="center"/>
    </xf>
    <xf numFmtId="9" fontId="5" fillId="2" borderId="1" xfId="3" applyFont="1" applyFill="1" applyBorder="1" applyAlignment="1">
      <alignment vertical="center"/>
    </xf>
    <xf numFmtId="44" fontId="5" fillId="2" borderId="1" xfId="2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 wrapText="1" readingOrder="1"/>
    </xf>
    <xf numFmtId="165" fontId="8" fillId="7" borderId="1" xfId="1" applyNumberFormat="1" applyFont="1" applyFill="1" applyBorder="1" applyAlignment="1">
      <alignment horizontal="right" vertical="center" wrapText="1" readingOrder="1"/>
    </xf>
    <xf numFmtId="164" fontId="8" fillId="7" borderId="1" xfId="1" applyNumberFormat="1" applyFont="1" applyFill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left"/>
    </xf>
    <xf numFmtId="43" fontId="9" fillId="0" borderId="1" xfId="1" applyFont="1" applyFill="1" applyBorder="1" applyAlignment="1"/>
    <xf numFmtId="165" fontId="0" fillId="0" borderId="1" xfId="1" applyNumberFormat="1" applyFont="1" applyFill="1" applyBorder="1"/>
    <xf numFmtId="164" fontId="0" fillId="0" borderId="1" xfId="1" applyNumberFormat="1" applyFont="1" applyFill="1" applyBorder="1"/>
    <xf numFmtId="165" fontId="9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/>
    <xf numFmtId="165" fontId="2" fillId="0" borderId="1" xfId="0" applyNumberFormat="1" applyFont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 wrapText="1"/>
    </xf>
    <xf numFmtId="9" fontId="0" fillId="0" borderId="1" xfId="3" applyFont="1" applyBorder="1"/>
    <xf numFmtId="9" fontId="0" fillId="0" borderId="1" xfId="0" applyNumberFormat="1" applyBorder="1"/>
    <xf numFmtId="0" fontId="12" fillId="8" borderId="6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3" xfId="0" quotePrefix="1" applyFont="1" applyFill="1" applyBorder="1" applyAlignment="1">
      <alignment horizontal="center" vertical="center" wrapText="1"/>
    </xf>
    <xf numFmtId="0" fontId="12" fillId="8" borderId="15" xfId="0" quotePrefix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166" fontId="12" fillId="0" borderId="1" xfId="2" applyNumberFormat="1" applyFont="1" applyFill="1" applyBorder="1" applyAlignment="1">
      <alignment horizontal="right" vertical="center"/>
    </xf>
    <xf numFmtId="166" fontId="12" fillId="0" borderId="1" xfId="2" quotePrefix="1" applyNumberFormat="1" applyFont="1" applyFill="1" applyBorder="1" applyAlignment="1">
      <alignment horizontal="right" vertical="center"/>
    </xf>
    <xf numFmtId="167" fontId="11" fillId="0" borderId="17" xfId="0" applyNumberFormat="1" applyFont="1" applyBorder="1" applyAlignment="1">
      <alignment horizontal="center" vertical="center"/>
    </xf>
    <xf numFmtId="166" fontId="12" fillId="0" borderId="1" xfId="2" applyNumberFormat="1" applyFont="1" applyBorder="1" applyAlignment="1">
      <alignment horizontal="right" vertical="center"/>
    </xf>
    <xf numFmtId="0" fontId="12" fillId="6" borderId="16" xfId="0" applyFont="1" applyFill="1" applyBorder="1" applyAlignment="1">
      <alignment vertical="center" wrapText="1"/>
    </xf>
    <xf numFmtId="166" fontId="12" fillId="6" borderId="1" xfId="2" applyNumberFormat="1" applyFont="1" applyFill="1" applyBorder="1" applyAlignment="1">
      <alignment horizontal="right" vertical="center"/>
    </xf>
    <xf numFmtId="167" fontId="11" fillId="6" borderId="17" xfId="0" applyNumberFormat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right" vertical="center" wrapText="1"/>
    </xf>
    <xf numFmtId="166" fontId="12" fillId="3" borderId="1" xfId="2" applyNumberFormat="1" applyFont="1" applyFill="1" applyBorder="1" applyAlignment="1">
      <alignment horizontal="right" vertical="center"/>
    </xf>
    <xf numFmtId="167" fontId="11" fillId="3" borderId="17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right" vertical="center" wrapText="1"/>
    </xf>
    <xf numFmtId="166" fontId="12" fillId="3" borderId="19" xfId="2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166" fontId="14" fillId="0" borderId="21" xfId="2" applyNumberFormat="1" applyFont="1" applyBorder="1" applyAlignment="1">
      <alignment horizontal="right" vertical="center"/>
    </xf>
    <xf numFmtId="166" fontId="12" fillId="0" borderId="21" xfId="2" applyNumberFormat="1" applyFont="1" applyBorder="1" applyAlignment="1">
      <alignment horizontal="right" vertical="center"/>
    </xf>
    <xf numFmtId="167" fontId="15" fillId="0" borderId="22" xfId="0" applyNumberFormat="1" applyFont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166" fontId="11" fillId="3" borderId="21" xfId="2" applyNumberFormat="1" applyFont="1" applyFill="1" applyBorder="1" applyAlignment="1">
      <alignment horizontal="right" vertical="center"/>
    </xf>
    <xf numFmtId="167" fontId="11" fillId="3" borderId="22" xfId="0" applyNumberFormat="1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0" xfId="0" quotePrefix="1" applyFont="1" applyFill="1" applyAlignment="1">
      <alignment horizontal="center" vertical="center" wrapText="1"/>
    </xf>
    <xf numFmtId="0" fontId="14" fillId="7" borderId="37" xfId="0" quotePrefix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 wrapText="1"/>
    </xf>
    <xf numFmtId="166" fontId="12" fillId="0" borderId="19" xfId="2" applyNumberFormat="1" applyFont="1" applyFill="1" applyBorder="1" applyAlignment="1">
      <alignment horizontal="right" vertical="center"/>
    </xf>
    <xf numFmtId="166" fontId="11" fillId="3" borderId="38" xfId="2" applyNumberFormat="1" applyFont="1" applyFill="1" applyBorder="1" applyAlignment="1">
      <alignment horizontal="right" vertical="center"/>
    </xf>
    <xf numFmtId="166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73C1-15FF-4328-8148-D450FC758C7B}">
  <dimension ref="A1:S39"/>
  <sheetViews>
    <sheetView tabSelected="1" workbookViewId="0">
      <selection sqref="A1:S1"/>
    </sheetView>
  </sheetViews>
  <sheetFormatPr defaultRowHeight="14.5" x14ac:dyDescent="0.35"/>
  <cols>
    <col min="1" max="1" width="48.81640625" customWidth="1"/>
    <col min="2" max="2" width="16.7265625" customWidth="1"/>
    <col min="3" max="3" width="17.7265625" customWidth="1"/>
    <col min="4" max="4" width="15.81640625" customWidth="1"/>
    <col min="5" max="5" width="15" customWidth="1"/>
    <col min="6" max="6" width="14.7265625" customWidth="1"/>
    <col min="7" max="7" width="14.81640625" customWidth="1"/>
    <col min="8" max="12" width="15.7265625" customWidth="1"/>
    <col min="13" max="13" width="13.453125" customWidth="1"/>
    <col min="14" max="14" width="15.453125" customWidth="1"/>
    <col min="15" max="15" width="21" customWidth="1"/>
    <col min="16" max="16" width="17.36328125" customWidth="1"/>
    <col min="17" max="17" width="17.90625" customWidth="1"/>
    <col min="18" max="18" width="17.7265625" customWidth="1"/>
    <col min="19" max="19" width="18.36328125" customWidth="1"/>
  </cols>
  <sheetData>
    <row r="1" spans="1:19" ht="18.5" x14ac:dyDescent="0.3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2" x14ac:dyDescent="0.35">
      <c r="A2" s="105"/>
      <c r="B2" s="1" t="s">
        <v>1</v>
      </c>
      <c r="C2" s="2" t="s">
        <v>2</v>
      </c>
      <c r="D2" s="106" t="s">
        <v>3</v>
      </c>
      <c r="E2" s="106"/>
      <c r="F2" s="2" t="s">
        <v>4</v>
      </c>
      <c r="G2" s="106" t="s">
        <v>5</v>
      </c>
      <c r="H2" s="106"/>
      <c r="I2" s="106"/>
      <c r="J2" s="106"/>
      <c r="K2" s="106" t="s">
        <v>6</v>
      </c>
      <c r="L2" s="106"/>
      <c r="M2" s="106" t="s">
        <v>7</v>
      </c>
      <c r="N2" s="106"/>
      <c r="O2" s="3" t="s">
        <v>8</v>
      </c>
      <c r="P2" s="106" t="s">
        <v>9</v>
      </c>
      <c r="Q2" s="106"/>
      <c r="R2" s="106" t="s">
        <v>10</v>
      </c>
      <c r="S2" s="106"/>
    </row>
    <row r="3" spans="1:19" ht="42" x14ac:dyDescent="0.35">
      <c r="A3" s="105"/>
      <c r="B3" s="4" t="s">
        <v>11</v>
      </c>
      <c r="C3" s="4" t="s">
        <v>12</v>
      </c>
      <c r="D3" s="4" t="s">
        <v>11</v>
      </c>
      <c r="E3" s="4" t="s">
        <v>13</v>
      </c>
      <c r="F3" s="4" t="s">
        <v>14</v>
      </c>
      <c r="G3" s="4" t="s">
        <v>11</v>
      </c>
      <c r="H3" s="4" t="s">
        <v>13</v>
      </c>
      <c r="I3" s="4" t="s">
        <v>15</v>
      </c>
      <c r="J3" s="4" t="s">
        <v>16</v>
      </c>
      <c r="K3" s="4" t="s">
        <v>17</v>
      </c>
      <c r="L3" s="4" t="s">
        <v>18</v>
      </c>
      <c r="M3" s="107" t="s">
        <v>19</v>
      </c>
      <c r="N3" s="107" t="s">
        <v>20</v>
      </c>
      <c r="O3" s="102" t="s">
        <v>21</v>
      </c>
      <c r="P3" s="4" t="s">
        <v>22</v>
      </c>
      <c r="Q3" s="4" t="s">
        <v>23</v>
      </c>
      <c r="R3" s="4" t="s">
        <v>24</v>
      </c>
      <c r="S3" s="4" t="s">
        <v>25</v>
      </c>
    </row>
    <row r="4" spans="1:19" x14ac:dyDescent="0.35">
      <c r="A4" s="105"/>
      <c r="B4" s="4" t="s">
        <v>26</v>
      </c>
      <c r="C4" s="4" t="s">
        <v>27</v>
      </c>
      <c r="D4" s="4" t="s">
        <v>26</v>
      </c>
      <c r="E4" s="4" t="s">
        <v>26</v>
      </c>
      <c r="F4" s="4" t="s">
        <v>27</v>
      </c>
      <c r="G4" s="4" t="s">
        <v>26</v>
      </c>
      <c r="H4" s="4" t="s">
        <v>26</v>
      </c>
      <c r="I4" s="4" t="s">
        <v>28</v>
      </c>
      <c r="J4" s="4" t="s">
        <v>28</v>
      </c>
      <c r="K4" s="4" t="s">
        <v>29</v>
      </c>
      <c r="L4" s="4" t="s">
        <v>29</v>
      </c>
      <c r="M4" s="107"/>
      <c r="N4" s="107"/>
      <c r="O4" s="103"/>
      <c r="P4" s="4" t="s">
        <v>30</v>
      </c>
      <c r="Q4" s="4" t="s">
        <v>30</v>
      </c>
      <c r="R4" s="4" t="s">
        <v>31</v>
      </c>
      <c r="S4" s="4" t="s">
        <v>31</v>
      </c>
    </row>
    <row r="5" spans="1:19" x14ac:dyDescent="0.35">
      <c r="A5" s="5" t="s">
        <v>32</v>
      </c>
      <c r="B5" s="5" t="s">
        <v>33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5" t="s">
        <v>41</v>
      </c>
      <c r="K5" s="5" t="s">
        <v>42</v>
      </c>
      <c r="L5" s="5" t="s">
        <v>43</v>
      </c>
      <c r="M5" s="5" t="s">
        <v>44</v>
      </c>
      <c r="N5" s="5" t="s">
        <v>45</v>
      </c>
      <c r="O5" s="5" t="s">
        <v>46</v>
      </c>
      <c r="P5" s="5"/>
      <c r="Q5" s="5"/>
      <c r="R5" s="6"/>
      <c r="S5" s="6"/>
    </row>
    <row r="6" spans="1:19" x14ac:dyDescent="0.35">
      <c r="A6" s="7" t="s">
        <v>47</v>
      </c>
      <c r="B6" s="8">
        <v>3784273</v>
      </c>
      <c r="C6" s="9">
        <v>0.9910054057939266</v>
      </c>
      <c r="D6" s="8">
        <v>3750235</v>
      </c>
      <c r="E6" s="8">
        <v>63860353.255576499</v>
      </c>
      <c r="F6" s="10">
        <v>0.79714311236495849</v>
      </c>
      <c r="G6" s="8">
        <v>2989474</v>
      </c>
      <c r="H6" s="8">
        <v>49161805.054102048</v>
      </c>
      <c r="I6" s="11">
        <v>1.9598060595275288</v>
      </c>
      <c r="J6" s="11">
        <v>0.11917359937358818</v>
      </c>
      <c r="K6" s="12">
        <v>2220995.65</v>
      </c>
      <c r="L6" s="12">
        <v>3637793.61</v>
      </c>
      <c r="M6" s="8">
        <v>28615</v>
      </c>
      <c r="N6" s="13" t="s">
        <v>48</v>
      </c>
      <c r="O6" s="14">
        <v>17.028360424233814</v>
      </c>
      <c r="P6" s="15">
        <v>15817.306933999998</v>
      </c>
      <c r="Q6" s="15">
        <v>260115.11054125393</v>
      </c>
      <c r="R6" s="8">
        <v>0</v>
      </c>
      <c r="S6" s="8">
        <v>0</v>
      </c>
    </row>
    <row r="7" spans="1:19" x14ac:dyDescent="0.35">
      <c r="A7" s="7" t="s">
        <v>49</v>
      </c>
      <c r="B7" s="8">
        <v>499188</v>
      </c>
      <c r="C7" s="9">
        <v>0.95611272706875972</v>
      </c>
      <c r="D7" s="8">
        <v>477280</v>
      </c>
      <c r="E7" s="8">
        <v>6291875</v>
      </c>
      <c r="F7" s="10">
        <v>0.9574442675159236</v>
      </c>
      <c r="G7" s="8">
        <v>456969</v>
      </c>
      <c r="H7" s="8">
        <v>6158885</v>
      </c>
      <c r="I7" s="11">
        <v>5.1580552072460062</v>
      </c>
      <c r="J7" s="11">
        <v>0.38271072280128626</v>
      </c>
      <c r="K7" s="12">
        <v>1374850.68</v>
      </c>
      <c r="L7" s="12">
        <v>982220.65</v>
      </c>
      <c r="M7" s="8">
        <v>26176</v>
      </c>
      <c r="N7" s="13" t="s">
        <v>48</v>
      </c>
      <c r="O7" s="14">
        <v>13.182775310090513</v>
      </c>
      <c r="P7" s="15">
        <v>2417.822979</v>
      </c>
      <c r="Q7" s="15">
        <v>32586.660534999999</v>
      </c>
      <c r="R7" s="8">
        <v>17331113.11531527</v>
      </c>
      <c r="S7" s="8">
        <v>137644069.5635123</v>
      </c>
    </row>
    <row r="8" spans="1:19" x14ac:dyDescent="0.35">
      <c r="A8" s="7" t="s">
        <v>50</v>
      </c>
      <c r="B8" s="8">
        <v>1052115</v>
      </c>
      <c r="C8" s="9">
        <v>1.000308901593457</v>
      </c>
      <c r="D8" s="8">
        <v>1052440</v>
      </c>
      <c r="E8" s="8">
        <v>12212123</v>
      </c>
      <c r="F8" s="10">
        <v>0.93411785945042003</v>
      </c>
      <c r="G8" s="8">
        <v>983103</v>
      </c>
      <c r="H8" s="8">
        <v>11396107</v>
      </c>
      <c r="I8" s="11">
        <v>2.2102905392415644</v>
      </c>
      <c r="J8" s="11">
        <v>0.19067417145170712</v>
      </c>
      <c r="K8" s="12">
        <v>1246100.26</v>
      </c>
      <c r="L8" s="12">
        <v>926843</v>
      </c>
      <c r="M8" s="8">
        <v>10718</v>
      </c>
      <c r="N8" s="13" t="s">
        <v>48</v>
      </c>
      <c r="O8" s="14">
        <v>11.603628710425298</v>
      </c>
      <c r="P8" s="15">
        <v>5201.5979729999999</v>
      </c>
      <c r="Q8" s="15">
        <v>60296.802136999999</v>
      </c>
      <c r="R8" s="8">
        <v>8622084.6455750391</v>
      </c>
      <c r="S8" s="8">
        <v>75163795.729758412</v>
      </c>
    </row>
    <row r="9" spans="1:19" x14ac:dyDescent="0.35">
      <c r="A9" s="7" t="s">
        <v>51</v>
      </c>
      <c r="B9" s="8">
        <v>1628706</v>
      </c>
      <c r="C9" s="9">
        <v>1</v>
      </c>
      <c r="D9" s="8">
        <v>1628706</v>
      </c>
      <c r="E9" s="8">
        <v>29009386</v>
      </c>
      <c r="F9" s="10">
        <v>0.86642654966580823</v>
      </c>
      <c r="G9" s="8">
        <v>1411154.1199999999</v>
      </c>
      <c r="H9" s="8">
        <v>24798296.240000002</v>
      </c>
      <c r="I9" s="11">
        <v>1.3796096488737886</v>
      </c>
      <c r="J9" s="11">
        <v>7.8507080533206819E-2</v>
      </c>
      <c r="K9" s="12">
        <v>660119.84</v>
      </c>
      <c r="L9" s="12">
        <v>1286722</v>
      </c>
      <c r="M9" s="8">
        <v>34640</v>
      </c>
      <c r="N9" s="13" t="s">
        <v>48</v>
      </c>
      <c r="O9" s="14">
        <v>17.81130910059888</v>
      </c>
      <c r="P9" s="15">
        <v>7466.4164489199993</v>
      </c>
      <c r="Q9" s="15">
        <v>131207.78540584</v>
      </c>
      <c r="R9" s="8">
        <v>64808068.489868142</v>
      </c>
      <c r="S9" s="8">
        <v>584055158.04388058</v>
      </c>
    </row>
    <row r="10" spans="1:19" x14ac:dyDescent="0.35">
      <c r="A10" s="7" t="s">
        <v>52</v>
      </c>
      <c r="B10" s="8">
        <v>155707.839663597</v>
      </c>
      <c r="C10" s="9">
        <v>1</v>
      </c>
      <c r="D10" s="8">
        <v>155707.839663597</v>
      </c>
      <c r="E10" s="8">
        <v>1411122.7435858953</v>
      </c>
      <c r="F10" s="10">
        <v>1</v>
      </c>
      <c r="G10" s="8">
        <v>155707.839663597</v>
      </c>
      <c r="H10" s="8">
        <v>1411122.7435858953</v>
      </c>
      <c r="I10" s="11">
        <v>2.260489971220689</v>
      </c>
      <c r="J10" s="11">
        <v>0.24942976193946886</v>
      </c>
      <c r="K10" s="12">
        <v>208366.01</v>
      </c>
      <c r="L10" s="12">
        <v>143610</v>
      </c>
      <c r="M10" s="8">
        <v>284</v>
      </c>
      <c r="N10" s="13" t="s">
        <v>48</v>
      </c>
      <c r="O10" s="14">
        <v>9.062631314098196</v>
      </c>
      <c r="P10" s="15">
        <v>823.85017966009173</v>
      </c>
      <c r="Q10" s="15">
        <v>7466.2504363129719</v>
      </c>
      <c r="R10" s="8">
        <v>32942697.841944732</v>
      </c>
      <c r="S10" s="8">
        <v>304480809.85706782</v>
      </c>
    </row>
    <row r="11" spans="1:19" x14ac:dyDescent="0.35">
      <c r="A11" s="7" t="s">
        <v>53</v>
      </c>
      <c r="B11" s="8">
        <v>243248</v>
      </c>
      <c r="C11" s="9">
        <v>1.0767488324672763</v>
      </c>
      <c r="D11" s="8">
        <v>261917</v>
      </c>
      <c r="E11" s="8">
        <v>4691507</v>
      </c>
      <c r="F11" s="10">
        <v>0.83132060920062467</v>
      </c>
      <c r="G11" s="8">
        <v>217737</v>
      </c>
      <c r="H11" s="8">
        <v>3843439</v>
      </c>
      <c r="I11" s="11">
        <v>3.1078772096611966</v>
      </c>
      <c r="J11" s="11">
        <v>0.17606624171737861</v>
      </c>
      <c r="K11" s="12">
        <v>347249.86</v>
      </c>
      <c r="L11" s="12">
        <v>329450</v>
      </c>
      <c r="M11" s="8">
        <v>3340</v>
      </c>
      <c r="N11" s="13" t="s">
        <v>48</v>
      </c>
      <c r="O11" s="14">
        <v>17.912189739497627</v>
      </c>
      <c r="P11" s="15">
        <v>1152.0464669999999</v>
      </c>
      <c r="Q11" s="15">
        <v>20335.635748999997</v>
      </c>
      <c r="R11" s="8">
        <v>0</v>
      </c>
      <c r="S11" s="8">
        <v>0</v>
      </c>
    </row>
    <row r="12" spans="1:19" x14ac:dyDescent="0.35">
      <c r="A12" s="7" t="s">
        <v>54</v>
      </c>
      <c r="B12" s="8">
        <v>1189693</v>
      </c>
      <c r="C12" s="9">
        <v>1.0205061305731815</v>
      </c>
      <c r="D12" s="8">
        <v>1214089</v>
      </c>
      <c r="E12" s="8">
        <v>6070445</v>
      </c>
      <c r="F12" s="10">
        <v>1</v>
      </c>
      <c r="G12" s="8">
        <v>1214089</v>
      </c>
      <c r="H12" s="8">
        <v>6070445</v>
      </c>
      <c r="I12" s="11">
        <v>1.0765683158318706</v>
      </c>
      <c r="J12" s="11">
        <v>0.21531366316637413</v>
      </c>
      <c r="K12" s="12">
        <v>349689.75</v>
      </c>
      <c r="L12" s="12">
        <v>957360</v>
      </c>
      <c r="M12" s="8">
        <v>154999</v>
      </c>
      <c r="N12" s="13" t="s">
        <v>48</v>
      </c>
      <c r="O12" s="14">
        <v>5</v>
      </c>
      <c r="P12" s="15">
        <v>6423.7448989999994</v>
      </c>
      <c r="Q12" s="15">
        <v>32118.724494999999</v>
      </c>
      <c r="R12" s="8">
        <v>0</v>
      </c>
      <c r="S12" s="8">
        <v>0</v>
      </c>
    </row>
    <row r="13" spans="1:19" x14ac:dyDescent="0.35">
      <c r="A13" s="7" t="s">
        <v>55</v>
      </c>
      <c r="B13" s="8">
        <v>2046332</v>
      </c>
      <c r="C13" s="9">
        <v>1.0031627321470806</v>
      </c>
      <c r="D13" s="8">
        <v>2052804</v>
      </c>
      <c r="E13" s="8">
        <v>17328252</v>
      </c>
      <c r="F13" s="10">
        <v>0.86000027279759783</v>
      </c>
      <c r="G13" s="8">
        <v>1765412</v>
      </c>
      <c r="H13" s="8">
        <v>14902311</v>
      </c>
      <c r="I13" s="11">
        <v>1.5367827170088342</v>
      </c>
      <c r="J13" s="11">
        <v>0.18205596769521182</v>
      </c>
      <c r="K13" s="12">
        <v>1675296.65</v>
      </c>
      <c r="L13" s="12">
        <v>1037758</v>
      </c>
      <c r="M13" s="8">
        <v>721</v>
      </c>
      <c r="N13" s="13" t="s">
        <v>48</v>
      </c>
      <c r="O13" s="14">
        <v>8.4412598572489141</v>
      </c>
      <c r="P13" s="15">
        <v>9340.7948919999999</v>
      </c>
      <c r="Q13" s="15">
        <v>78848.127500999995</v>
      </c>
      <c r="R13" s="8">
        <v>20748899.749986082</v>
      </c>
      <c r="S13" s="8">
        <v>148915122.61876118</v>
      </c>
    </row>
    <row r="14" spans="1:19" x14ac:dyDescent="0.35">
      <c r="A14" s="7" t="s">
        <v>56</v>
      </c>
      <c r="B14" s="8">
        <v>3169507</v>
      </c>
      <c r="C14" s="9">
        <v>1.0067206035512779</v>
      </c>
      <c r="D14" s="8">
        <v>3190808</v>
      </c>
      <c r="E14" s="8">
        <v>56540245.199999996</v>
      </c>
      <c r="F14" s="10">
        <v>0.79002904593444667</v>
      </c>
      <c r="G14" s="8">
        <v>2520831</v>
      </c>
      <c r="H14" s="8">
        <v>44668648.599999994</v>
      </c>
      <c r="I14" s="11">
        <v>1.2675544374057603</v>
      </c>
      <c r="J14" s="11">
        <v>7.1533180880694935E-2</v>
      </c>
      <c r="K14" s="12">
        <v>1737335.52</v>
      </c>
      <c r="L14" s="12">
        <v>1457955</v>
      </c>
      <c r="M14" s="8">
        <v>136</v>
      </c>
      <c r="N14" s="13" t="s">
        <v>48</v>
      </c>
      <c r="O14" s="14">
        <v>17.719726539484668</v>
      </c>
      <c r="P14" s="15">
        <v>13337.716821</v>
      </c>
      <c r="Q14" s="15">
        <v>236341.81974259997</v>
      </c>
      <c r="R14" s="8">
        <v>0</v>
      </c>
      <c r="S14" s="8">
        <v>0</v>
      </c>
    </row>
    <row r="15" spans="1:19" x14ac:dyDescent="0.35">
      <c r="A15" s="7" t="s">
        <v>57</v>
      </c>
      <c r="B15" s="8">
        <v>1833450</v>
      </c>
      <c r="C15" s="9">
        <v>0.9907714963593226</v>
      </c>
      <c r="D15" s="8">
        <v>1816530</v>
      </c>
      <c r="E15" s="8">
        <v>12715710</v>
      </c>
      <c r="F15" s="10">
        <v>1</v>
      </c>
      <c r="G15" s="8">
        <v>1816530</v>
      </c>
      <c r="H15" s="8">
        <v>12715710</v>
      </c>
      <c r="I15" s="11">
        <v>0.53834285148057004</v>
      </c>
      <c r="J15" s="11">
        <v>7.690612164008144E-2</v>
      </c>
      <c r="K15" s="12">
        <v>261464.94</v>
      </c>
      <c r="L15" s="12">
        <v>716451</v>
      </c>
      <c r="M15" s="8">
        <v>16</v>
      </c>
      <c r="N15" s="13" t="s">
        <v>48</v>
      </c>
      <c r="O15" s="14">
        <v>7</v>
      </c>
      <c r="P15" s="15">
        <v>9611.2602299999999</v>
      </c>
      <c r="Q15" s="15">
        <v>67278.821609999999</v>
      </c>
      <c r="R15" s="8">
        <v>0</v>
      </c>
      <c r="S15" s="8">
        <v>0</v>
      </c>
    </row>
    <row r="16" spans="1:19" x14ac:dyDescent="0.35">
      <c r="A16" s="7" t="s">
        <v>58</v>
      </c>
      <c r="B16" s="8">
        <v>340487</v>
      </c>
      <c r="C16" s="9">
        <v>0.98106535638658743</v>
      </c>
      <c r="D16" s="8">
        <v>334040</v>
      </c>
      <c r="E16" s="8">
        <v>2809544.8000000003</v>
      </c>
      <c r="F16" s="10">
        <v>0.94000119746138189</v>
      </c>
      <c r="G16" s="8">
        <v>313998</v>
      </c>
      <c r="H16" s="8">
        <v>2640975.6</v>
      </c>
      <c r="I16" s="11">
        <v>1.9788571901731857</v>
      </c>
      <c r="J16" s="11">
        <v>0.23527563071767871</v>
      </c>
      <c r="K16" s="12">
        <v>310045.2</v>
      </c>
      <c r="L16" s="12">
        <v>311312</v>
      </c>
      <c r="M16" s="8">
        <v>49</v>
      </c>
      <c r="N16" s="13" t="s">
        <v>48</v>
      </c>
      <c r="O16" s="14">
        <v>8.4108034965872367</v>
      </c>
      <c r="P16" s="15">
        <v>1661.3634179999999</v>
      </c>
      <c r="Q16" s="15">
        <v>13973.4018996</v>
      </c>
      <c r="R16" s="8">
        <v>0</v>
      </c>
      <c r="S16" s="8">
        <v>0</v>
      </c>
    </row>
    <row r="17" spans="1:19" x14ac:dyDescent="0.35">
      <c r="A17" s="16" t="s">
        <v>59</v>
      </c>
      <c r="B17" s="8">
        <v>532718</v>
      </c>
      <c r="C17" s="9">
        <v>0.88911394020851553</v>
      </c>
      <c r="D17" s="8">
        <v>473647</v>
      </c>
      <c r="E17" s="8">
        <v>9757128.2000000011</v>
      </c>
      <c r="F17" s="10">
        <v>0.57999945106798945</v>
      </c>
      <c r="G17" s="8">
        <v>274715</v>
      </c>
      <c r="H17" s="8">
        <v>5659129</v>
      </c>
      <c r="I17" s="11">
        <v>2.3748788380685437</v>
      </c>
      <c r="J17" s="11">
        <v>0.11528538048876426</v>
      </c>
      <c r="K17" s="12">
        <v>224288.84</v>
      </c>
      <c r="L17" s="12">
        <v>428126</v>
      </c>
      <c r="M17" s="8">
        <v>74</v>
      </c>
      <c r="N17" s="13" t="s">
        <v>48</v>
      </c>
      <c r="O17" s="14">
        <v>20.6</v>
      </c>
      <c r="P17" s="15">
        <v>1453.517065</v>
      </c>
      <c r="Q17" s="15">
        <v>29942.451538999998</v>
      </c>
      <c r="R17" s="8">
        <v>0</v>
      </c>
      <c r="S17" s="8">
        <v>0</v>
      </c>
    </row>
    <row r="18" spans="1:19" x14ac:dyDescent="0.35">
      <c r="A18" s="7" t="s">
        <v>60</v>
      </c>
      <c r="B18" s="8">
        <v>1127382</v>
      </c>
      <c r="C18" s="9">
        <v>0.99998403380575529</v>
      </c>
      <c r="D18" s="8">
        <v>1127364</v>
      </c>
      <c r="E18" s="8">
        <v>6790768</v>
      </c>
      <c r="F18" s="10">
        <v>0.83109359532502369</v>
      </c>
      <c r="G18" s="8">
        <v>936945</v>
      </c>
      <c r="H18" s="8">
        <v>5654692.5</v>
      </c>
      <c r="I18" s="11">
        <v>1.5086540725442796</v>
      </c>
      <c r="J18" s="11">
        <v>0.2499739623330535</v>
      </c>
      <c r="K18" s="12">
        <v>894900.89</v>
      </c>
      <c r="L18" s="12">
        <v>518625</v>
      </c>
      <c r="M18" s="8">
        <v>692</v>
      </c>
      <c r="N18" s="13" t="s">
        <v>48</v>
      </c>
      <c r="O18" s="14">
        <v>6.0235806713714473</v>
      </c>
      <c r="P18" s="15">
        <v>4957.3759949999994</v>
      </c>
      <c r="Q18" s="15">
        <v>29918.978017499998</v>
      </c>
      <c r="R18" s="8">
        <v>4914743.0454514874</v>
      </c>
      <c r="S18" s="8">
        <v>32394943.269263953</v>
      </c>
    </row>
    <row r="19" spans="1:19" x14ac:dyDescent="0.35">
      <c r="A19" s="7" t="s">
        <v>61</v>
      </c>
      <c r="B19" s="8">
        <v>54110</v>
      </c>
      <c r="C19" s="9">
        <v>1.0159800406579191</v>
      </c>
      <c r="D19" s="8">
        <v>54974.68</v>
      </c>
      <c r="E19" s="8">
        <v>752463.15999999992</v>
      </c>
      <c r="F19" s="10">
        <v>0.79996827630465517</v>
      </c>
      <c r="G19" s="8">
        <v>43978</v>
      </c>
      <c r="H19" s="8">
        <v>601949</v>
      </c>
      <c r="I19" s="11">
        <v>4.5088779448114904</v>
      </c>
      <c r="J19" s="11">
        <v>0.32941567185412673</v>
      </c>
      <c r="K19" s="12">
        <v>137991.43425691972</v>
      </c>
      <c r="L19" s="12">
        <v>60300</v>
      </c>
      <c r="M19" s="8">
        <v>44</v>
      </c>
      <c r="N19" s="13" t="s">
        <v>48</v>
      </c>
      <c r="O19" s="14">
        <v>13.687449567691889</v>
      </c>
      <c r="P19" s="15">
        <v>232.68759799999998</v>
      </c>
      <c r="Q19" s="15">
        <v>3184.912159</v>
      </c>
      <c r="R19" s="8">
        <v>52578.502994011978</v>
      </c>
      <c r="S19" s="8">
        <v>630942.03592814377</v>
      </c>
    </row>
    <row r="20" spans="1:19" x14ac:dyDescent="0.35">
      <c r="A20" s="7" t="s">
        <v>62</v>
      </c>
      <c r="B20" s="8">
        <v>192763.0122</v>
      </c>
      <c r="C20" s="9">
        <v>0.9999595870659197</v>
      </c>
      <c r="D20" s="8">
        <v>192755.22208109483</v>
      </c>
      <c r="E20" s="8">
        <v>3553523.7999688773</v>
      </c>
      <c r="F20" s="10">
        <v>1</v>
      </c>
      <c r="G20" s="8">
        <v>192755.22208109483</v>
      </c>
      <c r="H20" s="8">
        <v>3553523.7999688773</v>
      </c>
      <c r="I20" s="11">
        <v>17.065729509427115</v>
      </c>
      <c r="J20" s="11">
        <v>0.92570323620579875</v>
      </c>
      <c r="K20" s="12">
        <v>1261611.1544370099</v>
      </c>
      <c r="L20" s="12">
        <v>2027897.3271285077</v>
      </c>
      <c r="M20" s="8">
        <v>2902</v>
      </c>
      <c r="N20" s="13" t="s">
        <v>48</v>
      </c>
      <c r="O20" s="14">
        <v>18.43542167938703</v>
      </c>
      <c r="P20" s="15">
        <v>1019.8678800310727</v>
      </c>
      <c r="Q20" s="15">
        <v>18801.694425635327</v>
      </c>
      <c r="R20" s="8">
        <v>518178.84916728898</v>
      </c>
      <c r="S20" s="8">
        <v>5181788.4916728893</v>
      </c>
    </row>
    <row r="21" spans="1:19" x14ac:dyDescent="0.35">
      <c r="A21" s="7" t="s">
        <v>63</v>
      </c>
      <c r="B21" s="8">
        <v>15604</v>
      </c>
      <c r="C21" s="9">
        <v>1.0108946423993848</v>
      </c>
      <c r="D21" s="8">
        <v>15774</v>
      </c>
      <c r="E21" s="8">
        <v>326244.8</v>
      </c>
      <c r="F21" s="10">
        <v>1</v>
      </c>
      <c r="G21" s="8">
        <v>15774</v>
      </c>
      <c r="H21" s="8">
        <v>326244.8</v>
      </c>
      <c r="I21" s="11">
        <v>38.922941831637864</v>
      </c>
      <c r="J21" s="11">
        <v>1.881931863595238</v>
      </c>
      <c r="K21" s="12">
        <v>227206.61445225569</v>
      </c>
      <c r="L21" s="12">
        <v>386763.87</v>
      </c>
      <c r="M21" s="8">
        <v>7</v>
      </c>
      <c r="N21" s="13" t="s">
        <v>48</v>
      </c>
      <c r="O21" s="14">
        <v>20.682439457334855</v>
      </c>
      <c r="P21" s="15">
        <v>83.460234</v>
      </c>
      <c r="Q21" s="15">
        <v>1726.1612367999999</v>
      </c>
      <c r="R21" s="8">
        <v>0</v>
      </c>
      <c r="S21" s="8">
        <v>0</v>
      </c>
    </row>
    <row r="22" spans="1:19" x14ac:dyDescent="0.35">
      <c r="A22" s="7" t="s">
        <v>64</v>
      </c>
      <c r="B22" s="8">
        <v>145778</v>
      </c>
      <c r="C22" s="9">
        <v>1.2056826132886993</v>
      </c>
      <c r="D22" s="8">
        <v>175762</v>
      </c>
      <c r="E22" s="8">
        <v>3206268.4</v>
      </c>
      <c r="F22" s="10">
        <v>1</v>
      </c>
      <c r="G22" s="8">
        <v>175762</v>
      </c>
      <c r="H22" s="8">
        <v>3206268.4</v>
      </c>
      <c r="I22" s="11">
        <v>15.868821658376314</v>
      </c>
      <c r="J22" s="11">
        <v>0.86990092043433975</v>
      </c>
      <c r="K22" s="12">
        <v>1032150.7723195377</v>
      </c>
      <c r="L22" s="12">
        <v>1756985.0599999998</v>
      </c>
      <c r="M22" s="8">
        <v>4154</v>
      </c>
      <c r="N22" s="13" t="s">
        <v>48</v>
      </c>
      <c r="O22" s="14">
        <v>18.242102388457116</v>
      </c>
      <c r="P22" s="15">
        <v>929.95674199999996</v>
      </c>
      <c r="Q22" s="15">
        <v>16964.3661044</v>
      </c>
      <c r="R22" s="8">
        <v>1853810.4809108714</v>
      </c>
      <c r="S22" s="8">
        <v>18538104.809108716</v>
      </c>
    </row>
    <row r="23" spans="1:19" x14ac:dyDescent="0.35">
      <c r="A23" s="7" t="s">
        <v>65</v>
      </c>
      <c r="B23" s="8">
        <v>132679</v>
      </c>
      <c r="C23" s="9">
        <v>0.99993970409786026</v>
      </c>
      <c r="D23" s="8">
        <v>132671</v>
      </c>
      <c r="E23" s="8">
        <v>2283318</v>
      </c>
      <c r="F23" s="10">
        <v>1</v>
      </c>
      <c r="G23" s="8">
        <v>132671</v>
      </c>
      <c r="H23" s="8">
        <v>2283318</v>
      </c>
      <c r="I23" s="11">
        <v>0.84464605141820159</v>
      </c>
      <c r="J23" s="11">
        <v>4.9077717728193894E-2</v>
      </c>
      <c r="K23" s="12">
        <v>40960.896287704214</v>
      </c>
      <c r="L23" s="12">
        <v>71099.14</v>
      </c>
      <c r="M23" s="8">
        <v>3024</v>
      </c>
      <c r="N23" s="13" t="s">
        <v>48</v>
      </c>
      <c r="O23" s="14">
        <v>17.210377550482018</v>
      </c>
      <c r="P23" s="15">
        <v>701.96226100000001</v>
      </c>
      <c r="Q23" s="15">
        <v>12081.035538</v>
      </c>
      <c r="R23" s="8">
        <v>6738313.2717565931</v>
      </c>
      <c r="S23" s="8">
        <v>59278988.537778161</v>
      </c>
    </row>
    <row r="24" spans="1:19" x14ac:dyDescent="0.35">
      <c r="A24" s="7" t="s">
        <v>66</v>
      </c>
      <c r="B24" s="8">
        <v>449182</v>
      </c>
      <c r="C24" s="9">
        <v>1.0264347191116296</v>
      </c>
      <c r="D24" s="8">
        <v>461056</v>
      </c>
      <c r="E24" s="8">
        <v>8568322</v>
      </c>
      <c r="F24" s="10">
        <v>1</v>
      </c>
      <c r="G24" s="8">
        <v>461056</v>
      </c>
      <c r="H24" s="8">
        <v>8568322</v>
      </c>
      <c r="I24" s="11">
        <v>10.813675845726035</v>
      </c>
      <c r="J24" s="11">
        <v>0.58187707356551999</v>
      </c>
      <c r="K24" s="12">
        <v>1845017.5507270631</v>
      </c>
      <c r="L24" s="12">
        <v>3140692.58</v>
      </c>
      <c r="M24" s="8">
        <v>879</v>
      </c>
      <c r="N24" s="13" t="s">
        <v>48</v>
      </c>
      <c r="O24" s="14">
        <v>18.584124271238203</v>
      </c>
      <c r="P24" s="15">
        <v>2439.4472959999998</v>
      </c>
      <c r="Q24" s="15">
        <v>45334.991701999999</v>
      </c>
      <c r="R24" s="8">
        <v>5928393.9340434382</v>
      </c>
      <c r="S24" s="8">
        <v>59283939.340434387</v>
      </c>
    </row>
    <row r="25" spans="1:19" x14ac:dyDescent="0.35">
      <c r="A25" s="7" t="s">
        <v>67</v>
      </c>
      <c r="B25" s="8">
        <v>49193</v>
      </c>
      <c r="C25" s="9">
        <v>1</v>
      </c>
      <c r="D25" s="8">
        <v>49193</v>
      </c>
      <c r="E25" s="8">
        <v>827588</v>
      </c>
      <c r="F25" s="10">
        <v>1</v>
      </c>
      <c r="G25" s="8">
        <v>49193</v>
      </c>
      <c r="H25" s="8">
        <v>827588</v>
      </c>
      <c r="I25" s="11">
        <v>0.79615064481211439</v>
      </c>
      <c r="J25" s="11">
        <v>4.7324319190517918E-2</v>
      </c>
      <c r="K25" s="12">
        <v>14493.458670242344</v>
      </c>
      <c r="L25" s="12">
        <v>24671.58</v>
      </c>
      <c r="M25" s="8">
        <v>1054</v>
      </c>
      <c r="N25" s="13" t="s">
        <v>48</v>
      </c>
      <c r="O25" s="14">
        <v>16.82328786615982</v>
      </c>
      <c r="P25" s="15">
        <v>260.28016299999996</v>
      </c>
      <c r="Q25" s="15">
        <v>4378.7681079999993</v>
      </c>
      <c r="R25" s="8">
        <v>2495962.9810133558</v>
      </c>
      <c r="S25" s="8">
        <v>22575309.861785315</v>
      </c>
    </row>
    <row r="26" spans="1:19" x14ac:dyDescent="0.35">
      <c r="A26" s="7" t="s">
        <v>68</v>
      </c>
      <c r="B26" s="8">
        <v>18741</v>
      </c>
      <c r="C26" s="9">
        <v>1.0083773544634758</v>
      </c>
      <c r="D26" s="8">
        <v>18898</v>
      </c>
      <c r="E26" s="8">
        <v>345980</v>
      </c>
      <c r="F26" s="10">
        <v>1</v>
      </c>
      <c r="G26" s="8">
        <v>18898</v>
      </c>
      <c r="H26" s="8">
        <v>345980</v>
      </c>
      <c r="I26" s="11">
        <v>19.150581593167654</v>
      </c>
      <c r="J26" s="11">
        <v>1.046036449932604</v>
      </c>
      <c r="K26" s="12">
        <v>133927.97094768239</v>
      </c>
      <c r="L26" s="12">
        <v>227979.72</v>
      </c>
      <c r="M26" s="8">
        <v>13</v>
      </c>
      <c r="N26" s="13" t="s">
        <v>48</v>
      </c>
      <c r="O26" s="14">
        <v>18.307757434649169</v>
      </c>
      <c r="P26" s="15">
        <v>99.989317999999997</v>
      </c>
      <c r="Q26" s="15">
        <v>1830.5801799999999</v>
      </c>
      <c r="R26" s="8">
        <v>0</v>
      </c>
      <c r="S26" s="8">
        <v>0</v>
      </c>
    </row>
    <row r="27" spans="1:19" x14ac:dyDescent="0.35">
      <c r="A27" s="7" t="s">
        <v>69</v>
      </c>
      <c r="B27" s="8">
        <v>59951.483686731706</v>
      </c>
      <c r="C27" s="9">
        <v>0.99759803742919972</v>
      </c>
      <c r="D27" s="8">
        <v>59807.482466852234</v>
      </c>
      <c r="E27" s="8">
        <v>1026810.9473071991</v>
      </c>
      <c r="F27" s="10">
        <v>1</v>
      </c>
      <c r="G27" s="8">
        <v>59807.482466852234</v>
      </c>
      <c r="H27" s="8">
        <v>1026810.9473071991</v>
      </c>
      <c r="I27" s="11">
        <v>5.1474012859365708</v>
      </c>
      <c r="J27" s="11">
        <v>0.29981479352732421</v>
      </c>
      <c r="K27" s="12">
        <v>113924.4721585041</v>
      </c>
      <c r="L27" s="12">
        <v>193928.63999999998</v>
      </c>
      <c r="M27" s="8">
        <v>6</v>
      </c>
      <c r="N27" s="13" t="s">
        <v>48</v>
      </c>
      <c r="O27" s="14">
        <v>17.168603408048483</v>
      </c>
      <c r="P27" s="15">
        <v>316.44138973211517</v>
      </c>
      <c r="Q27" s="15">
        <v>5432.8567222023903</v>
      </c>
      <c r="R27" s="8">
        <v>0</v>
      </c>
      <c r="S27" s="8">
        <v>0</v>
      </c>
    </row>
    <row r="28" spans="1:19" x14ac:dyDescent="0.35">
      <c r="A28" s="7" t="s">
        <v>70</v>
      </c>
      <c r="B28" s="8">
        <v>0</v>
      </c>
      <c r="C28" s="9"/>
      <c r="D28" s="8">
        <v>0</v>
      </c>
      <c r="E28" s="8">
        <v>0</v>
      </c>
      <c r="F28" s="10"/>
      <c r="G28" s="8">
        <v>0</v>
      </c>
      <c r="H28" s="8">
        <v>0</v>
      </c>
      <c r="I28" s="11"/>
      <c r="J28" s="11"/>
      <c r="K28" s="12">
        <v>1034200.5557430803</v>
      </c>
      <c r="L28" s="12">
        <v>0</v>
      </c>
      <c r="M28" s="8">
        <v>3</v>
      </c>
      <c r="N28" s="13" t="s">
        <v>48</v>
      </c>
      <c r="O28" s="14"/>
      <c r="P28" s="15">
        <v>0</v>
      </c>
      <c r="Q28" s="15">
        <v>0</v>
      </c>
      <c r="R28" s="8">
        <v>0</v>
      </c>
      <c r="S28" s="8">
        <v>0</v>
      </c>
    </row>
    <row r="29" spans="1:19" x14ac:dyDescent="0.35">
      <c r="A29" s="17"/>
      <c r="B29" s="17"/>
      <c r="C29" s="17"/>
      <c r="D29" s="17"/>
      <c r="E29" s="17"/>
      <c r="F29" s="17"/>
      <c r="G29" s="17"/>
      <c r="H29" s="17"/>
      <c r="I29" s="18"/>
      <c r="J29" s="18"/>
      <c r="K29" s="19"/>
      <c r="L29" s="19"/>
      <c r="M29" s="17"/>
      <c r="N29" s="17"/>
      <c r="O29" s="20"/>
      <c r="P29" s="20"/>
      <c r="Q29" s="20"/>
      <c r="R29" s="21"/>
      <c r="S29" s="21"/>
    </row>
    <row r="30" spans="1:19" x14ac:dyDescent="0.35">
      <c r="A30" s="22" t="s">
        <v>71</v>
      </c>
      <c r="B30" s="23">
        <v>8552930.8396635968</v>
      </c>
      <c r="C30" s="24">
        <v>0.99853196521340115</v>
      </c>
      <c r="D30" s="23">
        <v>8540374.8396635968</v>
      </c>
      <c r="E30" s="23">
        <v>123546811.99916239</v>
      </c>
      <c r="F30" s="24">
        <v>0.8697784463938345</v>
      </c>
      <c r="G30" s="23">
        <v>7428233.9596635969</v>
      </c>
      <c r="H30" s="23">
        <v>102840100.03768794</v>
      </c>
      <c r="I30" s="25">
        <v>1.9750820167576442</v>
      </c>
      <c r="J30" s="25">
        <v>0.1426619704242155</v>
      </c>
      <c r="K30" s="26">
        <v>6407372.0499999998</v>
      </c>
      <c r="L30" s="27">
        <v>8263999.2599999998</v>
      </c>
      <c r="M30" s="23">
        <v>258772</v>
      </c>
      <c r="N30" s="28" t="s">
        <v>48</v>
      </c>
      <c r="O30" s="29">
        <v>14.466204858524556</v>
      </c>
      <c r="P30" s="30">
        <v>39302.785880580086</v>
      </c>
      <c r="Q30" s="30">
        <v>544126.96929940686</v>
      </c>
      <c r="R30" s="30">
        <v>123703964.09270319</v>
      </c>
      <c r="S30" s="30">
        <v>1101343833.1942191</v>
      </c>
    </row>
    <row r="31" spans="1:19" x14ac:dyDescent="0.35">
      <c r="A31" s="22" t="s">
        <v>72</v>
      </c>
      <c r="B31" s="23">
        <v>9103986</v>
      </c>
      <c r="C31" s="24">
        <v>0.99408848827315854</v>
      </c>
      <c r="D31" s="23">
        <v>9050167.6799999997</v>
      </c>
      <c r="E31" s="23">
        <v>106694111.35999998</v>
      </c>
      <c r="F31" s="24">
        <v>0.84776429247330809</v>
      </c>
      <c r="G31" s="23">
        <v>7672409</v>
      </c>
      <c r="H31" s="23">
        <v>86843415.699999988</v>
      </c>
      <c r="I31" s="25">
        <v>1.2736352394999952</v>
      </c>
      <c r="J31" s="25">
        <v>0.11252264084146245</v>
      </c>
      <c r="K31" s="26">
        <v>5241323.4742569197</v>
      </c>
      <c r="L31" s="26">
        <v>4530527</v>
      </c>
      <c r="M31" s="23">
        <v>1732</v>
      </c>
      <c r="N31" s="28" t="s">
        <v>48</v>
      </c>
      <c r="O31" s="29">
        <v>11.789186138040703</v>
      </c>
      <c r="P31" s="30">
        <v>40594.716019</v>
      </c>
      <c r="Q31" s="30">
        <v>459488.51246869995</v>
      </c>
      <c r="R31" s="30">
        <v>25716221.298431583</v>
      </c>
      <c r="S31" s="30">
        <v>181941007.92395326</v>
      </c>
    </row>
    <row r="32" spans="1:19" x14ac:dyDescent="0.35">
      <c r="A32" s="22" t="s">
        <v>73</v>
      </c>
      <c r="B32" s="23">
        <v>1063891.4958867317</v>
      </c>
      <c r="C32" s="24">
        <v>1.03950140481778</v>
      </c>
      <c r="D32" s="23">
        <v>1105916.704547947</v>
      </c>
      <c r="E32" s="23">
        <v>20138055.947276078</v>
      </c>
      <c r="F32" s="24">
        <v>1</v>
      </c>
      <c r="G32" s="31">
        <v>1105916.704547947</v>
      </c>
      <c r="H32" s="23">
        <v>20138055.947276078</v>
      </c>
      <c r="I32" s="25">
        <v>11.302217206527962</v>
      </c>
      <c r="J32" s="25">
        <v>0.6206811044647631</v>
      </c>
      <c r="K32" s="26">
        <v>4669292.8899999997</v>
      </c>
      <c r="L32" s="26">
        <v>7830017.917128507</v>
      </c>
      <c r="M32" s="23">
        <v>12039</v>
      </c>
      <c r="N32" s="28" t="s">
        <v>48</v>
      </c>
      <c r="O32" s="29">
        <v>18.20937857657886</v>
      </c>
      <c r="P32" s="30">
        <v>5851.4052837631889</v>
      </c>
      <c r="Q32" s="32">
        <v>106550.45401703771</v>
      </c>
      <c r="R32" s="30">
        <v>17534659.516891547</v>
      </c>
      <c r="S32" s="32">
        <v>164858131.04077947</v>
      </c>
    </row>
    <row r="33" spans="1:19" x14ac:dyDescent="0.35">
      <c r="A33" s="22" t="s">
        <v>74</v>
      </c>
      <c r="B33" s="23">
        <v>0</v>
      </c>
      <c r="C33" s="24"/>
      <c r="D33" s="23">
        <v>0</v>
      </c>
      <c r="E33" s="23">
        <v>0</v>
      </c>
      <c r="F33" s="24"/>
      <c r="G33" s="23">
        <v>0</v>
      </c>
      <c r="H33" s="23">
        <v>0</v>
      </c>
      <c r="I33" s="25"/>
      <c r="J33" s="25"/>
      <c r="K33" s="27">
        <v>1034200.5557430803</v>
      </c>
      <c r="L33" s="27">
        <v>0</v>
      </c>
      <c r="M33" s="23">
        <v>3</v>
      </c>
      <c r="N33" s="23" t="s">
        <v>48</v>
      </c>
      <c r="O33" s="29"/>
      <c r="P33" s="30">
        <v>0</v>
      </c>
      <c r="Q33" s="30">
        <v>0</v>
      </c>
      <c r="R33" s="30">
        <v>0</v>
      </c>
      <c r="S33" s="30">
        <v>0</v>
      </c>
    </row>
    <row r="34" spans="1:19" x14ac:dyDescent="0.35">
      <c r="A34" s="33" t="s">
        <v>75</v>
      </c>
      <c r="B34" s="33"/>
      <c r="C34" s="34"/>
      <c r="D34" s="35"/>
      <c r="E34" s="35"/>
      <c r="F34" s="34"/>
      <c r="G34" s="35"/>
      <c r="H34" s="35"/>
      <c r="I34" s="25"/>
      <c r="J34" s="25"/>
      <c r="K34" s="36">
        <v>5343845.3079490708</v>
      </c>
      <c r="L34" s="37"/>
      <c r="M34" s="35"/>
      <c r="N34" s="38"/>
      <c r="O34" s="39"/>
      <c r="P34" s="40"/>
      <c r="Q34" s="40"/>
      <c r="R34" s="40"/>
      <c r="S34" s="40"/>
    </row>
    <row r="35" spans="1:19" x14ac:dyDescent="0.35">
      <c r="A35" s="41" t="s">
        <v>76</v>
      </c>
      <c r="B35" s="42">
        <v>18720808.335550327</v>
      </c>
      <c r="C35" s="43">
        <v>0.99869935577020208</v>
      </c>
      <c r="D35" s="42">
        <v>18696459.22421154</v>
      </c>
      <c r="E35" s="42">
        <v>250378979.30643848</v>
      </c>
      <c r="F35" s="43">
        <v>0.86682507472989179</v>
      </c>
      <c r="G35" s="42">
        <v>16206559.664211543</v>
      </c>
      <c r="H35" s="42">
        <v>209821571.68496403</v>
      </c>
      <c r="I35" s="44">
        <v>2.6730274254776663</v>
      </c>
      <c r="J35" s="44">
        <v>0.20646389266457849</v>
      </c>
      <c r="K35" s="36">
        <v>22696034.277949069</v>
      </c>
      <c r="L35" s="36">
        <v>20624544.177128509</v>
      </c>
      <c r="M35" s="42">
        <v>272546</v>
      </c>
      <c r="N35" s="42" t="s">
        <v>48</v>
      </c>
      <c r="O35" s="45">
        <v>13.391785915388873</v>
      </c>
      <c r="P35" s="46">
        <v>85748.907183343283</v>
      </c>
      <c r="Q35" s="46">
        <v>1110165.9357851446</v>
      </c>
      <c r="R35" s="46">
        <v>166954844.90802631</v>
      </c>
      <c r="S35" s="46">
        <v>1448142972.1589518</v>
      </c>
    </row>
    <row r="39" spans="1:19" x14ac:dyDescent="0.35">
      <c r="L39" s="101"/>
    </row>
  </sheetData>
  <mergeCells count="11">
    <mergeCell ref="O3:O4"/>
    <mergeCell ref="A1:S1"/>
    <mergeCell ref="A2:A4"/>
    <mergeCell ref="D2:E2"/>
    <mergeCell ref="G2:J2"/>
    <mergeCell ref="K2:L2"/>
    <mergeCell ref="M2:N2"/>
    <mergeCell ref="P2:Q2"/>
    <mergeCell ref="R2:S2"/>
    <mergeCell ref="M3:M4"/>
    <mergeCell ref="N3:N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8BED8-D420-498D-9DD1-C11A6CDD3C1A}">
  <dimension ref="A1:I60"/>
  <sheetViews>
    <sheetView workbookViewId="0">
      <selection sqref="A1:E1"/>
    </sheetView>
  </sheetViews>
  <sheetFormatPr defaultRowHeight="14.5" x14ac:dyDescent="0.35"/>
  <cols>
    <col min="1" max="1" width="18.453125" customWidth="1"/>
    <col min="2" max="2" width="31.54296875" customWidth="1"/>
    <col min="3" max="3" width="16.453125" customWidth="1"/>
    <col min="4" max="4" width="18.453125" customWidth="1"/>
    <col min="5" max="5" width="14.81640625" customWidth="1"/>
    <col min="8" max="9" width="12.54296875" customWidth="1"/>
  </cols>
  <sheetData>
    <row r="1" spans="1:9" ht="18.5" x14ac:dyDescent="0.35">
      <c r="A1" s="104" t="s">
        <v>77</v>
      </c>
      <c r="B1" s="104"/>
      <c r="C1" s="104"/>
      <c r="D1" s="104"/>
      <c r="E1" s="104"/>
    </row>
    <row r="2" spans="1:9" ht="43.5" x14ac:dyDescent="0.35">
      <c r="A2" s="47" t="s">
        <v>78</v>
      </c>
      <c r="B2" s="47" t="s">
        <v>79</v>
      </c>
      <c r="C2" s="48" t="s">
        <v>135</v>
      </c>
      <c r="D2" s="48" t="s">
        <v>80</v>
      </c>
      <c r="E2" s="49" t="s">
        <v>81</v>
      </c>
      <c r="G2" s="59" t="s">
        <v>134</v>
      </c>
      <c r="H2" s="59" t="s">
        <v>136</v>
      </c>
      <c r="I2" s="59" t="s">
        <v>137</v>
      </c>
    </row>
    <row r="3" spans="1:9" x14ac:dyDescent="0.35">
      <c r="A3" s="50" t="s">
        <v>82</v>
      </c>
      <c r="B3" s="51" t="s">
        <v>83</v>
      </c>
      <c r="C3" s="52">
        <v>5822922</v>
      </c>
      <c r="D3" s="52">
        <v>81964183.200000003</v>
      </c>
      <c r="E3" s="53">
        <f>D3/C3</f>
        <v>14.076125903798815</v>
      </c>
      <c r="G3" s="55">
        <v>1</v>
      </c>
      <c r="H3" s="60">
        <f>C3/$C$60</f>
        <v>0.31144517419958501</v>
      </c>
      <c r="I3" s="61">
        <f>H3</f>
        <v>0.31144517419958501</v>
      </c>
    </row>
    <row r="4" spans="1:9" x14ac:dyDescent="0.35">
      <c r="A4" s="50" t="s">
        <v>84</v>
      </c>
      <c r="B4" s="54" t="s">
        <v>85</v>
      </c>
      <c r="C4" s="52">
        <v>2815547.6995627368</v>
      </c>
      <c r="D4" s="52">
        <v>54249597.702050954</v>
      </c>
      <c r="E4" s="53">
        <f t="shared" ref="E4:E58" si="0">D4/C4</f>
        <v>19.267866678471147</v>
      </c>
      <c r="G4" s="55">
        <v>2</v>
      </c>
      <c r="H4" s="60">
        <f t="shared" ref="H4:H58" si="1">C4/$C$60</f>
        <v>0.15059256224925516</v>
      </c>
      <c r="I4" s="61">
        <f>I3+H4</f>
        <v>0.46203773644884016</v>
      </c>
    </row>
    <row r="5" spans="1:9" x14ac:dyDescent="0.35">
      <c r="A5" s="50" t="s">
        <v>84</v>
      </c>
      <c r="B5" s="51" t="s">
        <v>86</v>
      </c>
      <c r="C5" s="52">
        <v>2011144.276457326</v>
      </c>
      <c r="D5" s="52">
        <v>40220457.929146521</v>
      </c>
      <c r="E5" s="53">
        <f t="shared" si="0"/>
        <v>19.998792925983274</v>
      </c>
      <c r="G5" s="55">
        <v>3</v>
      </c>
      <c r="H5" s="60">
        <f t="shared" si="1"/>
        <v>0.10756818990907833</v>
      </c>
      <c r="I5" s="61">
        <f t="shared" ref="I5:I58" si="2">I4+H5</f>
        <v>0.56960592635791851</v>
      </c>
    </row>
    <row r="6" spans="1:9" x14ac:dyDescent="0.35">
      <c r="A6" s="50" t="s">
        <v>82</v>
      </c>
      <c r="B6" s="51" t="s">
        <v>87</v>
      </c>
      <c r="C6" s="52">
        <v>1978720</v>
      </c>
      <c r="D6" s="52">
        <v>11872320</v>
      </c>
      <c r="E6" s="53">
        <f t="shared" si="0"/>
        <v>6</v>
      </c>
      <c r="G6" s="55">
        <v>4</v>
      </c>
      <c r="H6" s="60">
        <f t="shared" si="1"/>
        <v>0.10583394300871674</v>
      </c>
      <c r="I6" s="61">
        <f t="shared" si="2"/>
        <v>0.67543986936663525</v>
      </c>
    </row>
    <row r="7" spans="1:9" x14ac:dyDescent="0.35">
      <c r="A7" s="50" t="s">
        <v>84</v>
      </c>
      <c r="B7" s="54" t="s">
        <v>88</v>
      </c>
      <c r="C7" s="52">
        <v>1214089</v>
      </c>
      <c r="D7" s="52">
        <v>6070445</v>
      </c>
      <c r="E7" s="53">
        <f t="shared" si="0"/>
        <v>5</v>
      </c>
      <c r="G7" s="55">
        <v>5</v>
      </c>
      <c r="H7" s="60">
        <f t="shared" si="1"/>
        <v>6.4936841005048665E-2</v>
      </c>
      <c r="I7" s="61">
        <f t="shared" si="2"/>
        <v>0.74037671037168395</v>
      </c>
    </row>
    <row r="8" spans="1:9" x14ac:dyDescent="0.35">
      <c r="A8" s="50" t="s">
        <v>84</v>
      </c>
      <c r="B8" s="54" t="s">
        <v>89</v>
      </c>
      <c r="C8" s="52">
        <v>1158509.1150646154</v>
      </c>
      <c r="D8" s="52">
        <v>12743600.265710769</v>
      </c>
      <c r="E8" s="53">
        <f t="shared" si="0"/>
        <v>11</v>
      </c>
      <c r="G8" s="55">
        <v>6</v>
      </c>
      <c r="H8" s="60">
        <f t="shared" si="1"/>
        <v>6.196409176580181E-2</v>
      </c>
      <c r="I8" s="61">
        <f t="shared" si="2"/>
        <v>0.80234080213748582</v>
      </c>
    </row>
    <row r="9" spans="1:9" x14ac:dyDescent="0.35">
      <c r="A9" s="50" t="s">
        <v>82</v>
      </c>
      <c r="B9" s="51" t="s">
        <v>90</v>
      </c>
      <c r="C9" s="52">
        <v>410422</v>
      </c>
      <c r="D9" s="52">
        <v>1231266</v>
      </c>
      <c r="E9" s="53">
        <f t="shared" si="0"/>
        <v>3</v>
      </c>
      <c r="G9" s="55">
        <v>7</v>
      </c>
      <c r="H9" s="60">
        <f t="shared" si="1"/>
        <v>2.1951857037642283E-2</v>
      </c>
      <c r="I9" s="61">
        <f t="shared" si="2"/>
        <v>0.82429265917512806</v>
      </c>
    </row>
    <row r="10" spans="1:9" x14ac:dyDescent="0.35">
      <c r="A10" s="50" t="s">
        <v>84</v>
      </c>
      <c r="B10" s="54" t="s">
        <v>91</v>
      </c>
      <c r="C10" s="52">
        <v>371043.0286274376</v>
      </c>
      <c r="D10" s="52">
        <v>3710430.2862743759</v>
      </c>
      <c r="E10" s="53">
        <f t="shared" si="0"/>
        <v>10</v>
      </c>
      <c r="G10" s="55">
        <v>8</v>
      </c>
      <c r="H10" s="60">
        <f t="shared" si="1"/>
        <v>1.9845630885389483E-2</v>
      </c>
      <c r="I10" s="61">
        <f t="shared" si="2"/>
        <v>0.84413829006051755</v>
      </c>
    </row>
    <row r="11" spans="1:9" x14ac:dyDescent="0.35">
      <c r="A11" s="50" t="s">
        <v>84</v>
      </c>
      <c r="B11" s="51" t="s">
        <v>92</v>
      </c>
      <c r="C11" s="52">
        <v>360480.29023438902</v>
      </c>
      <c r="D11" s="52">
        <v>7209605.8046877803</v>
      </c>
      <c r="E11" s="53">
        <f t="shared" si="0"/>
        <v>20</v>
      </c>
      <c r="G11" s="55">
        <v>9</v>
      </c>
      <c r="H11" s="60">
        <f t="shared" si="1"/>
        <v>1.9280671591954391E-2</v>
      </c>
      <c r="I11" s="61">
        <f t="shared" si="2"/>
        <v>0.86341896165247189</v>
      </c>
    </row>
    <row r="12" spans="1:9" x14ac:dyDescent="0.35">
      <c r="A12" s="50" t="s">
        <v>84</v>
      </c>
      <c r="B12" s="54" t="s">
        <v>93</v>
      </c>
      <c r="C12" s="52">
        <v>296007</v>
      </c>
      <c r="D12" s="52">
        <v>4440105</v>
      </c>
      <c r="E12" s="53">
        <f t="shared" si="0"/>
        <v>15</v>
      </c>
      <c r="G12" s="55">
        <v>10</v>
      </c>
      <c r="H12" s="60">
        <f t="shared" si="1"/>
        <v>1.5832249114670703E-2</v>
      </c>
      <c r="I12" s="61">
        <f t="shared" si="2"/>
        <v>0.87925121076714263</v>
      </c>
    </row>
    <row r="13" spans="1:9" x14ac:dyDescent="0.35">
      <c r="A13" s="50" t="s">
        <v>82</v>
      </c>
      <c r="B13" s="51" t="s">
        <v>94</v>
      </c>
      <c r="C13" s="52">
        <v>228782</v>
      </c>
      <c r="D13" s="52">
        <v>5719550</v>
      </c>
      <c r="E13" s="53">
        <f t="shared" si="0"/>
        <v>25</v>
      </c>
      <c r="G13" s="55">
        <v>11</v>
      </c>
      <c r="H13" s="60">
        <f t="shared" si="1"/>
        <v>1.2236648514908745E-2</v>
      </c>
      <c r="I13" s="61">
        <f t="shared" si="2"/>
        <v>0.89148785928205143</v>
      </c>
    </row>
    <row r="14" spans="1:9" x14ac:dyDescent="0.35">
      <c r="A14" s="50" t="s">
        <v>84</v>
      </c>
      <c r="B14" s="51" t="s">
        <v>95</v>
      </c>
      <c r="C14" s="52">
        <v>206052</v>
      </c>
      <c r="D14" s="52">
        <v>618156</v>
      </c>
      <c r="E14" s="53">
        <f t="shared" si="0"/>
        <v>3</v>
      </c>
      <c r="G14" s="55">
        <v>12</v>
      </c>
      <c r="H14" s="60">
        <f t="shared" si="1"/>
        <v>1.1020910297986629E-2</v>
      </c>
      <c r="I14" s="61">
        <f t="shared" si="2"/>
        <v>0.90250876958003801</v>
      </c>
    </row>
    <row r="15" spans="1:9" x14ac:dyDescent="0.35">
      <c r="A15" s="50" t="s">
        <v>84</v>
      </c>
      <c r="B15" s="51" t="s">
        <v>96</v>
      </c>
      <c r="C15" s="52">
        <v>193176.30308153847</v>
      </c>
      <c r="D15" s="52">
        <v>1086968.4246523078</v>
      </c>
      <c r="E15" s="53">
        <f t="shared" si="0"/>
        <v>5.6268207192758286</v>
      </c>
      <c r="G15" s="55">
        <v>13</v>
      </c>
      <c r="H15" s="60">
        <f t="shared" si="1"/>
        <v>1.0332239958643028E-2</v>
      </c>
      <c r="I15" s="61">
        <f t="shared" si="2"/>
        <v>0.91284100953868108</v>
      </c>
    </row>
    <row r="16" spans="1:9" x14ac:dyDescent="0.35">
      <c r="A16" s="50" t="s">
        <v>82</v>
      </c>
      <c r="B16" s="51" t="s">
        <v>95</v>
      </c>
      <c r="C16" s="52">
        <v>182968</v>
      </c>
      <c r="D16" s="52">
        <v>548904</v>
      </c>
      <c r="E16" s="53">
        <f t="shared" si="0"/>
        <v>3</v>
      </c>
      <c r="G16" s="55">
        <v>14</v>
      </c>
      <c r="H16" s="60">
        <f t="shared" si="1"/>
        <v>9.786238014685698E-3</v>
      </c>
      <c r="I16" s="61">
        <f t="shared" si="2"/>
        <v>0.92262724755336678</v>
      </c>
    </row>
    <row r="17" spans="1:9" x14ac:dyDescent="0.35">
      <c r="A17" s="50" t="s">
        <v>84</v>
      </c>
      <c r="B17" s="51" t="s">
        <v>97</v>
      </c>
      <c r="C17" s="52">
        <v>178330.51859806184</v>
      </c>
      <c r="D17" s="52">
        <v>1783305.1859806185</v>
      </c>
      <c r="E17" s="53">
        <f t="shared" si="0"/>
        <v>10</v>
      </c>
      <c r="G17" s="55">
        <v>15</v>
      </c>
      <c r="H17" s="60">
        <f t="shared" si="1"/>
        <v>9.5381973912540309E-3</v>
      </c>
      <c r="I17" s="61">
        <f t="shared" si="2"/>
        <v>0.93216544494462084</v>
      </c>
    </row>
    <row r="18" spans="1:9" x14ac:dyDescent="0.35">
      <c r="A18" s="50" t="s">
        <v>84</v>
      </c>
      <c r="B18" s="54" t="s">
        <v>98</v>
      </c>
      <c r="C18" s="52">
        <v>172649</v>
      </c>
      <c r="D18" s="52">
        <v>2589735</v>
      </c>
      <c r="E18" s="53">
        <f t="shared" si="0"/>
        <v>15</v>
      </c>
      <c r="G18" s="55">
        <v>16</v>
      </c>
      <c r="H18" s="60">
        <f t="shared" si="1"/>
        <v>9.2343153283496078E-3</v>
      </c>
      <c r="I18" s="61">
        <f t="shared" si="2"/>
        <v>0.94139976027297045</v>
      </c>
    </row>
    <row r="19" spans="1:9" x14ac:dyDescent="0.35">
      <c r="A19" s="50" t="s">
        <v>84</v>
      </c>
      <c r="B19" s="54" t="s">
        <v>87</v>
      </c>
      <c r="C19" s="52">
        <v>107710</v>
      </c>
      <c r="D19" s="52">
        <v>646260</v>
      </c>
      <c r="E19" s="53">
        <f t="shared" si="0"/>
        <v>6</v>
      </c>
      <c r="G19" s="55">
        <v>17</v>
      </c>
      <c r="H19" s="60">
        <f t="shared" si="1"/>
        <v>5.7609838691016811E-3</v>
      </c>
      <c r="I19" s="61">
        <f t="shared" si="2"/>
        <v>0.94716074414207219</v>
      </c>
    </row>
    <row r="20" spans="1:9" x14ac:dyDescent="0.35">
      <c r="A20" s="50" t="s">
        <v>84</v>
      </c>
      <c r="B20" s="54" t="s">
        <v>83</v>
      </c>
      <c r="C20" s="52">
        <v>97622.482466852234</v>
      </c>
      <c r="D20" s="52">
        <v>1672080.7473071991</v>
      </c>
      <c r="E20" s="53">
        <f t="shared" si="0"/>
        <v>17.128029374534243</v>
      </c>
      <c r="G20" s="55">
        <v>18</v>
      </c>
      <c r="H20" s="60">
        <f t="shared" si="1"/>
        <v>5.2214422686212743E-3</v>
      </c>
      <c r="I20" s="61">
        <f t="shared" si="2"/>
        <v>0.9523821864106935</v>
      </c>
    </row>
    <row r="21" spans="1:9" x14ac:dyDescent="0.35">
      <c r="A21" s="50" t="s">
        <v>84</v>
      </c>
      <c r="B21" s="54" t="s">
        <v>99</v>
      </c>
      <c r="C21" s="52">
        <v>96387.26727369611</v>
      </c>
      <c r="D21" s="52">
        <v>192774.53454739222</v>
      </c>
      <c r="E21" s="53">
        <f t="shared" si="0"/>
        <v>2</v>
      </c>
      <c r="G21" s="55">
        <v>19</v>
      </c>
      <c r="H21" s="60">
        <f t="shared" si="1"/>
        <v>5.155375470713543E-3</v>
      </c>
      <c r="I21" s="61">
        <f t="shared" si="2"/>
        <v>0.95753756188140704</v>
      </c>
    </row>
    <row r="22" spans="1:9" x14ac:dyDescent="0.35">
      <c r="A22" s="50" t="s">
        <v>82</v>
      </c>
      <c r="B22" s="51" t="s">
        <v>100</v>
      </c>
      <c r="C22" s="52">
        <v>89321</v>
      </c>
      <c r="D22" s="52">
        <v>1339815</v>
      </c>
      <c r="E22" s="53">
        <f t="shared" si="0"/>
        <v>15</v>
      </c>
      <c r="G22" s="55">
        <v>20</v>
      </c>
      <c r="H22" s="60">
        <f t="shared" si="1"/>
        <v>4.7774286526045054E-3</v>
      </c>
      <c r="I22" s="61">
        <f t="shared" si="2"/>
        <v>0.96231499053401159</v>
      </c>
    </row>
    <row r="23" spans="1:9" x14ac:dyDescent="0.35">
      <c r="A23" s="50" t="s">
        <v>82</v>
      </c>
      <c r="B23" s="51" t="s">
        <v>101</v>
      </c>
      <c r="C23" s="52">
        <v>83055</v>
      </c>
      <c r="D23" s="52">
        <v>830550</v>
      </c>
      <c r="E23" s="53">
        <f t="shared" si="0"/>
        <v>10</v>
      </c>
      <c r="G23" s="55">
        <v>21</v>
      </c>
      <c r="H23" s="60">
        <f t="shared" si="1"/>
        <v>4.4422849804868648E-3</v>
      </c>
      <c r="I23" s="61">
        <f t="shared" si="2"/>
        <v>0.96675727551449842</v>
      </c>
    </row>
    <row r="24" spans="1:9" x14ac:dyDescent="0.35">
      <c r="A24" s="50" t="s">
        <v>84</v>
      </c>
      <c r="B24" s="54" t="s">
        <v>100</v>
      </c>
      <c r="C24" s="52">
        <v>64360</v>
      </c>
      <c r="D24" s="52">
        <v>965400</v>
      </c>
      <c r="E24" s="53">
        <f t="shared" si="0"/>
        <v>15</v>
      </c>
      <c r="G24" s="55">
        <v>22</v>
      </c>
      <c r="H24" s="60">
        <f t="shared" si="1"/>
        <v>3.4423630286452905E-3</v>
      </c>
      <c r="I24" s="61">
        <f t="shared" si="2"/>
        <v>0.97019963854314373</v>
      </c>
    </row>
    <row r="25" spans="1:9" x14ac:dyDescent="0.35">
      <c r="A25" s="50" t="s">
        <v>84</v>
      </c>
      <c r="B25" s="54" t="s">
        <v>102</v>
      </c>
      <c r="C25" s="52">
        <v>59574.015947852327</v>
      </c>
      <c r="D25" s="52">
        <v>1191480.3189570466</v>
      </c>
      <c r="E25" s="53">
        <f t="shared" si="0"/>
        <v>20</v>
      </c>
      <c r="G25" s="55">
        <v>23</v>
      </c>
      <c r="H25" s="60">
        <f t="shared" si="1"/>
        <v>3.1863795830766278E-3</v>
      </c>
      <c r="I25" s="61">
        <f t="shared" si="2"/>
        <v>0.97338601812622039</v>
      </c>
    </row>
    <row r="26" spans="1:9" x14ac:dyDescent="0.35">
      <c r="A26" s="50" t="s">
        <v>84</v>
      </c>
      <c r="B26" s="54" t="s">
        <v>103</v>
      </c>
      <c r="C26" s="52">
        <v>50183.46430596117</v>
      </c>
      <c r="D26" s="52">
        <v>1199553.2660979228</v>
      </c>
      <c r="E26" s="53">
        <f t="shared" si="0"/>
        <v>23.903357065674538</v>
      </c>
      <c r="G26" s="55">
        <v>24</v>
      </c>
      <c r="H26" s="60">
        <f t="shared" si="1"/>
        <v>2.6841159443160554E-3</v>
      </c>
      <c r="I26" s="61">
        <f t="shared" si="2"/>
        <v>0.97607013407053644</v>
      </c>
    </row>
    <row r="27" spans="1:9" x14ac:dyDescent="0.35">
      <c r="A27" s="50" t="s">
        <v>84</v>
      </c>
      <c r="B27" s="54" t="s">
        <v>94</v>
      </c>
      <c r="C27" s="52">
        <v>48265</v>
      </c>
      <c r="D27" s="52">
        <v>965300</v>
      </c>
      <c r="E27" s="53">
        <f t="shared" si="0"/>
        <v>20</v>
      </c>
      <c r="G27" s="55">
        <v>25</v>
      </c>
      <c r="H27" s="60">
        <f t="shared" si="1"/>
        <v>2.5815048411678828E-3</v>
      </c>
      <c r="I27" s="61">
        <f t="shared" si="2"/>
        <v>0.97865163891170437</v>
      </c>
    </row>
    <row r="28" spans="1:9" x14ac:dyDescent="0.35">
      <c r="A28" s="50" t="s">
        <v>82</v>
      </c>
      <c r="B28" s="54" t="s">
        <v>97</v>
      </c>
      <c r="C28" s="52">
        <v>47422</v>
      </c>
      <c r="D28" s="52">
        <v>474220</v>
      </c>
      <c r="E28" s="53">
        <f t="shared" si="0"/>
        <v>10</v>
      </c>
      <c r="G28" s="55">
        <v>26</v>
      </c>
      <c r="H28" s="60">
        <f t="shared" si="1"/>
        <v>2.5364160898759627E-3</v>
      </c>
      <c r="I28" s="61">
        <f t="shared" si="2"/>
        <v>0.98118805500158035</v>
      </c>
    </row>
    <row r="29" spans="1:9" x14ac:dyDescent="0.35">
      <c r="A29" s="50" t="s">
        <v>82</v>
      </c>
      <c r="B29" s="54" t="s">
        <v>104</v>
      </c>
      <c r="C29" s="52">
        <v>43296</v>
      </c>
      <c r="D29" s="52">
        <v>519552</v>
      </c>
      <c r="E29" s="53">
        <f t="shared" si="0"/>
        <v>12</v>
      </c>
      <c r="G29" s="55">
        <v>27</v>
      </c>
      <c r="H29" s="60">
        <f t="shared" si="1"/>
        <v>2.315732593042674E-3</v>
      </c>
      <c r="I29" s="61">
        <f t="shared" si="2"/>
        <v>0.98350378759462298</v>
      </c>
    </row>
    <row r="30" spans="1:9" x14ac:dyDescent="0.35">
      <c r="A30" s="50" t="s">
        <v>82</v>
      </c>
      <c r="B30" s="51" t="s">
        <v>105</v>
      </c>
      <c r="C30" s="52">
        <v>40937</v>
      </c>
      <c r="D30" s="52">
        <v>491244</v>
      </c>
      <c r="E30" s="53">
        <f t="shared" si="0"/>
        <v>12</v>
      </c>
      <c r="G30" s="55">
        <v>28</v>
      </c>
      <c r="H30" s="60">
        <f t="shared" si="1"/>
        <v>2.1895589699138015E-3</v>
      </c>
      <c r="I30" s="61">
        <f t="shared" si="2"/>
        <v>0.98569334656453678</v>
      </c>
    </row>
    <row r="31" spans="1:9" x14ac:dyDescent="0.35">
      <c r="A31" s="50" t="s">
        <v>82</v>
      </c>
      <c r="B31" s="54" t="s">
        <v>106</v>
      </c>
      <c r="C31" s="52">
        <v>38537</v>
      </c>
      <c r="D31" s="52">
        <v>647568</v>
      </c>
      <c r="E31" s="53">
        <f t="shared" si="0"/>
        <v>16.803798946467033</v>
      </c>
      <c r="G31" s="55">
        <v>29</v>
      </c>
      <c r="H31" s="60">
        <f t="shared" si="1"/>
        <v>2.0611924181930322E-3</v>
      </c>
      <c r="I31" s="61">
        <f t="shared" si="2"/>
        <v>0.9877545389827298</v>
      </c>
    </row>
    <row r="32" spans="1:9" x14ac:dyDescent="0.35">
      <c r="A32" s="50" t="s">
        <v>84</v>
      </c>
      <c r="B32" s="54" t="s">
        <v>107</v>
      </c>
      <c r="C32" s="52">
        <v>38415</v>
      </c>
      <c r="D32" s="52">
        <v>768300</v>
      </c>
      <c r="E32" s="53">
        <f t="shared" si="0"/>
        <v>20</v>
      </c>
      <c r="G32" s="55">
        <v>30</v>
      </c>
      <c r="H32" s="60">
        <f t="shared" si="1"/>
        <v>2.0546671184805596E-3</v>
      </c>
      <c r="I32" s="61">
        <f t="shared" si="2"/>
        <v>0.98980920610121037</v>
      </c>
    </row>
    <row r="33" spans="1:9" x14ac:dyDescent="0.35">
      <c r="A33" s="50" t="s">
        <v>84</v>
      </c>
      <c r="B33" s="54" t="s">
        <v>108</v>
      </c>
      <c r="C33" s="52">
        <v>31385.525869307407</v>
      </c>
      <c r="D33" s="52">
        <v>386295.40708401939</v>
      </c>
      <c r="E33" s="53">
        <f t="shared" si="0"/>
        <v>12.308075024538178</v>
      </c>
      <c r="G33" s="55">
        <v>31</v>
      </c>
      <c r="H33" s="60">
        <f t="shared" si="1"/>
        <v>1.6786882207441602E-3</v>
      </c>
      <c r="I33" s="61">
        <f t="shared" si="2"/>
        <v>0.9914878943219545</v>
      </c>
    </row>
    <row r="34" spans="1:9" x14ac:dyDescent="0.35">
      <c r="A34" s="50" t="s">
        <v>82</v>
      </c>
      <c r="B34" s="54" t="s">
        <v>109</v>
      </c>
      <c r="C34" s="52">
        <v>27993</v>
      </c>
      <c r="D34" s="52">
        <v>419895</v>
      </c>
      <c r="E34" s="53">
        <f t="shared" si="0"/>
        <v>15</v>
      </c>
      <c r="G34" s="55">
        <v>32</v>
      </c>
      <c r="H34" s="60">
        <f t="shared" si="1"/>
        <v>1.4972353676331201E-3</v>
      </c>
      <c r="I34" s="61">
        <f t="shared" si="2"/>
        <v>0.99298512968958763</v>
      </c>
    </row>
    <row r="35" spans="1:9" x14ac:dyDescent="0.35">
      <c r="A35" s="50" t="s">
        <v>84</v>
      </c>
      <c r="B35" s="51" t="s">
        <v>110</v>
      </c>
      <c r="C35" s="52">
        <v>20821.530411538461</v>
      </c>
      <c r="D35" s="52">
        <v>312322.95617307688</v>
      </c>
      <c r="E35" s="53">
        <f t="shared" si="0"/>
        <v>14.999999999999998</v>
      </c>
      <c r="G35" s="55">
        <v>33</v>
      </c>
      <c r="H35" s="60">
        <f t="shared" si="1"/>
        <v>1.1136616918659657E-3</v>
      </c>
      <c r="I35" s="61">
        <f t="shared" si="2"/>
        <v>0.99409879138145363</v>
      </c>
    </row>
    <row r="36" spans="1:9" x14ac:dyDescent="0.35">
      <c r="A36" s="50" t="s">
        <v>82</v>
      </c>
      <c r="B36" s="54" t="s">
        <v>111</v>
      </c>
      <c r="C36" s="52">
        <v>20277</v>
      </c>
      <c r="D36" s="52">
        <v>202770</v>
      </c>
      <c r="E36" s="53">
        <f t="shared" si="0"/>
        <v>10</v>
      </c>
      <c r="G36" s="55">
        <v>34</v>
      </c>
      <c r="H36" s="60">
        <f t="shared" si="1"/>
        <v>1.0845369038508476E-3</v>
      </c>
      <c r="I36" s="61">
        <f t="shared" si="2"/>
        <v>0.99518332828530442</v>
      </c>
    </row>
    <row r="37" spans="1:9" x14ac:dyDescent="0.35">
      <c r="A37" s="50" t="s">
        <v>84</v>
      </c>
      <c r="B37" s="51" t="s">
        <v>112</v>
      </c>
      <c r="C37" s="52">
        <v>19217</v>
      </c>
      <c r="D37" s="52">
        <v>57651</v>
      </c>
      <c r="E37" s="53">
        <f t="shared" si="0"/>
        <v>3</v>
      </c>
      <c r="G37" s="55">
        <v>35</v>
      </c>
      <c r="H37" s="60">
        <f t="shared" si="1"/>
        <v>1.0278416768408412E-3</v>
      </c>
      <c r="I37" s="61">
        <f t="shared" si="2"/>
        <v>0.99621116996214532</v>
      </c>
    </row>
    <row r="38" spans="1:9" x14ac:dyDescent="0.35">
      <c r="A38" s="50" t="s">
        <v>84</v>
      </c>
      <c r="B38" s="54" t="s">
        <v>113</v>
      </c>
      <c r="C38" s="52">
        <v>14211.288681119629</v>
      </c>
      <c r="D38" s="52">
        <v>284225.77362239262</v>
      </c>
      <c r="E38" s="53">
        <f t="shared" si="0"/>
        <v>20.000000000000004</v>
      </c>
      <c r="G38" s="55">
        <v>36</v>
      </c>
      <c r="H38" s="60">
        <f t="shared" si="1"/>
        <v>7.6010588479321782E-4</v>
      </c>
      <c r="I38" s="61">
        <f t="shared" si="2"/>
        <v>0.99697127584693856</v>
      </c>
    </row>
    <row r="39" spans="1:9" x14ac:dyDescent="0.35">
      <c r="A39" s="50" t="s">
        <v>84</v>
      </c>
      <c r="B39" s="51" t="s">
        <v>114</v>
      </c>
      <c r="C39" s="52">
        <v>12248.16325623289</v>
      </c>
      <c r="D39" s="52">
        <v>244963.2651246578</v>
      </c>
      <c r="E39" s="53">
        <f t="shared" si="0"/>
        <v>20</v>
      </c>
      <c r="G39" s="55">
        <v>37</v>
      </c>
      <c r="H39" s="60">
        <f t="shared" si="1"/>
        <v>6.5510603421485103E-4</v>
      </c>
      <c r="I39" s="61">
        <f t="shared" si="2"/>
        <v>0.99762638188115338</v>
      </c>
    </row>
    <row r="40" spans="1:9" x14ac:dyDescent="0.35">
      <c r="A40" s="50" t="s">
        <v>82</v>
      </c>
      <c r="B40" s="51" t="s">
        <v>115</v>
      </c>
      <c r="C40" s="52">
        <v>10605</v>
      </c>
      <c r="D40" s="52">
        <v>116655</v>
      </c>
      <c r="E40" s="53">
        <f t="shared" si="0"/>
        <v>11</v>
      </c>
      <c r="G40" s="55">
        <v>38</v>
      </c>
      <c r="H40" s="60">
        <f t="shared" si="1"/>
        <v>5.6721970041614825E-4</v>
      </c>
      <c r="I40" s="61">
        <f t="shared" si="2"/>
        <v>0.99819360158156956</v>
      </c>
    </row>
    <row r="41" spans="1:9" x14ac:dyDescent="0.35">
      <c r="A41" s="50" t="s">
        <v>82</v>
      </c>
      <c r="B41" s="51" t="s">
        <v>116</v>
      </c>
      <c r="C41" s="52">
        <v>7634</v>
      </c>
      <c r="D41" s="52">
        <v>114510</v>
      </c>
      <c r="E41" s="53">
        <f t="shared" si="0"/>
        <v>15</v>
      </c>
      <c r="G41" s="55">
        <v>39</v>
      </c>
      <c r="H41" s="60">
        <f t="shared" si="1"/>
        <v>4.0831260659847959E-4</v>
      </c>
      <c r="I41" s="61">
        <f t="shared" si="2"/>
        <v>0.99860191418816802</v>
      </c>
    </row>
    <row r="42" spans="1:9" x14ac:dyDescent="0.35">
      <c r="A42" s="50" t="s">
        <v>82</v>
      </c>
      <c r="B42" s="51" t="s">
        <v>91</v>
      </c>
      <c r="C42" s="52">
        <v>4564</v>
      </c>
      <c r="D42" s="52">
        <v>45640</v>
      </c>
      <c r="E42" s="53">
        <f t="shared" si="0"/>
        <v>10</v>
      </c>
      <c r="G42" s="55">
        <v>40</v>
      </c>
      <c r="H42" s="60">
        <f t="shared" si="1"/>
        <v>2.4411039252232917E-4</v>
      </c>
      <c r="I42" s="61">
        <f t="shared" si="2"/>
        <v>0.99884602458069038</v>
      </c>
    </row>
    <row r="43" spans="1:9" x14ac:dyDescent="0.35">
      <c r="A43" s="50" t="s">
        <v>82</v>
      </c>
      <c r="B43" s="51" t="s">
        <v>117</v>
      </c>
      <c r="C43" s="52">
        <v>3166</v>
      </c>
      <c r="D43" s="52">
        <v>37992</v>
      </c>
      <c r="E43" s="53">
        <f t="shared" si="0"/>
        <v>12</v>
      </c>
      <c r="G43" s="55">
        <v>41</v>
      </c>
      <c r="H43" s="60">
        <f t="shared" si="1"/>
        <v>1.6933687614498118E-4</v>
      </c>
      <c r="I43" s="61">
        <f t="shared" si="2"/>
        <v>0.99901536145683534</v>
      </c>
    </row>
    <row r="44" spans="1:9" x14ac:dyDescent="0.35">
      <c r="A44" s="50" t="s">
        <v>82</v>
      </c>
      <c r="B44" s="54" t="s">
        <v>118</v>
      </c>
      <c r="C44" s="52">
        <v>2808</v>
      </c>
      <c r="D44" s="52">
        <v>33696</v>
      </c>
      <c r="E44" s="53">
        <f t="shared" si="0"/>
        <v>12</v>
      </c>
      <c r="G44" s="55">
        <v>42</v>
      </c>
      <c r="H44" s="60">
        <f t="shared" si="1"/>
        <v>1.501888655132998E-4</v>
      </c>
      <c r="I44" s="61">
        <f t="shared" si="2"/>
        <v>0.99916555032234866</v>
      </c>
    </row>
    <row r="45" spans="1:9" x14ac:dyDescent="0.35">
      <c r="A45" s="50" t="s">
        <v>84</v>
      </c>
      <c r="B45" s="54" t="s">
        <v>119</v>
      </c>
      <c r="C45" s="52">
        <v>2132</v>
      </c>
      <c r="D45" s="52">
        <v>10660</v>
      </c>
      <c r="E45" s="53">
        <f t="shared" si="0"/>
        <v>5</v>
      </c>
      <c r="G45" s="55">
        <v>43</v>
      </c>
      <c r="H45" s="60">
        <f t="shared" si="1"/>
        <v>1.1403228677861651E-4</v>
      </c>
      <c r="I45" s="61">
        <f t="shared" si="2"/>
        <v>0.9992795826091273</v>
      </c>
    </row>
    <row r="46" spans="1:9" x14ac:dyDescent="0.35">
      <c r="A46" s="50" t="s">
        <v>84</v>
      </c>
      <c r="B46" s="54" t="s">
        <v>120</v>
      </c>
      <c r="C46" s="52">
        <v>2068.1893575632103</v>
      </c>
      <c r="D46" s="52">
        <v>4136.3787151264205</v>
      </c>
      <c r="E46" s="53">
        <f t="shared" si="0"/>
        <v>2</v>
      </c>
      <c r="G46" s="55">
        <v>44</v>
      </c>
      <c r="H46" s="60">
        <f t="shared" si="1"/>
        <v>1.1061930672332582E-4</v>
      </c>
      <c r="I46" s="61">
        <f t="shared" si="2"/>
        <v>0.9993902019158506</v>
      </c>
    </row>
    <row r="47" spans="1:9" x14ac:dyDescent="0.35">
      <c r="A47" s="50" t="s">
        <v>82</v>
      </c>
      <c r="B47" s="51" t="s">
        <v>121</v>
      </c>
      <c r="C47" s="52">
        <v>1931</v>
      </c>
      <c r="D47" s="52">
        <v>23172</v>
      </c>
      <c r="E47" s="53">
        <f t="shared" si="0"/>
        <v>12</v>
      </c>
      <c r="G47" s="55">
        <v>45</v>
      </c>
      <c r="H47" s="60">
        <f t="shared" si="1"/>
        <v>1.0328158807200211E-4</v>
      </c>
      <c r="I47" s="61">
        <f t="shared" si="2"/>
        <v>0.99949348350392264</v>
      </c>
    </row>
    <row r="48" spans="1:9" x14ac:dyDescent="0.35">
      <c r="A48" s="50" t="s">
        <v>84</v>
      </c>
      <c r="B48" s="54" t="s">
        <v>122</v>
      </c>
      <c r="C48" s="52">
        <v>1875</v>
      </c>
      <c r="D48" s="52">
        <v>11250</v>
      </c>
      <c r="E48" s="53">
        <f t="shared" si="0"/>
        <v>6</v>
      </c>
      <c r="G48" s="55">
        <v>46</v>
      </c>
      <c r="H48" s="60">
        <f t="shared" si="1"/>
        <v>1.0028636853185082E-4</v>
      </c>
      <c r="I48" s="61">
        <f t="shared" si="2"/>
        <v>0.99959376987245452</v>
      </c>
    </row>
    <row r="49" spans="1:9" x14ac:dyDescent="0.35">
      <c r="A49" s="50" t="s">
        <v>84</v>
      </c>
      <c r="B49" s="54" t="s">
        <v>123</v>
      </c>
      <c r="C49" s="52">
        <v>1599.38501531515</v>
      </c>
      <c r="D49" s="52">
        <v>31987.700306302999</v>
      </c>
      <c r="E49" s="53">
        <f t="shared" si="0"/>
        <v>20</v>
      </c>
      <c r="G49" s="55">
        <v>47</v>
      </c>
      <c r="H49" s="60">
        <f t="shared" si="1"/>
        <v>8.5544808037448007E-5</v>
      </c>
      <c r="I49" s="61">
        <f t="shared" si="2"/>
        <v>0.99967931468049198</v>
      </c>
    </row>
    <row r="50" spans="1:9" x14ac:dyDescent="0.35">
      <c r="A50" s="50" t="s">
        <v>82</v>
      </c>
      <c r="B50" s="54" t="s">
        <v>124</v>
      </c>
      <c r="C50" s="52">
        <v>1503</v>
      </c>
      <c r="D50" s="52">
        <v>18036</v>
      </c>
      <c r="E50" s="53">
        <f t="shared" si="0"/>
        <v>12</v>
      </c>
      <c r="G50" s="55">
        <v>48</v>
      </c>
      <c r="H50" s="60">
        <f t="shared" si="1"/>
        <v>8.0389553015131632E-5</v>
      </c>
      <c r="I50" s="61">
        <f t="shared" si="2"/>
        <v>0.99975970423350713</v>
      </c>
    </row>
    <row r="51" spans="1:9" x14ac:dyDescent="0.35">
      <c r="A51" s="50" t="s">
        <v>84</v>
      </c>
      <c r="B51" s="54" t="s">
        <v>125</v>
      </c>
      <c r="C51" s="52">
        <v>1188</v>
      </c>
      <c r="D51" s="52">
        <v>17820</v>
      </c>
      <c r="E51" s="53">
        <f t="shared" si="0"/>
        <v>15</v>
      </c>
      <c r="G51" s="55">
        <v>49</v>
      </c>
      <c r="H51" s="60">
        <f t="shared" si="1"/>
        <v>6.3541443101780684E-5</v>
      </c>
      <c r="I51" s="61">
        <f t="shared" si="2"/>
        <v>0.99982324567660896</v>
      </c>
    </row>
    <row r="52" spans="1:9" x14ac:dyDescent="0.35">
      <c r="A52" s="50" t="s">
        <v>82</v>
      </c>
      <c r="B52" s="54" t="s">
        <v>126</v>
      </c>
      <c r="C52" s="52">
        <v>884</v>
      </c>
      <c r="D52" s="52">
        <v>15028</v>
      </c>
      <c r="E52" s="53">
        <f t="shared" si="0"/>
        <v>17</v>
      </c>
      <c r="G52" s="55">
        <v>50</v>
      </c>
      <c r="H52" s="60">
        <f t="shared" si="1"/>
        <v>4.7281679883816607E-5</v>
      </c>
      <c r="I52" s="61">
        <f t="shared" si="2"/>
        <v>0.99987052735649273</v>
      </c>
    </row>
    <row r="53" spans="1:9" x14ac:dyDescent="0.35">
      <c r="A53" s="50" t="s">
        <v>82</v>
      </c>
      <c r="B53" s="51" t="s">
        <v>127</v>
      </c>
      <c r="C53" s="52">
        <v>761</v>
      </c>
      <c r="D53" s="52">
        <v>3805</v>
      </c>
      <c r="E53" s="53">
        <f t="shared" si="0"/>
        <v>5</v>
      </c>
      <c r="G53" s="55">
        <v>51</v>
      </c>
      <c r="H53" s="60">
        <f t="shared" si="1"/>
        <v>4.0702894108127188E-5</v>
      </c>
      <c r="I53" s="61">
        <f t="shared" si="2"/>
        <v>0.99991123025060091</v>
      </c>
    </row>
    <row r="54" spans="1:9" x14ac:dyDescent="0.35">
      <c r="A54" s="50" t="s">
        <v>82</v>
      </c>
      <c r="B54" s="54" t="s">
        <v>128</v>
      </c>
      <c r="C54" s="52">
        <v>706.68</v>
      </c>
      <c r="D54" s="52">
        <v>8480.16</v>
      </c>
      <c r="E54" s="53">
        <f t="shared" si="0"/>
        <v>12</v>
      </c>
      <c r="G54" s="55">
        <v>52</v>
      </c>
      <c r="H54" s="60">
        <f t="shared" si="1"/>
        <v>3.7797531154180451E-5</v>
      </c>
      <c r="I54" s="61">
        <f t="shared" si="2"/>
        <v>0.9999490277817551</v>
      </c>
    </row>
    <row r="55" spans="1:9" x14ac:dyDescent="0.35">
      <c r="A55" s="50" t="s">
        <v>82</v>
      </c>
      <c r="B55" s="54" t="s">
        <v>129</v>
      </c>
      <c r="C55" s="52">
        <v>546</v>
      </c>
      <c r="D55" s="52">
        <v>10920</v>
      </c>
      <c r="E55" s="53">
        <f t="shared" si="0"/>
        <v>20</v>
      </c>
      <c r="G55" s="55">
        <v>53</v>
      </c>
      <c r="H55" s="60">
        <f t="shared" si="1"/>
        <v>2.9203390516474963E-5</v>
      </c>
      <c r="I55" s="61">
        <f t="shared" si="2"/>
        <v>0.99997823117227158</v>
      </c>
    </row>
    <row r="56" spans="1:9" x14ac:dyDescent="0.35">
      <c r="A56" s="50" t="s">
        <v>82</v>
      </c>
      <c r="B56" s="54" t="s">
        <v>130</v>
      </c>
      <c r="C56" s="52">
        <v>353</v>
      </c>
      <c r="D56" s="52">
        <v>3530</v>
      </c>
      <c r="E56" s="53">
        <f t="shared" si="0"/>
        <v>10</v>
      </c>
      <c r="G56" s="55">
        <v>54</v>
      </c>
      <c r="H56" s="60">
        <f t="shared" si="1"/>
        <v>1.8880580315596448E-5</v>
      </c>
      <c r="I56" s="61">
        <f t="shared" si="2"/>
        <v>0.99999711175258721</v>
      </c>
    </row>
    <row r="57" spans="1:9" x14ac:dyDescent="0.35">
      <c r="A57" s="50" t="s">
        <v>82</v>
      </c>
      <c r="B57" s="51" t="s">
        <v>131</v>
      </c>
      <c r="C57" s="52">
        <v>38</v>
      </c>
      <c r="D57" s="52">
        <v>570</v>
      </c>
      <c r="E57" s="53">
        <f t="shared" si="0"/>
        <v>15</v>
      </c>
      <c r="G57" s="55">
        <v>55</v>
      </c>
      <c r="H57" s="60">
        <f t="shared" si="1"/>
        <v>2.03247040224551E-6</v>
      </c>
      <c r="I57" s="61">
        <f t="shared" si="2"/>
        <v>0.99999914422298941</v>
      </c>
    </row>
    <row r="58" spans="1:9" x14ac:dyDescent="0.35">
      <c r="A58" s="50" t="s">
        <v>82</v>
      </c>
      <c r="B58" s="51" t="s">
        <v>132</v>
      </c>
      <c r="C58" s="52">
        <v>16</v>
      </c>
      <c r="D58" s="52">
        <v>240</v>
      </c>
      <c r="E58" s="53">
        <f t="shared" si="0"/>
        <v>15</v>
      </c>
      <c r="G58" s="55">
        <v>56</v>
      </c>
      <c r="H58" s="60">
        <f t="shared" si="1"/>
        <v>8.5577701147179371E-7</v>
      </c>
      <c r="I58" s="61">
        <f t="shared" si="2"/>
        <v>1.0000000000000009</v>
      </c>
    </row>
    <row r="60" spans="1:9" x14ac:dyDescent="0.35">
      <c r="A60" s="56" t="s">
        <v>133</v>
      </c>
      <c r="B60" s="56"/>
      <c r="C60" s="57">
        <f>SUM(C3:C58)</f>
        <v>18696459.224211536</v>
      </c>
      <c r="D60" s="57">
        <f>SUM(D3:D58)</f>
        <v>250378979.30643848</v>
      </c>
      <c r="E60" s="58">
        <f>D60/C60</f>
        <v>13.391785915388876</v>
      </c>
    </row>
  </sheetData>
  <mergeCells count="1">
    <mergeCell ref="A1:E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A71F-2DA9-4E65-B633-5191227DDDCE}">
  <dimension ref="A1:J36"/>
  <sheetViews>
    <sheetView workbookViewId="0">
      <selection sqref="A1:J1"/>
    </sheetView>
  </sheetViews>
  <sheetFormatPr defaultRowHeight="14.5" x14ac:dyDescent="0.35"/>
  <cols>
    <col min="1" max="1" width="40.7265625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3.54296875" customWidth="1"/>
    <col min="9" max="9" width="14.54296875" customWidth="1"/>
    <col min="10" max="10" width="11.54296875" customWidth="1"/>
  </cols>
  <sheetData>
    <row r="1" spans="1:10" ht="15" thickBot="1" x14ac:dyDescent="0.4">
      <c r="A1" s="110" t="s">
        <v>138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" thickBot="1" x14ac:dyDescent="0.4">
      <c r="A2" s="113" t="s">
        <v>139</v>
      </c>
      <c r="B2" s="115" t="s">
        <v>140</v>
      </c>
      <c r="C2" s="116"/>
      <c r="D2" s="115" t="s">
        <v>141</v>
      </c>
      <c r="E2" s="116"/>
      <c r="F2" s="117"/>
      <c r="G2" s="115" t="s">
        <v>142</v>
      </c>
      <c r="H2" s="116"/>
      <c r="I2" s="116"/>
      <c r="J2" s="118"/>
    </row>
    <row r="3" spans="1:10" ht="23.5" thickBot="1" x14ac:dyDescent="0.4">
      <c r="A3" s="114"/>
      <c r="B3" s="62" t="s">
        <v>143</v>
      </c>
      <c r="C3" s="63" t="s">
        <v>144</v>
      </c>
      <c r="D3" s="63" t="s">
        <v>145</v>
      </c>
      <c r="E3" s="63" t="s">
        <v>146</v>
      </c>
      <c r="F3" s="64" t="s">
        <v>147</v>
      </c>
      <c r="G3" s="63" t="s">
        <v>148</v>
      </c>
      <c r="H3" s="63" t="s">
        <v>149</v>
      </c>
      <c r="I3" s="63" t="s">
        <v>150</v>
      </c>
      <c r="J3" s="65" t="s">
        <v>151</v>
      </c>
    </row>
    <row r="4" spans="1:10" x14ac:dyDescent="0.35">
      <c r="A4" s="114" t="s">
        <v>32</v>
      </c>
      <c r="B4" s="120" t="s">
        <v>33</v>
      </c>
      <c r="C4" s="120" t="s">
        <v>152</v>
      </c>
      <c r="D4" s="120" t="s">
        <v>35</v>
      </c>
      <c r="E4" s="120" t="s">
        <v>36</v>
      </c>
      <c r="F4" s="108" t="s">
        <v>153</v>
      </c>
      <c r="G4" s="63" t="s">
        <v>154</v>
      </c>
      <c r="H4" s="63" t="s">
        <v>155</v>
      </c>
      <c r="I4" s="63" t="s">
        <v>156</v>
      </c>
      <c r="J4" s="65" t="s">
        <v>157</v>
      </c>
    </row>
    <row r="5" spans="1:10" ht="15" thickBot="1" x14ac:dyDescent="0.4">
      <c r="A5" s="119"/>
      <c r="B5" s="121"/>
      <c r="C5" s="121"/>
      <c r="D5" s="121"/>
      <c r="E5" s="121"/>
      <c r="F5" s="109"/>
      <c r="G5" s="66" t="s">
        <v>158</v>
      </c>
      <c r="H5" s="66" t="s">
        <v>159</v>
      </c>
      <c r="I5" s="67" t="s">
        <v>160</v>
      </c>
      <c r="J5" s="68" t="s">
        <v>161</v>
      </c>
    </row>
    <row r="6" spans="1:10" x14ac:dyDescent="0.35">
      <c r="A6" s="69" t="s">
        <v>47</v>
      </c>
      <c r="B6" s="70">
        <v>28565444.064333275</v>
      </c>
      <c r="C6" s="71">
        <v>14455499.21750631</v>
      </c>
      <c r="D6" s="70">
        <v>2220995.65</v>
      </c>
      <c r="E6" s="70">
        <v>3637793.61</v>
      </c>
      <c r="F6" s="71">
        <v>15770009.456312563</v>
      </c>
      <c r="G6" s="70">
        <v>43020943.281839587</v>
      </c>
      <c r="H6" s="70">
        <v>17991005.106312562</v>
      </c>
      <c r="I6" s="70">
        <v>25029938.175527025</v>
      </c>
      <c r="J6" s="72">
        <v>2.3912473498628875</v>
      </c>
    </row>
    <row r="7" spans="1:10" x14ac:dyDescent="0.35">
      <c r="A7" s="69" t="s">
        <v>49</v>
      </c>
      <c r="B7" s="70">
        <v>3548560.0054604965</v>
      </c>
      <c r="C7" s="71">
        <v>2506295.734984634</v>
      </c>
      <c r="D7" s="70">
        <v>1374850.68</v>
      </c>
      <c r="E7" s="70">
        <v>982220.65</v>
      </c>
      <c r="F7" s="70">
        <v>1720983.1526801852</v>
      </c>
      <c r="G7" s="70">
        <v>6054855.7404451305</v>
      </c>
      <c r="H7" s="70">
        <v>3095833.8326801853</v>
      </c>
      <c r="I7" s="70">
        <v>2959021.9077649452</v>
      </c>
      <c r="J7" s="72">
        <v>1.9558077299010597</v>
      </c>
    </row>
    <row r="8" spans="1:10" x14ac:dyDescent="0.35">
      <c r="A8" s="69" t="s">
        <v>50</v>
      </c>
      <c r="B8" s="70">
        <v>6421529.4909520205</v>
      </c>
      <c r="C8" s="71">
        <v>3260180.0237338003</v>
      </c>
      <c r="D8" s="70">
        <v>1246100.26</v>
      </c>
      <c r="E8" s="70">
        <v>926843</v>
      </c>
      <c r="F8" s="70">
        <v>985932.68786519475</v>
      </c>
      <c r="G8" s="73">
        <v>9681709.5146858208</v>
      </c>
      <c r="H8" s="73">
        <v>2232032.9478651946</v>
      </c>
      <c r="I8" s="73">
        <v>7449676.5668206261</v>
      </c>
      <c r="J8" s="72">
        <v>4.3376194441689551</v>
      </c>
    </row>
    <row r="9" spans="1:10" x14ac:dyDescent="0.35">
      <c r="A9" s="69" t="s">
        <v>51</v>
      </c>
      <c r="B9" s="70">
        <v>14559178.327607904</v>
      </c>
      <c r="C9" s="71">
        <v>9407680.1438964736</v>
      </c>
      <c r="D9" s="70">
        <v>660119.84</v>
      </c>
      <c r="E9" s="70">
        <v>1286722</v>
      </c>
      <c r="F9" s="70">
        <v>1286722</v>
      </c>
      <c r="G9" s="73">
        <v>23966858.471504375</v>
      </c>
      <c r="H9" s="73">
        <v>1946841.8399999999</v>
      </c>
      <c r="I9" s="73">
        <v>22020016.631504375</v>
      </c>
      <c r="J9" s="72">
        <v>12.310634577025722</v>
      </c>
    </row>
    <row r="10" spans="1:10" x14ac:dyDescent="0.35">
      <c r="A10" s="69" t="s">
        <v>52</v>
      </c>
      <c r="B10" s="70">
        <v>747923.58657586074</v>
      </c>
      <c r="C10" s="71">
        <v>2308887.3068440515</v>
      </c>
      <c r="D10" s="70">
        <v>208366.01</v>
      </c>
      <c r="E10" s="70">
        <v>143610</v>
      </c>
      <c r="F10" s="70">
        <v>216451.01042145578</v>
      </c>
      <c r="G10" s="73">
        <v>3056810.8934199121</v>
      </c>
      <c r="H10" s="73">
        <v>424817.02042145579</v>
      </c>
      <c r="I10" s="73">
        <v>2631993.8729984565</v>
      </c>
      <c r="J10" s="72">
        <v>7.1955942122735275</v>
      </c>
    </row>
    <row r="11" spans="1:10" x14ac:dyDescent="0.35">
      <c r="A11" s="69" t="s">
        <v>53</v>
      </c>
      <c r="B11" s="70">
        <v>2250993.4811699088</v>
      </c>
      <c r="C11" s="71">
        <v>1916692.5422252622</v>
      </c>
      <c r="D11" s="70">
        <v>347249.86</v>
      </c>
      <c r="E11" s="70">
        <v>329450</v>
      </c>
      <c r="F11" s="70">
        <v>1643308.014865499</v>
      </c>
      <c r="G11" s="73">
        <v>4167686.0233951709</v>
      </c>
      <c r="H11" s="73">
        <v>1990557.8748654989</v>
      </c>
      <c r="I11" s="73">
        <v>2177128.1485296721</v>
      </c>
      <c r="J11" s="72">
        <v>2.09372763084157</v>
      </c>
    </row>
    <row r="12" spans="1:10" x14ac:dyDescent="0.35">
      <c r="A12" s="69" t="s">
        <v>54</v>
      </c>
      <c r="B12" s="70">
        <v>3007260.8161815079</v>
      </c>
      <c r="C12" s="71">
        <v>1128595.2934482154</v>
      </c>
      <c r="D12" s="70">
        <v>349689.75</v>
      </c>
      <c r="E12" s="70">
        <v>957360</v>
      </c>
      <c r="F12" s="70">
        <v>957360</v>
      </c>
      <c r="G12" s="73">
        <v>4135856.1096297232</v>
      </c>
      <c r="H12" s="73">
        <v>1307049.75</v>
      </c>
      <c r="I12" s="73">
        <v>2828806.3596297232</v>
      </c>
      <c r="J12" s="72">
        <v>3.164268314675645</v>
      </c>
    </row>
    <row r="13" spans="1:10" x14ac:dyDescent="0.35">
      <c r="A13" s="77" t="s">
        <v>71</v>
      </c>
      <c r="B13" s="78">
        <v>59100889.772280969</v>
      </c>
      <c r="C13" s="78">
        <v>34983830.262638748</v>
      </c>
      <c r="D13" s="78">
        <v>6407372.0499999998</v>
      </c>
      <c r="E13" s="78">
        <v>8263999.2599999998</v>
      </c>
      <c r="F13" s="78">
        <v>22580766.322144896</v>
      </c>
      <c r="G13" s="78">
        <v>94084720.034919709</v>
      </c>
      <c r="H13" s="78">
        <v>28988138.372144897</v>
      </c>
      <c r="I13" s="78">
        <v>65096581.662774816</v>
      </c>
      <c r="J13" s="79">
        <v>3.2456282230709586</v>
      </c>
    </row>
    <row r="14" spans="1:10" x14ac:dyDescent="0.35">
      <c r="A14" s="69" t="s">
        <v>55</v>
      </c>
      <c r="B14" s="70">
        <v>8124203.1681353021</v>
      </c>
      <c r="C14" s="71">
        <v>4481747.9271185929</v>
      </c>
      <c r="D14" s="70">
        <v>1675296.65</v>
      </c>
      <c r="E14" s="70">
        <v>1037758</v>
      </c>
      <c r="F14" s="70">
        <v>1340667.6368643621</v>
      </c>
      <c r="G14" s="70">
        <v>12605951.095253896</v>
      </c>
      <c r="H14" s="70">
        <v>3015964.2868643617</v>
      </c>
      <c r="I14" s="70">
        <v>9589986.8083895333</v>
      </c>
      <c r="J14" s="72">
        <v>4.1797415009711711</v>
      </c>
    </row>
    <row r="15" spans="1:10" x14ac:dyDescent="0.35">
      <c r="A15" s="69" t="s">
        <v>56</v>
      </c>
      <c r="B15" s="70">
        <v>26905111.417888567</v>
      </c>
      <c r="C15" s="71">
        <v>10145334.354911398</v>
      </c>
      <c r="D15" s="70">
        <v>1737335.52</v>
      </c>
      <c r="E15" s="70">
        <v>1457955</v>
      </c>
      <c r="F15" s="70">
        <v>20033117.399499997</v>
      </c>
      <c r="G15" s="70">
        <v>37050445.772799969</v>
      </c>
      <c r="H15" s="70">
        <v>21770452.919499997</v>
      </c>
      <c r="I15" s="70">
        <v>15279992.853299972</v>
      </c>
      <c r="J15" s="72">
        <v>1.7018683951960201</v>
      </c>
    </row>
    <row r="16" spans="1:10" x14ac:dyDescent="0.35">
      <c r="A16" s="69" t="s">
        <v>57</v>
      </c>
      <c r="B16" s="70">
        <v>6419360.0518506542</v>
      </c>
      <c r="C16" s="71">
        <v>2420054.7936446788</v>
      </c>
      <c r="D16" s="70">
        <v>261464.94</v>
      </c>
      <c r="E16" s="70">
        <v>716451</v>
      </c>
      <c r="F16" s="70">
        <v>916725.02</v>
      </c>
      <c r="G16" s="70">
        <v>8839414.845495332</v>
      </c>
      <c r="H16" s="70">
        <v>1178189.96</v>
      </c>
      <c r="I16" s="70">
        <v>7661224.8854953321</v>
      </c>
      <c r="J16" s="72">
        <v>7.5025379145951412</v>
      </c>
    </row>
    <row r="17" spans="1:10" x14ac:dyDescent="0.35">
      <c r="A17" s="69" t="s">
        <v>58</v>
      </c>
      <c r="B17" s="70">
        <v>1472901.2141822469</v>
      </c>
      <c r="C17" s="71">
        <v>552374.69244477479</v>
      </c>
      <c r="D17" s="70">
        <v>310045.2</v>
      </c>
      <c r="E17" s="70">
        <v>311312</v>
      </c>
      <c r="F17" s="70">
        <v>457044.78</v>
      </c>
      <c r="G17" s="70">
        <v>2025275.9066270217</v>
      </c>
      <c r="H17" s="70">
        <v>767089.98</v>
      </c>
      <c r="I17" s="70">
        <v>1258185.9266270217</v>
      </c>
      <c r="J17" s="72">
        <v>2.6402064417879916</v>
      </c>
    </row>
    <row r="18" spans="1:10" x14ac:dyDescent="0.35">
      <c r="A18" s="69" t="s">
        <v>59</v>
      </c>
      <c r="B18" s="70">
        <v>3445497.6111141592</v>
      </c>
      <c r="C18" s="71">
        <v>1316689.5818232726</v>
      </c>
      <c r="D18" s="70">
        <v>224288.84</v>
      </c>
      <c r="E18" s="70">
        <v>428126</v>
      </c>
      <c r="F18" s="70">
        <v>1665395.5163999998</v>
      </c>
      <c r="G18" s="70">
        <v>4762187.1929374319</v>
      </c>
      <c r="H18" s="70">
        <v>1889684.3563999999</v>
      </c>
      <c r="I18" s="70">
        <v>2872502.8365374319</v>
      </c>
      <c r="J18" s="72">
        <v>2.5200966377314886</v>
      </c>
    </row>
    <row r="19" spans="1:10" x14ac:dyDescent="0.35">
      <c r="A19" s="69" t="s">
        <v>60</v>
      </c>
      <c r="B19" s="70">
        <v>2866243.1613121694</v>
      </c>
      <c r="C19" s="71">
        <v>1321566.8977963282</v>
      </c>
      <c r="D19" s="70">
        <v>894900.89</v>
      </c>
      <c r="E19" s="70">
        <v>518625</v>
      </c>
      <c r="F19" s="70">
        <v>815323.91768558533</v>
      </c>
      <c r="G19" s="70">
        <v>4187810.0591084976</v>
      </c>
      <c r="H19" s="70">
        <v>1710224.8076855852</v>
      </c>
      <c r="I19" s="70">
        <v>2477585.2514229123</v>
      </c>
      <c r="J19" s="72">
        <v>2.4486898098360421</v>
      </c>
    </row>
    <row r="20" spans="1:10" x14ac:dyDescent="0.35">
      <c r="A20" s="69" t="s">
        <v>61</v>
      </c>
      <c r="B20" s="70">
        <v>339197.21105199802</v>
      </c>
      <c r="C20" s="71">
        <v>130085.43577846051</v>
      </c>
      <c r="D20" s="70">
        <v>137991.43425691972</v>
      </c>
      <c r="E20" s="70">
        <v>60300</v>
      </c>
      <c r="F20" s="70">
        <v>71748</v>
      </c>
      <c r="G20" s="70">
        <v>469282.64683045854</v>
      </c>
      <c r="H20" s="70">
        <v>209739.43425691972</v>
      </c>
      <c r="I20" s="70">
        <v>259543.21257353883</v>
      </c>
      <c r="J20" s="72">
        <v>2.237455481336009</v>
      </c>
    </row>
    <row r="21" spans="1:10" x14ac:dyDescent="0.35">
      <c r="A21" s="77" t="s">
        <v>72</v>
      </c>
      <c r="B21" s="78">
        <v>49572513.835535102</v>
      </c>
      <c r="C21" s="78">
        <v>20367853.683517504</v>
      </c>
      <c r="D21" s="78">
        <v>5241323.4742569197</v>
      </c>
      <c r="E21" s="78">
        <v>4530527</v>
      </c>
      <c r="F21" s="78">
        <v>25300022.270449944</v>
      </c>
      <c r="G21" s="78">
        <v>69940367.51905261</v>
      </c>
      <c r="H21" s="78">
        <v>30541345.744706862</v>
      </c>
      <c r="I21" s="78">
        <v>39399021.774345733</v>
      </c>
      <c r="J21" s="79">
        <v>2.2900224536167997</v>
      </c>
    </row>
    <row r="22" spans="1:10" x14ac:dyDescent="0.35">
      <c r="A22" s="69" t="s">
        <v>62</v>
      </c>
      <c r="B22" s="70">
        <v>2095600.2203281028</v>
      </c>
      <c r="C22" s="71">
        <v>829098.14301813627</v>
      </c>
      <c r="D22" s="70">
        <v>1261611.1544370099</v>
      </c>
      <c r="E22" s="70">
        <v>2027897.3271285077</v>
      </c>
      <c r="F22" s="70">
        <v>3695739.4772053049</v>
      </c>
      <c r="G22" s="70">
        <v>2924698.3633462391</v>
      </c>
      <c r="H22" s="70">
        <v>4957350.6316423146</v>
      </c>
      <c r="I22" s="70">
        <v>-2032652.2682960755</v>
      </c>
      <c r="J22" s="72">
        <v>0.58997205980915646</v>
      </c>
    </row>
    <row r="23" spans="1:10" x14ac:dyDescent="0.35">
      <c r="A23" s="69" t="s">
        <v>63</v>
      </c>
      <c r="B23" s="70">
        <v>196318.48210395427</v>
      </c>
      <c r="C23" s="71">
        <v>74949.011423220625</v>
      </c>
      <c r="D23" s="70">
        <v>227206.61445225569</v>
      </c>
      <c r="E23" s="70">
        <v>386763.87</v>
      </c>
      <c r="F23" s="70">
        <v>773527.74</v>
      </c>
      <c r="G23" s="70">
        <v>271267.49352717493</v>
      </c>
      <c r="H23" s="70">
        <v>1000734.3544522556</v>
      </c>
      <c r="I23" s="70">
        <v>-729466.86092508072</v>
      </c>
      <c r="J23" s="72">
        <v>0.27106843321637653</v>
      </c>
    </row>
    <row r="24" spans="1:10" x14ac:dyDescent="0.35">
      <c r="A24" s="69" t="s">
        <v>64</v>
      </c>
      <c r="B24" s="70">
        <v>1888741.3718017382</v>
      </c>
      <c r="C24" s="71">
        <v>1952862.4728957182</v>
      </c>
      <c r="D24" s="70">
        <v>1032150.7723195377</v>
      </c>
      <c r="E24" s="70">
        <v>1756985.0599999998</v>
      </c>
      <c r="F24" s="70">
        <v>1756985.0599999998</v>
      </c>
      <c r="G24" s="70">
        <v>3841603.8446974563</v>
      </c>
      <c r="H24" s="70">
        <v>2789135.8323195376</v>
      </c>
      <c r="I24" s="70">
        <v>1052468.0123779187</v>
      </c>
      <c r="J24" s="72">
        <v>1.3773455563484163</v>
      </c>
    </row>
    <row r="25" spans="1:10" x14ac:dyDescent="0.35">
      <c r="A25" s="69" t="s">
        <v>65</v>
      </c>
      <c r="B25" s="70">
        <v>1338289.8683687013</v>
      </c>
      <c r="C25" s="71">
        <v>901773.46955280832</v>
      </c>
      <c r="D25" s="70">
        <v>40960.896287704214</v>
      </c>
      <c r="E25" s="70">
        <v>71099.14</v>
      </c>
      <c r="F25" s="70">
        <v>71099.14</v>
      </c>
      <c r="G25" s="70">
        <v>2240063.3379215095</v>
      </c>
      <c r="H25" s="70">
        <v>112060.03628770422</v>
      </c>
      <c r="I25" s="70">
        <v>2128003.3016338055</v>
      </c>
      <c r="J25" s="72">
        <v>19.989850192180423</v>
      </c>
    </row>
    <row r="26" spans="1:10" x14ac:dyDescent="0.35">
      <c r="A26" s="69" t="s">
        <v>66</v>
      </c>
      <c r="B26" s="70">
        <v>5068201.3295342671</v>
      </c>
      <c r="C26" s="71">
        <v>3350293.6398360003</v>
      </c>
      <c r="D26" s="70">
        <v>1845017.5507270631</v>
      </c>
      <c r="E26" s="70">
        <v>3140692.58</v>
      </c>
      <c r="F26" s="70">
        <v>3140692.58</v>
      </c>
      <c r="G26" s="70">
        <v>8418494.9693702683</v>
      </c>
      <c r="H26" s="70">
        <v>4985710.1307270629</v>
      </c>
      <c r="I26" s="70">
        <v>3432784.8386432054</v>
      </c>
      <c r="J26" s="72">
        <v>1.6885247534723011</v>
      </c>
    </row>
    <row r="27" spans="1:10" x14ac:dyDescent="0.35">
      <c r="A27" s="69" t="s">
        <v>67</v>
      </c>
      <c r="B27" s="70">
        <v>483578.2712871657</v>
      </c>
      <c r="C27" s="71">
        <v>333524.37496085529</v>
      </c>
      <c r="D27" s="70">
        <v>14493.458670242344</v>
      </c>
      <c r="E27" s="70">
        <v>24671.58</v>
      </c>
      <c r="F27" s="70">
        <v>24671.58</v>
      </c>
      <c r="G27" s="70">
        <v>817102.64624802093</v>
      </c>
      <c r="H27" s="70">
        <v>39165.038670242342</v>
      </c>
      <c r="I27" s="70">
        <v>777937.60757777863</v>
      </c>
      <c r="J27" s="72">
        <v>20.863062414613594</v>
      </c>
    </row>
    <row r="28" spans="1:10" x14ac:dyDescent="0.35">
      <c r="A28" s="69" t="s">
        <v>68</v>
      </c>
      <c r="B28" s="70">
        <v>204565.19425049014</v>
      </c>
      <c r="C28" s="71">
        <v>77605.022605056758</v>
      </c>
      <c r="D28" s="70">
        <v>133927.97094768239</v>
      </c>
      <c r="E28" s="70">
        <v>227979.72</v>
      </c>
      <c r="F28" s="70">
        <v>227979.72</v>
      </c>
      <c r="G28" s="70">
        <v>282170.21685554693</v>
      </c>
      <c r="H28" s="70">
        <v>361907.69094768236</v>
      </c>
      <c r="I28" s="70">
        <v>-79737.474092135439</v>
      </c>
      <c r="J28" s="72">
        <v>0.77967455213969927</v>
      </c>
    </row>
    <row r="29" spans="1:10" x14ac:dyDescent="0.35">
      <c r="A29" s="69" t="s">
        <v>69</v>
      </c>
      <c r="B29" s="70">
        <v>607814.46735213103</v>
      </c>
      <c r="C29" s="71">
        <v>229218.62371599965</v>
      </c>
      <c r="D29" s="70">
        <v>113924.4721585041</v>
      </c>
      <c r="E29" s="70">
        <v>193928.63999999998</v>
      </c>
      <c r="F29" s="70">
        <v>193928.63999999998</v>
      </c>
      <c r="G29" s="70">
        <v>837033.09106813069</v>
      </c>
      <c r="H29" s="70">
        <v>307853.11215850408</v>
      </c>
      <c r="I29" s="70">
        <v>529179.9789096266</v>
      </c>
      <c r="J29" s="72">
        <v>2.7189365902436227</v>
      </c>
    </row>
    <row r="30" spans="1:10" x14ac:dyDescent="0.35">
      <c r="A30" s="77" t="s">
        <v>73</v>
      </c>
      <c r="B30" s="78">
        <v>11883109.20502655</v>
      </c>
      <c r="C30" s="78">
        <v>7749324.7580077955</v>
      </c>
      <c r="D30" s="78">
        <v>4669292.8899999997</v>
      </c>
      <c r="E30" s="78">
        <v>7830017.917128507</v>
      </c>
      <c r="F30" s="78">
        <v>9884623.9372053053</v>
      </c>
      <c r="G30" s="78">
        <v>19632433.963034347</v>
      </c>
      <c r="H30" s="78">
        <v>14553916.8272053</v>
      </c>
      <c r="I30" s="78">
        <v>5078517.1358290436</v>
      </c>
      <c r="J30" s="79">
        <v>1.3489450431883665</v>
      </c>
    </row>
    <row r="31" spans="1:10" x14ac:dyDescent="0.35">
      <c r="A31" s="69" t="s">
        <v>70</v>
      </c>
      <c r="B31" s="70">
        <v>0</v>
      </c>
      <c r="C31" s="71">
        <v>0</v>
      </c>
      <c r="D31" s="70">
        <v>1034200.5557430803</v>
      </c>
      <c r="E31" s="70">
        <v>0</v>
      </c>
      <c r="F31" s="70">
        <v>0</v>
      </c>
      <c r="G31" s="73">
        <v>0</v>
      </c>
      <c r="H31" s="73">
        <v>1034200.5557430803</v>
      </c>
      <c r="I31" s="73">
        <v>-1034200.5557430803</v>
      </c>
      <c r="J31" s="72">
        <v>0</v>
      </c>
    </row>
    <row r="32" spans="1:10" x14ac:dyDescent="0.35">
      <c r="A32" s="80" t="s">
        <v>74</v>
      </c>
      <c r="B32" s="81">
        <v>0</v>
      </c>
      <c r="C32" s="81">
        <v>0</v>
      </c>
      <c r="D32" s="81">
        <v>1034200.5557430803</v>
      </c>
      <c r="E32" s="81">
        <v>0</v>
      </c>
      <c r="F32" s="81">
        <v>0</v>
      </c>
      <c r="G32" s="81">
        <v>0</v>
      </c>
      <c r="H32" s="81">
        <v>1034200.5557430803</v>
      </c>
      <c r="I32" s="81">
        <v>-1034200.5557430803</v>
      </c>
      <c r="J32" s="79">
        <v>0</v>
      </c>
    </row>
    <row r="33" spans="1:10" x14ac:dyDescent="0.35">
      <c r="A33" s="74"/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15" thickBot="1" x14ac:dyDescent="0.4">
      <c r="A34" s="82" t="s">
        <v>75</v>
      </c>
      <c r="B34" s="83"/>
      <c r="C34" s="83"/>
      <c r="D34" s="84">
        <v>5343845.3079490708</v>
      </c>
      <c r="E34" s="84"/>
      <c r="F34" s="84"/>
      <c r="G34" s="84"/>
      <c r="H34" s="84">
        <v>5343845.3079490708</v>
      </c>
      <c r="I34" s="84">
        <v>-5343845.3079490708</v>
      </c>
      <c r="J34" s="85"/>
    </row>
    <row r="35" spans="1:10" ht="15" thickBot="1" x14ac:dyDescent="0.4">
      <c r="A35" s="86" t="s">
        <v>76</v>
      </c>
      <c r="B35" s="87">
        <v>120556512.81284262</v>
      </c>
      <c r="C35" s="87">
        <v>63101008.704164043</v>
      </c>
      <c r="D35" s="87">
        <v>22696034.277949069</v>
      </c>
      <c r="E35" s="87">
        <v>20624544.177128509</v>
      </c>
      <c r="F35" s="87">
        <v>57765412.529800147</v>
      </c>
      <c r="G35" s="87">
        <v>183657521.51700664</v>
      </c>
      <c r="H35" s="87">
        <v>80461446.807749212</v>
      </c>
      <c r="I35" s="87">
        <v>103196074.70925745</v>
      </c>
      <c r="J35" s="88">
        <v>2.2825530586819953</v>
      </c>
    </row>
    <row r="36" spans="1:10" ht="15" thickBot="1" x14ac:dyDescent="0.4">
      <c r="A36" s="86" t="s">
        <v>162</v>
      </c>
      <c r="B36" s="87">
        <v>108673403.60781607</v>
      </c>
      <c r="C36" s="87">
        <v>55351683.946156248</v>
      </c>
      <c r="D36" s="87">
        <v>18026741.387949068</v>
      </c>
      <c r="E36" s="87">
        <v>12794526.260000002</v>
      </c>
      <c r="F36" s="87">
        <v>47880788.59259484</v>
      </c>
      <c r="G36" s="87">
        <v>164025087.5539723</v>
      </c>
      <c r="H36" s="87">
        <v>65907529.980543911</v>
      </c>
      <c r="I36" s="87">
        <v>98117557.573428407</v>
      </c>
      <c r="J36" s="88">
        <v>2.4887154412006183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2E157-1259-408C-9084-1DD877EEA776}">
  <dimension ref="A1:J36"/>
  <sheetViews>
    <sheetView workbookViewId="0">
      <selection sqref="A1:J1"/>
    </sheetView>
  </sheetViews>
  <sheetFormatPr defaultRowHeight="14.5" x14ac:dyDescent="0.35"/>
  <cols>
    <col min="1" max="1" width="40.7265625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3.54296875" customWidth="1"/>
    <col min="9" max="9" width="14.54296875" customWidth="1"/>
    <col min="10" max="10" width="11.54296875" customWidth="1"/>
  </cols>
  <sheetData>
    <row r="1" spans="1:10" ht="15" thickBot="1" x14ac:dyDescent="0.4">
      <c r="A1" s="110" t="s">
        <v>163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" thickBot="1" x14ac:dyDescent="0.4">
      <c r="A2" s="113" t="s">
        <v>139</v>
      </c>
      <c r="B2" s="115" t="s">
        <v>140</v>
      </c>
      <c r="C2" s="116"/>
      <c r="D2" s="115" t="s">
        <v>141</v>
      </c>
      <c r="E2" s="116"/>
      <c r="F2" s="117"/>
      <c r="G2" s="115" t="s">
        <v>142</v>
      </c>
      <c r="H2" s="116"/>
      <c r="I2" s="116"/>
      <c r="J2" s="118"/>
    </row>
    <row r="3" spans="1:10" ht="23.5" thickBot="1" x14ac:dyDescent="0.4">
      <c r="A3" s="114"/>
      <c r="B3" s="62" t="s">
        <v>143</v>
      </c>
      <c r="C3" s="63" t="s">
        <v>144</v>
      </c>
      <c r="D3" s="63" t="s">
        <v>145</v>
      </c>
      <c r="E3" s="63" t="s">
        <v>146</v>
      </c>
      <c r="F3" s="64" t="s">
        <v>147</v>
      </c>
      <c r="G3" s="63" t="s">
        <v>148</v>
      </c>
      <c r="H3" s="63" t="s">
        <v>149</v>
      </c>
      <c r="I3" s="63" t="s">
        <v>150</v>
      </c>
      <c r="J3" s="65" t="s">
        <v>151</v>
      </c>
    </row>
    <row r="4" spans="1:10" x14ac:dyDescent="0.35">
      <c r="A4" s="114" t="s">
        <v>32</v>
      </c>
      <c r="B4" s="120" t="s">
        <v>33</v>
      </c>
      <c r="C4" s="120" t="s">
        <v>152</v>
      </c>
      <c r="D4" s="120" t="s">
        <v>35</v>
      </c>
      <c r="E4" s="120" t="s">
        <v>36</v>
      </c>
      <c r="F4" s="108" t="s">
        <v>153</v>
      </c>
      <c r="G4" s="63" t="s">
        <v>154</v>
      </c>
      <c r="H4" s="63" t="s">
        <v>155</v>
      </c>
      <c r="I4" s="63" t="s">
        <v>156</v>
      </c>
      <c r="J4" s="65" t="s">
        <v>157</v>
      </c>
    </row>
    <row r="5" spans="1:10" ht="15" thickBot="1" x14ac:dyDescent="0.4">
      <c r="A5" s="119"/>
      <c r="B5" s="121"/>
      <c r="C5" s="121"/>
      <c r="D5" s="121"/>
      <c r="E5" s="121"/>
      <c r="F5" s="109"/>
      <c r="G5" s="66" t="s">
        <v>158</v>
      </c>
      <c r="H5" s="66" t="s">
        <v>159</v>
      </c>
      <c r="I5" s="67" t="s">
        <v>160</v>
      </c>
      <c r="J5" s="68" t="s">
        <v>161</v>
      </c>
    </row>
    <row r="6" spans="1:10" x14ac:dyDescent="0.35">
      <c r="A6" s="69" t="s">
        <v>47</v>
      </c>
      <c r="B6" s="70">
        <v>18029273.214471944</v>
      </c>
      <c r="C6" s="71">
        <v>25046085.249225825</v>
      </c>
      <c r="D6" s="70">
        <v>2220995.65</v>
      </c>
      <c r="E6" s="70">
        <v>3637793.61</v>
      </c>
      <c r="F6" s="71">
        <v>15770009.456312563</v>
      </c>
      <c r="G6" s="70">
        <v>43075358.463697769</v>
      </c>
      <c r="H6" s="70">
        <v>17991005.106312562</v>
      </c>
      <c r="I6" s="70">
        <v>25084353.357385207</v>
      </c>
      <c r="J6" s="72">
        <v>2.3942719269521957</v>
      </c>
    </row>
    <row r="7" spans="1:10" x14ac:dyDescent="0.35">
      <c r="A7" s="69" t="s">
        <v>49</v>
      </c>
      <c r="B7" s="70">
        <v>2245713.5121562546</v>
      </c>
      <c r="C7" s="71">
        <v>3836850.0939225694</v>
      </c>
      <c r="D7" s="70">
        <v>1374850.68</v>
      </c>
      <c r="E7" s="70">
        <v>982220.65</v>
      </c>
      <c r="F7" s="70">
        <v>1720983.1526801852</v>
      </c>
      <c r="G7" s="70">
        <v>6082563.606078824</v>
      </c>
      <c r="H7" s="70">
        <v>3095833.8326801853</v>
      </c>
      <c r="I7" s="70">
        <v>2986729.7733986387</v>
      </c>
      <c r="J7" s="72">
        <v>1.9647577792677939</v>
      </c>
    </row>
    <row r="8" spans="1:10" x14ac:dyDescent="0.35">
      <c r="A8" s="69" t="s">
        <v>50</v>
      </c>
      <c r="B8" s="70">
        <v>4061273.3634714689</v>
      </c>
      <c r="C8" s="71">
        <v>6027934.4562250599</v>
      </c>
      <c r="D8" s="70">
        <v>1246100.26</v>
      </c>
      <c r="E8" s="70">
        <v>926843</v>
      </c>
      <c r="F8" s="70">
        <v>985932.68786519475</v>
      </c>
      <c r="G8" s="73">
        <v>10089207.819696529</v>
      </c>
      <c r="H8" s="73">
        <v>2232032.9478651946</v>
      </c>
      <c r="I8" s="73">
        <v>7857174.8718313342</v>
      </c>
      <c r="J8" s="72">
        <v>4.5201876743559053</v>
      </c>
    </row>
    <row r="9" spans="1:10" x14ac:dyDescent="0.35">
      <c r="A9" s="69" t="s">
        <v>51</v>
      </c>
      <c r="B9" s="70">
        <v>9156292.544151254</v>
      </c>
      <c r="C9" s="71">
        <v>14854754.797064254</v>
      </c>
      <c r="D9" s="70">
        <v>660119.84</v>
      </c>
      <c r="E9" s="70">
        <v>1286722</v>
      </c>
      <c r="F9" s="70">
        <v>1286722</v>
      </c>
      <c r="G9" s="73">
        <v>24011047.341215506</v>
      </c>
      <c r="H9" s="73">
        <v>1946841.8399999999</v>
      </c>
      <c r="I9" s="73">
        <v>22064205.501215506</v>
      </c>
      <c r="J9" s="72">
        <v>12.333332296379817</v>
      </c>
    </row>
    <row r="10" spans="1:10" x14ac:dyDescent="0.35">
      <c r="A10" s="69" t="s">
        <v>52</v>
      </c>
      <c r="B10" s="70">
        <v>490137.91144425992</v>
      </c>
      <c r="C10" s="71">
        <v>2628696.4977856828</v>
      </c>
      <c r="D10" s="70">
        <v>208366.01</v>
      </c>
      <c r="E10" s="70">
        <v>143610</v>
      </c>
      <c r="F10" s="70">
        <v>216451.01042145578</v>
      </c>
      <c r="G10" s="73">
        <v>3118834.4092299426</v>
      </c>
      <c r="H10" s="73">
        <v>424817.02042145579</v>
      </c>
      <c r="I10" s="73">
        <v>2694017.388808487</v>
      </c>
      <c r="J10" s="72">
        <v>7.3415947556333432</v>
      </c>
    </row>
    <row r="11" spans="1:10" x14ac:dyDescent="0.35">
      <c r="A11" s="69" t="s">
        <v>53</v>
      </c>
      <c r="B11" s="70">
        <v>1414904.0545444801</v>
      </c>
      <c r="C11" s="71">
        <v>2623415.6846398674</v>
      </c>
      <c r="D11" s="70">
        <v>347249.86</v>
      </c>
      <c r="E11" s="70">
        <v>329450</v>
      </c>
      <c r="F11" s="70">
        <v>1643308.014865499</v>
      </c>
      <c r="G11" s="73">
        <v>4038319.7391843474</v>
      </c>
      <c r="H11" s="73">
        <v>1990557.8748654989</v>
      </c>
      <c r="I11" s="73">
        <v>2047761.8643188486</v>
      </c>
      <c r="J11" s="72">
        <v>2.0287376670508586</v>
      </c>
    </row>
    <row r="12" spans="1:10" x14ac:dyDescent="0.35">
      <c r="A12" s="69" t="s">
        <v>54</v>
      </c>
      <c r="B12" s="70">
        <v>2052237.2596208518</v>
      </c>
      <c r="C12" s="71">
        <v>2500532.2708356869</v>
      </c>
      <c r="D12" s="70">
        <v>349689.75</v>
      </c>
      <c r="E12" s="70">
        <v>957360</v>
      </c>
      <c r="F12" s="70">
        <v>957360</v>
      </c>
      <c r="G12" s="73">
        <v>4552769.5304565392</v>
      </c>
      <c r="H12" s="73">
        <v>1307049.75</v>
      </c>
      <c r="I12" s="73">
        <v>3245719.7804565392</v>
      </c>
      <c r="J12" s="72">
        <v>3.4832411929664797</v>
      </c>
    </row>
    <row r="13" spans="1:10" x14ac:dyDescent="0.35">
      <c r="A13" s="77" t="s">
        <v>71</v>
      </c>
      <c r="B13" s="78">
        <v>37449831.859860517</v>
      </c>
      <c r="C13" s="78">
        <v>57518269.049698941</v>
      </c>
      <c r="D13" s="78">
        <v>6407372.0499999998</v>
      </c>
      <c r="E13" s="78">
        <v>8263999.2599999998</v>
      </c>
      <c r="F13" s="78">
        <v>22580766.322144896</v>
      </c>
      <c r="G13" s="78">
        <v>94968100.909559473</v>
      </c>
      <c r="H13" s="78">
        <v>28988138.372144897</v>
      </c>
      <c r="I13" s="78">
        <v>65979962.537414566</v>
      </c>
      <c r="J13" s="79">
        <v>3.2761020970155035</v>
      </c>
    </row>
    <row r="14" spans="1:10" x14ac:dyDescent="0.35">
      <c r="A14" s="69" t="s">
        <v>55</v>
      </c>
      <c r="B14" s="70">
        <v>5315963.1432794575</v>
      </c>
      <c r="C14" s="71">
        <v>7974178.3079719199</v>
      </c>
      <c r="D14" s="70">
        <v>1675296.65</v>
      </c>
      <c r="E14" s="70">
        <v>1037758</v>
      </c>
      <c r="F14" s="70">
        <v>1340667.6368643621</v>
      </c>
      <c r="G14" s="70">
        <v>13290141.451251376</v>
      </c>
      <c r="H14" s="70">
        <v>3015964.2868643617</v>
      </c>
      <c r="I14" s="70">
        <v>10274177.164387014</v>
      </c>
      <c r="J14" s="72">
        <v>4.4065977535393408</v>
      </c>
    </row>
    <row r="15" spans="1:10" x14ac:dyDescent="0.35">
      <c r="A15" s="69" t="s">
        <v>56</v>
      </c>
      <c r="B15" s="70">
        <v>16850875.017156247</v>
      </c>
      <c r="C15" s="71">
        <v>20222006.935319211</v>
      </c>
      <c r="D15" s="70">
        <v>1737335.52</v>
      </c>
      <c r="E15" s="70">
        <v>1457955</v>
      </c>
      <c r="F15" s="70">
        <v>20033117.399499997</v>
      </c>
      <c r="G15" s="70">
        <v>37072881.952475458</v>
      </c>
      <c r="H15" s="70">
        <v>21770452.919499997</v>
      </c>
      <c r="I15" s="70">
        <v>15302429.032975461</v>
      </c>
      <c r="J15" s="72">
        <v>1.7028989745669891</v>
      </c>
    </row>
    <row r="16" spans="1:10" x14ac:dyDescent="0.35">
      <c r="A16" s="69" t="s">
        <v>57</v>
      </c>
      <c r="B16" s="70">
        <v>4333723.1905136919</v>
      </c>
      <c r="C16" s="71">
        <v>5297113.8433928732</v>
      </c>
      <c r="D16" s="70">
        <v>261464.94</v>
      </c>
      <c r="E16" s="70">
        <v>716451</v>
      </c>
      <c r="F16" s="70">
        <v>916725.02</v>
      </c>
      <c r="G16" s="70">
        <v>9630837.0339065641</v>
      </c>
      <c r="H16" s="70">
        <v>1178189.96</v>
      </c>
      <c r="I16" s="70">
        <v>8452647.0739065632</v>
      </c>
      <c r="J16" s="72">
        <v>8.1742650683482019</v>
      </c>
    </row>
    <row r="17" spans="1:10" x14ac:dyDescent="0.35">
      <c r="A17" s="69" t="s">
        <v>58</v>
      </c>
      <c r="B17" s="70">
        <v>978294.89619690704</v>
      </c>
      <c r="C17" s="71">
        <v>1192480.6335704876</v>
      </c>
      <c r="D17" s="70">
        <v>310045.2</v>
      </c>
      <c r="E17" s="70">
        <v>311312</v>
      </c>
      <c r="F17" s="70">
        <v>457044.78</v>
      </c>
      <c r="G17" s="70">
        <v>2170775.5297673945</v>
      </c>
      <c r="H17" s="70">
        <v>767089.98</v>
      </c>
      <c r="I17" s="70">
        <v>1403685.5497673946</v>
      </c>
      <c r="J17" s="72">
        <v>2.8298838289706176</v>
      </c>
    </row>
    <row r="18" spans="1:10" x14ac:dyDescent="0.35">
      <c r="A18" s="69" t="s">
        <v>59</v>
      </c>
      <c r="B18" s="70">
        <v>2159431.4753372171</v>
      </c>
      <c r="C18" s="71">
        <v>2570522.8256390905</v>
      </c>
      <c r="D18" s="70">
        <v>224288.84</v>
      </c>
      <c r="E18" s="70">
        <v>428126</v>
      </c>
      <c r="F18" s="70">
        <v>1665395.5163999998</v>
      </c>
      <c r="G18" s="70">
        <v>4729954.3009763081</v>
      </c>
      <c r="H18" s="70">
        <v>1889684.3563999999</v>
      </c>
      <c r="I18" s="70">
        <v>2840269.9445763081</v>
      </c>
      <c r="J18" s="72">
        <v>2.5030393488504346</v>
      </c>
    </row>
    <row r="19" spans="1:10" x14ac:dyDescent="0.35">
      <c r="A19" s="69" t="s">
        <v>60</v>
      </c>
      <c r="B19" s="70">
        <v>1930275.252598587</v>
      </c>
      <c r="C19" s="71">
        <v>2605412.4199611316</v>
      </c>
      <c r="D19" s="70">
        <v>894900.89</v>
      </c>
      <c r="E19" s="70">
        <v>518625</v>
      </c>
      <c r="F19" s="70">
        <v>815323.91768558533</v>
      </c>
      <c r="G19" s="70">
        <v>4535687.6725597186</v>
      </c>
      <c r="H19" s="70">
        <v>1710224.8076855852</v>
      </c>
      <c r="I19" s="70">
        <v>2825462.8648741334</v>
      </c>
      <c r="J19" s="72">
        <v>2.6521002690270752</v>
      </c>
    </row>
    <row r="20" spans="1:10" x14ac:dyDescent="0.35">
      <c r="A20" s="69" t="s">
        <v>61</v>
      </c>
      <c r="B20" s="70">
        <v>213913.52515379153</v>
      </c>
      <c r="C20" s="71">
        <v>265434.73444255139</v>
      </c>
      <c r="D20" s="70">
        <v>137991.43425691972</v>
      </c>
      <c r="E20" s="70">
        <v>60300</v>
      </c>
      <c r="F20" s="70">
        <v>71748</v>
      </c>
      <c r="G20" s="70">
        <v>479348.25959634292</v>
      </c>
      <c r="H20" s="70">
        <v>209739.43425691972</v>
      </c>
      <c r="I20" s="70">
        <v>269608.8253394232</v>
      </c>
      <c r="J20" s="72">
        <v>2.285446517459214</v>
      </c>
    </row>
    <row r="21" spans="1:10" x14ac:dyDescent="0.35">
      <c r="A21" s="77" t="s">
        <v>72</v>
      </c>
      <c r="B21" s="78">
        <v>31782476.5002359</v>
      </c>
      <c r="C21" s="78">
        <v>40127149.700297266</v>
      </c>
      <c r="D21" s="78">
        <v>5241323.4742569197</v>
      </c>
      <c r="E21" s="78">
        <v>4530527</v>
      </c>
      <c r="F21" s="78">
        <v>25300022.270449944</v>
      </c>
      <c r="G21" s="78">
        <v>71909626.200533167</v>
      </c>
      <c r="H21" s="78">
        <v>30541345.744706862</v>
      </c>
      <c r="I21" s="78">
        <v>41368280.455826297</v>
      </c>
      <c r="J21" s="79">
        <v>2.3545009051539867</v>
      </c>
    </row>
    <row r="22" spans="1:10" x14ac:dyDescent="0.35">
      <c r="A22" s="69" t="s">
        <v>62</v>
      </c>
      <c r="B22" s="70">
        <v>1315778.1545968861</v>
      </c>
      <c r="C22" s="71">
        <v>1608480.8981614953</v>
      </c>
      <c r="D22" s="70">
        <v>1261611.1544370099</v>
      </c>
      <c r="E22" s="70">
        <v>2027897.3271285077</v>
      </c>
      <c r="F22" s="70">
        <v>3695739.4772053049</v>
      </c>
      <c r="G22" s="70">
        <v>2924259.0527583817</v>
      </c>
      <c r="H22" s="70">
        <v>4957350.6316423146</v>
      </c>
      <c r="I22" s="70">
        <v>-2033091.5788839329</v>
      </c>
      <c r="J22" s="72">
        <v>0.58988344179108576</v>
      </c>
    </row>
    <row r="23" spans="1:10" x14ac:dyDescent="0.35">
      <c r="A23" s="69" t="s">
        <v>63</v>
      </c>
      <c r="B23" s="70">
        <v>123018.50277864606</v>
      </c>
      <c r="C23" s="71">
        <v>146506.29512389962</v>
      </c>
      <c r="D23" s="70">
        <v>227206.61445225569</v>
      </c>
      <c r="E23" s="70">
        <v>386763.87</v>
      </c>
      <c r="F23" s="70">
        <v>773527.74</v>
      </c>
      <c r="G23" s="70">
        <v>269524.79790254566</v>
      </c>
      <c r="H23" s="70">
        <v>1000734.3544522556</v>
      </c>
      <c r="I23" s="70">
        <v>-731209.55654970999</v>
      </c>
      <c r="J23" s="72">
        <v>0.26932701640893303</v>
      </c>
    </row>
    <row r="24" spans="1:10" x14ac:dyDescent="0.35">
      <c r="A24" s="69" t="s">
        <v>64</v>
      </c>
      <c r="B24" s="70">
        <v>1186000.0307619588</v>
      </c>
      <c r="C24" s="71">
        <v>2505017.4839414163</v>
      </c>
      <c r="D24" s="70">
        <v>1032150.7723195377</v>
      </c>
      <c r="E24" s="70">
        <v>1756985.0599999998</v>
      </c>
      <c r="F24" s="70">
        <v>1756985.0599999998</v>
      </c>
      <c r="G24" s="70">
        <v>3691017.5147033753</v>
      </c>
      <c r="H24" s="70">
        <v>2789135.8323195376</v>
      </c>
      <c r="I24" s="70">
        <v>901881.68238383764</v>
      </c>
      <c r="J24" s="72">
        <v>1.3233552385413236</v>
      </c>
    </row>
    <row r="25" spans="1:10" x14ac:dyDescent="0.35">
      <c r="A25" s="69" t="s">
        <v>65</v>
      </c>
      <c r="B25" s="70">
        <v>842183.09959076648</v>
      </c>
      <c r="C25" s="71">
        <v>1403585.9021217865</v>
      </c>
      <c r="D25" s="70">
        <v>40960.896287704214</v>
      </c>
      <c r="E25" s="70">
        <v>71099.14</v>
      </c>
      <c r="F25" s="70">
        <v>71099.14</v>
      </c>
      <c r="G25" s="70">
        <v>2245769.0017125532</v>
      </c>
      <c r="H25" s="70">
        <v>112060.03628770422</v>
      </c>
      <c r="I25" s="70">
        <v>2133708.9654248492</v>
      </c>
      <c r="J25" s="72">
        <v>20.040766325889276</v>
      </c>
    </row>
    <row r="26" spans="1:10" x14ac:dyDescent="0.35">
      <c r="A26" s="69" t="s">
        <v>66</v>
      </c>
      <c r="B26" s="70">
        <v>3178186.7020418392</v>
      </c>
      <c r="C26" s="71">
        <v>5107920.5765356114</v>
      </c>
      <c r="D26" s="70">
        <v>1845017.5507270631</v>
      </c>
      <c r="E26" s="70">
        <v>3140692.58</v>
      </c>
      <c r="F26" s="70">
        <v>3140692.58</v>
      </c>
      <c r="G26" s="70">
        <v>8286107.2785774507</v>
      </c>
      <c r="H26" s="70">
        <v>4985710.1307270629</v>
      </c>
      <c r="I26" s="70">
        <v>3300397.1478503877</v>
      </c>
      <c r="J26" s="72">
        <v>1.6619713263131672</v>
      </c>
    </row>
    <row r="27" spans="1:10" x14ac:dyDescent="0.35">
      <c r="A27" s="69" t="s">
        <v>67</v>
      </c>
      <c r="B27" s="70">
        <v>304690.17801631923</v>
      </c>
      <c r="C27" s="71">
        <v>515590.36073981016</v>
      </c>
      <c r="D27" s="70">
        <v>14493.458670242344</v>
      </c>
      <c r="E27" s="70">
        <v>24671.58</v>
      </c>
      <c r="F27" s="70">
        <v>24671.58</v>
      </c>
      <c r="G27" s="70">
        <v>820280.53875612933</v>
      </c>
      <c r="H27" s="70">
        <v>39165.038670242342</v>
      </c>
      <c r="I27" s="70">
        <v>781115.50008588703</v>
      </c>
      <c r="J27" s="72">
        <v>20.94420346836986</v>
      </c>
    </row>
    <row r="28" spans="1:10" x14ac:dyDescent="0.35">
      <c r="A28" s="69" t="s">
        <v>68</v>
      </c>
      <c r="B28" s="70">
        <v>128343.00505506119</v>
      </c>
      <c r="C28" s="71">
        <v>153374.03331727168</v>
      </c>
      <c r="D28" s="70">
        <v>133927.97094768239</v>
      </c>
      <c r="E28" s="70">
        <v>227979.72</v>
      </c>
      <c r="F28" s="70">
        <v>227979.72</v>
      </c>
      <c r="G28" s="70">
        <v>281717.03837233287</v>
      </c>
      <c r="H28" s="70">
        <v>361907.69094768236</v>
      </c>
      <c r="I28" s="70">
        <v>-80190.652575349493</v>
      </c>
      <c r="J28" s="72">
        <v>0.77842235857059494</v>
      </c>
    </row>
    <row r="29" spans="1:10" x14ac:dyDescent="0.35">
      <c r="A29" s="69" t="s">
        <v>69</v>
      </c>
      <c r="B29" s="70">
        <v>381232.79990828433</v>
      </c>
      <c r="C29" s="71">
        <v>458688.5045738499</v>
      </c>
      <c r="D29" s="70">
        <v>113924.4721585041</v>
      </c>
      <c r="E29" s="70">
        <v>193928.63999999998</v>
      </c>
      <c r="F29" s="70">
        <v>193928.63999999998</v>
      </c>
      <c r="G29" s="70">
        <v>839921.30448213429</v>
      </c>
      <c r="H29" s="70">
        <v>307853.11215850408</v>
      </c>
      <c r="I29" s="70">
        <v>532068.19232363021</v>
      </c>
      <c r="J29" s="72">
        <v>2.7283183807792226</v>
      </c>
    </row>
    <row r="30" spans="1:10" x14ac:dyDescent="0.35">
      <c r="A30" s="77" t="s">
        <v>73</v>
      </c>
      <c r="B30" s="78">
        <v>7459432.4727497613</v>
      </c>
      <c r="C30" s="78">
        <v>11899164.054515142</v>
      </c>
      <c r="D30" s="78">
        <v>4669292.8899999997</v>
      </c>
      <c r="E30" s="78">
        <v>7830017.917128507</v>
      </c>
      <c r="F30" s="78">
        <v>9884623.9372053053</v>
      </c>
      <c r="G30" s="78">
        <v>19358596.527264904</v>
      </c>
      <c r="H30" s="78">
        <v>14553916.8272053</v>
      </c>
      <c r="I30" s="78">
        <v>4804679.7000596002</v>
      </c>
      <c r="J30" s="79">
        <v>1.3301296659245934</v>
      </c>
    </row>
    <row r="31" spans="1:10" x14ac:dyDescent="0.35">
      <c r="A31" s="69" t="s">
        <v>70</v>
      </c>
      <c r="B31" s="70">
        <v>0</v>
      </c>
      <c r="C31" s="71">
        <v>0</v>
      </c>
      <c r="D31" s="70">
        <v>1034200.5557430803</v>
      </c>
      <c r="E31" s="70">
        <v>0</v>
      </c>
      <c r="F31" s="70">
        <v>0</v>
      </c>
      <c r="G31" s="73">
        <v>0</v>
      </c>
      <c r="H31" s="73">
        <v>1034200.5557430803</v>
      </c>
      <c r="I31" s="73">
        <v>-1034200.5557430803</v>
      </c>
      <c r="J31" s="72">
        <v>0</v>
      </c>
    </row>
    <row r="32" spans="1:10" x14ac:dyDescent="0.35">
      <c r="A32" s="80" t="s">
        <v>74</v>
      </c>
      <c r="B32" s="81">
        <v>0</v>
      </c>
      <c r="C32" s="81">
        <v>0</v>
      </c>
      <c r="D32" s="81">
        <v>1034200.5557430803</v>
      </c>
      <c r="E32" s="81">
        <v>0</v>
      </c>
      <c r="F32" s="81">
        <v>0</v>
      </c>
      <c r="G32" s="81">
        <v>0</v>
      </c>
      <c r="H32" s="81">
        <v>1034200.5557430803</v>
      </c>
      <c r="I32" s="81">
        <v>-1034200.5557430803</v>
      </c>
      <c r="J32" s="79">
        <v>0</v>
      </c>
    </row>
    <row r="33" spans="1:10" x14ac:dyDescent="0.35">
      <c r="A33" s="74"/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15" thickBot="1" x14ac:dyDescent="0.4">
      <c r="A34" s="82" t="s">
        <v>75</v>
      </c>
      <c r="B34" s="83"/>
      <c r="C34" s="83"/>
      <c r="D34" s="84">
        <v>5343845.3079490708</v>
      </c>
      <c r="E34" s="84"/>
      <c r="F34" s="84"/>
      <c r="G34" s="84"/>
      <c r="H34" s="84">
        <v>5343845.3079490708</v>
      </c>
      <c r="I34" s="84">
        <v>-5343845.3079490708</v>
      </c>
      <c r="J34" s="85"/>
    </row>
    <row r="35" spans="1:10" ht="15" thickBot="1" x14ac:dyDescent="0.4">
      <c r="A35" s="86" t="s">
        <v>76</v>
      </c>
      <c r="B35" s="87">
        <v>76691740.83284618</v>
      </c>
      <c r="C35" s="87">
        <v>109544582.80451135</v>
      </c>
      <c r="D35" s="87">
        <v>22696034.277949069</v>
      </c>
      <c r="E35" s="87">
        <v>20624544.177128509</v>
      </c>
      <c r="F35" s="87">
        <v>57765412.529800147</v>
      </c>
      <c r="G35" s="87">
        <v>186236323.63735753</v>
      </c>
      <c r="H35" s="87">
        <v>80461446.807749212</v>
      </c>
      <c r="I35" s="87">
        <v>105774876.82960831</v>
      </c>
      <c r="J35" s="88">
        <v>2.3146032171449988</v>
      </c>
    </row>
    <row r="36" spans="1:10" ht="15" thickBot="1" x14ac:dyDescent="0.4">
      <c r="A36" s="86" t="s">
        <v>162</v>
      </c>
      <c r="B36" s="87">
        <v>69232308.360096425</v>
      </c>
      <c r="C36" s="87">
        <v>97645418.749996215</v>
      </c>
      <c r="D36" s="87">
        <v>18026741.387949068</v>
      </c>
      <c r="E36" s="87">
        <v>12794526.260000002</v>
      </c>
      <c r="F36" s="87">
        <v>47880788.59259484</v>
      </c>
      <c r="G36" s="87">
        <v>166877727.11009264</v>
      </c>
      <c r="H36" s="87">
        <v>65907529.980543911</v>
      </c>
      <c r="I36" s="87">
        <v>100970197.1295487</v>
      </c>
      <c r="J36" s="88">
        <v>2.5319978940093097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343D-A384-480F-A45E-24FDFEBFDF39}">
  <dimension ref="A1:J36"/>
  <sheetViews>
    <sheetView workbookViewId="0">
      <selection sqref="A1:J1"/>
    </sheetView>
  </sheetViews>
  <sheetFormatPr defaultRowHeight="14.5" x14ac:dyDescent="0.35"/>
  <cols>
    <col min="1" max="1" width="40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1.54296875" customWidth="1"/>
    <col min="9" max="9" width="14.54296875" customWidth="1"/>
    <col min="10" max="10" width="11.54296875" customWidth="1"/>
  </cols>
  <sheetData>
    <row r="1" spans="1:10" x14ac:dyDescent="0.35">
      <c r="A1" s="124" t="s">
        <v>164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5" thickBot="1" x14ac:dyDescent="0.4">
      <c r="A2" s="126" t="s">
        <v>139</v>
      </c>
      <c r="B2" s="128" t="s">
        <v>140</v>
      </c>
      <c r="C2" s="129"/>
      <c r="D2" s="128" t="s">
        <v>141</v>
      </c>
      <c r="E2" s="130"/>
      <c r="F2" s="129"/>
      <c r="G2" s="128" t="s">
        <v>165</v>
      </c>
      <c r="H2" s="130"/>
      <c r="I2" s="130"/>
      <c r="J2" s="129"/>
    </row>
    <row r="3" spans="1:10" ht="23.5" thickBot="1" x14ac:dyDescent="0.4">
      <c r="A3" s="127"/>
      <c r="B3" s="89" t="s">
        <v>143</v>
      </c>
      <c r="C3" s="90" t="s">
        <v>144</v>
      </c>
      <c r="D3" s="89" t="s">
        <v>145</v>
      </c>
      <c r="E3" s="91" t="s">
        <v>146</v>
      </c>
      <c r="F3" s="91" t="s">
        <v>147</v>
      </c>
      <c r="G3" s="89" t="s">
        <v>166</v>
      </c>
      <c r="H3" s="91" t="s">
        <v>167</v>
      </c>
      <c r="I3" s="91" t="s">
        <v>168</v>
      </c>
      <c r="J3" s="90" t="s">
        <v>169</v>
      </c>
    </row>
    <row r="4" spans="1:10" x14ac:dyDescent="0.35">
      <c r="A4" s="131" t="s">
        <v>32</v>
      </c>
      <c r="B4" s="133" t="s">
        <v>33</v>
      </c>
      <c r="C4" s="122" t="s">
        <v>152</v>
      </c>
      <c r="D4" s="133" t="s">
        <v>35</v>
      </c>
      <c r="E4" s="135" t="s">
        <v>36</v>
      </c>
      <c r="F4" s="122" t="s">
        <v>153</v>
      </c>
      <c r="G4" s="92" t="s">
        <v>154</v>
      </c>
      <c r="H4" s="93" t="s">
        <v>155</v>
      </c>
      <c r="I4" s="93" t="s">
        <v>156</v>
      </c>
      <c r="J4" s="94" t="s">
        <v>170</v>
      </c>
    </row>
    <row r="5" spans="1:10" x14ac:dyDescent="0.35">
      <c r="A5" s="132"/>
      <c r="B5" s="134"/>
      <c r="C5" s="123"/>
      <c r="D5" s="134"/>
      <c r="E5" s="136"/>
      <c r="F5" s="123"/>
      <c r="G5" s="95" t="s">
        <v>33</v>
      </c>
      <c r="H5" s="96" t="s">
        <v>171</v>
      </c>
      <c r="I5" s="96" t="s">
        <v>160</v>
      </c>
      <c r="J5" s="97" t="s">
        <v>161</v>
      </c>
    </row>
    <row r="6" spans="1:10" x14ac:dyDescent="0.35">
      <c r="A6" s="69" t="s">
        <v>47</v>
      </c>
      <c r="B6" s="70">
        <v>17393539.864326995</v>
      </c>
      <c r="C6" s="70"/>
      <c r="D6" s="70">
        <v>2220995.65</v>
      </c>
      <c r="E6" s="70">
        <v>3637793.61</v>
      </c>
      <c r="F6" s="70">
        <v>16316029.728614358</v>
      </c>
      <c r="G6" s="70">
        <v>17393539.864326995</v>
      </c>
      <c r="H6" s="70">
        <v>5858789.2599999998</v>
      </c>
      <c r="I6" s="70">
        <v>11534750.604326995</v>
      </c>
      <c r="J6" s="72">
        <v>2.9687942495352693</v>
      </c>
    </row>
    <row r="7" spans="1:10" x14ac:dyDescent="0.35">
      <c r="A7" s="69" t="s">
        <v>49</v>
      </c>
      <c r="B7" s="70">
        <v>2204458.0380933005</v>
      </c>
      <c r="C7" s="70"/>
      <c r="D7" s="70">
        <v>1374850.68</v>
      </c>
      <c r="E7" s="70">
        <v>982220.65</v>
      </c>
      <c r="F7" s="70">
        <v>1720983.1526801852</v>
      </c>
      <c r="G7" s="70">
        <v>2204458.0380933005</v>
      </c>
      <c r="H7" s="70">
        <v>2357071.33</v>
      </c>
      <c r="I7" s="70">
        <v>-152613.29190669954</v>
      </c>
      <c r="J7" s="72">
        <v>0.935253002332051</v>
      </c>
    </row>
    <row r="8" spans="1:10" x14ac:dyDescent="0.35">
      <c r="A8" s="69" t="s">
        <v>50</v>
      </c>
      <c r="B8" s="70">
        <v>4277176.5652378406</v>
      </c>
      <c r="C8" s="70"/>
      <c r="D8" s="70">
        <v>1246100.26</v>
      </c>
      <c r="E8" s="70">
        <v>926843</v>
      </c>
      <c r="F8" s="70">
        <v>985932.68786519475</v>
      </c>
      <c r="G8" s="70">
        <v>4277176.5652378406</v>
      </c>
      <c r="H8" s="70">
        <v>2172943.2599999998</v>
      </c>
      <c r="I8" s="70">
        <v>2104233.3052378409</v>
      </c>
      <c r="J8" s="72">
        <v>1.9683793148090949</v>
      </c>
    </row>
    <row r="9" spans="1:10" x14ac:dyDescent="0.35">
      <c r="A9" s="69" t="s">
        <v>51</v>
      </c>
      <c r="B9" s="70">
        <v>8625787.0478848275</v>
      </c>
      <c r="C9" s="70"/>
      <c r="D9" s="70">
        <v>660119.84</v>
      </c>
      <c r="E9" s="70">
        <v>1286722</v>
      </c>
      <c r="F9" s="70">
        <v>1286722</v>
      </c>
      <c r="G9" s="70">
        <v>8625787.0478848275</v>
      </c>
      <c r="H9" s="70">
        <v>1946841.8399999999</v>
      </c>
      <c r="I9" s="70">
        <v>6678945.2078848276</v>
      </c>
      <c r="J9" s="72">
        <v>4.4306562919794388</v>
      </c>
    </row>
    <row r="10" spans="1:10" x14ac:dyDescent="0.35">
      <c r="A10" s="69" t="s">
        <v>52</v>
      </c>
      <c r="B10" s="70">
        <v>561556.69881234772</v>
      </c>
      <c r="C10" s="70"/>
      <c r="D10" s="70">
        <v>208366.01</v>
      </c>
      <c r="E10" s="70">
        <v>143610</v>
      </c>
      <c r="F10" s="70">
        <v>216451.01042145578</v>
      </c>
      <c r="G10" s="70">
        <v>561556.69881234772</v>
      </c>
      <c r="H10" s="70">
        <v>351976.01</v>
      </c>
      <c r="I10" s="70">
        <v>209580.68881234771</v>
      </c>
      <c r="J10" s="72">
        <v>1.5954402654099855</v>
      </c>
    </row>
    <row r="11" spans="1:10" x14ac:dyDescent="0.35">
      <c r="A11" s="69" t="s">
        <v>53</v>
      </c>
      <c r="B11" s="70">
        <v>1346608.5038923407</v>
      </c>
      <c r="C11" s="70"/>
      <c r="D11" s="70">
        <v>347249.86</v>
      </c>
      <c r="E11" s="70">
        <v>329450</v>
      </c>
      <c r="F11" s="70">
        <v>1643308.014865499</v>
      </c>
      <c r="G11" s="70">
        <v>1346608.5038923407</v>
      </c>
      <c r="H11" s="70">
        <v>676699.86</v>
      </c>
      <c r="I11" s="70">
        <v>669908.64389234071</v>
      </c>
      <c r="J11" s="72">
        <v>1.9899642123353487</v>
      </c>
    </row>
    <row r="12" spans="1:10" x14ac:dyDescent="0.35">
      <c r="A12" s="69" t="s">
        <v>54</v>
      </c>
      <c r="B12" s="70">
        <v>2586713.9891895708</v>
      </c>
      <c r="C12" s="70"/>
      <c r="D12" s="70">
        <v>349689.75</v>
      </c>
      <c r="E12" s="70">
        <v>957360</v>
      </c>
      <c r="F12" s="70">
        <v>957360</v>
      </c>
      <c r="G12" s="70">
        <v>2586713.9891895708</v>
      </c>
      <c r="H12" s="70">
        <v>1307049.75</v>
      </c>
      <c r="I12" s="70">
        <v>1279664.2391895708</v>
      </c>
      <c r="J12" s="72">
        <v>1.9790478435802239</v>
      </c>
    </row>
    <row r="13" spans="1:10" x14ac:dyDescent="0.35">
      <c r="A13" s="77" t="s">
        <v>71</v>
      </c>
      <c r="B13" s="78">
        <v>36995840.707437232</v>
      </c>
      <c r="C13" s="78">
        <v>0</v>
      </c>
      <c r="D13" s="78">
        <v>6407372.0499999998</v>
      </c>
      <c r="E13" s="78">
        <v>8263999.2599999998</v>
      </c>
      <c r="F13" s="78">
        <v>23126786.594446693</v>
      </c>
      <c r="G13" s="78">
        <v>36995840.707437232</v>
      </c>
      <c r="H13" s="78">
        <v>14671371.309999999</v>
      </c>
      <c r="I13" s="78">
        <v>22324469.397437222</v>
      </c>
      <c r="J13" s="79">
        <v>2.5216348169322718</v>
      </c>
    </row>
    <row r="14" spans="1:10" x14ac:dyDescent="0.35">
      <c r="A14" s="69" t="s">
        <v>55</v>
      </c>
      <c r="B14" s="70">
        <v>5605388.9776028311</v>
      </c>
      <c r="C14" s="70"/>
      <c r="D14" s="70">
        <v>1675296.65</v>
      </c>
      <c r="E14" s="70">
        <v>1037758</v>
      </c>
      <c r="F14" s="70">
        <v>1340667.6368643621</v>
      </c>
      <c r="G14" s="70">
        <v>5605388.9776028311</v>
      </c>
      <c r="H14" s="70">
        <v>2713054.65</v>
      </c>
      <c r="I14" s="70">
        <v>2892334.3276028312</v>
      </c>
      <c r="J14" s="72">
        <v>2.06608037829346</v>
      </c>
    </row>
    <row r="15" spans="1:10" x14ac:dyDescent="0.35">
      <c r="A15" s="69" t="s">
        <v>56</v>
      </c>
      <c r="B15" s="70">
        <v>16031493.079965837</v>
      </c>
      <c r="C15" s="70"/>
      <c r="D15" s="70">
        <v>1737335.52</v>
      </c>
      <c r="E15" s="70">
        <v>1457955</v>
      </c>
      <c r="F15" s="70">
        <v>20033117.399499997</v>
      </c>
      <c r="G15" s="70">
        <v>16031493.079965837</v>
      </c>
      <c r="H15" s="70">
        <v>3195290.52</v>
      </c>
      <c r="I15" s="70">
        <v>12836202.559965838</v>
      </c>
      <c r="J15" s="72">
        <v>5.0172255009744271</v>
      </c>
    </row>
    <row r="16" spans="1:10" x14ac:dyDescent="0.35">
      <c r="A16" s="69" t="s">
        <v>57</v>
      </c>
      <c r="B16" s="70">
        <v>5219330.7404350899</v>
      </c>
      <c r="C16" s="70"/>
      <c r="D16" s="70">
        <v>261464.94</v>
      </c>
      <c r="E16" s="70">
        <v>716451</v>
      </c>
      <c r="F16" s="70">
        <v>916725.02</v>
      </c>
      <c r="G16" s="70">
        <v>5219330.7404350899</v>
      </c>
      <c r="H16" s="70">
        <v>977915.94</v>
      </c>
      <c r="I16" s="70">
        <v>4241414.8004350904</v>
      </c>
      <c r="J16" s="72">
        <v>5.3371977354567823</v>
      </c>
    </row>
    <row r="17" spans="1:10" x14ac:dyDescent="0.35">
      <c r="A17" s="69" t="s">
        <v>58</v>
      </c>
      <c r="B17" s="70">
        <v>1131157.3475960724</v>
      </c>
      <c r="C17" s="70"/>
      <c r="D17" s="70">
        <v>310045.2</v>
      </c>
      <c r="E17" s="70">
        <v>311312</v>
      </c>
      <c r="F17" s="70">
        <v>457044.78</v>
      </c>
      <c r="G17" s="70">
        <v>1131157.3475960724</v>
      </c>
      <c r="H17" s="70">
        <v>621357.19999999995</v>
      </c>
      <c r="I17" s="70">
        <v>509800.14759607241</v>
      </c>
      <c r="J17" s="72">
        <v>1.8204622841677418</v>
      </c>
    </row>
    <row r="18" spans="1:10" x14ac:dyDescent="0.35">
      <c r="A18" s="69" t="s">
        <v>59</v>
      </c>
      <c r="B18" s="70">
        <v>1933974.352771997</v>
      </c>
      <c r="C18" s="70"/>
      <c r="D18" s="70">
        <v>224288.84</v>
      </c>
      <c r="E18" s="70">
        <v>428126</v>
      </c>
      <c r="F18" s="70">
        <v>1665395.5163999998</v>
      </c>
      <c r="G18" s="70">
        <v>1933974.352771997</v>
      </c>
      <c r="H18" s="70">
        <v>652414.84</v>
      </c>
      <c r="I18" s="70">
        <v>1281559.5127719971</v>
      </c>
      <c r="J18" s="72">
        <v>2.964332253343589</v>
      </c>
    </row>
    <row r="19" spans="1:10" x14ac:dyDescent="0.35">
      <c r="A19" s="69" t="s">
        <v>60</v>
      </c>
      <c r="B19" s="70">
        <v>2339119.586216175</v>
      </c>
      <c r="C19" s="70"/>
      <c r="D19" s="70">
        <v>894900.89</v>
      </c>
      <c r="E19" s="70">
        <v>518625</v>
      </c>
      <c r="F19" s="70">
        <v>815323.91768558533</v>
      </c>
      <c r="G19" s="70">
        <v>2339119.586216175</v>
      </c>
      <c r="H19" s="70">
        <v>1413525.8900000001</v>
      </c>
      <c r="I19" s="70">
        <v>925593.69621617487</v>
      </c>
      <c r="J19" s="72">
        <v>1.6548119866528761</v>
      </c>
    </row>
    <row r="20" spans="1:10" x14ac:dyDescent="0.35">
      <c r="A20" s="69" t="s">
        <v>61</v>
      </c>
      <c r="B20" s="70">
        <v>227390.97138524245</v>
      </c>
      <c r="C20" s="70"/>
      <c r="D20" s="70">
        <v>137991.43425691972</v>
      </c>
      <c r="E20" s="70">
        <v>60300</v>
      </c>
      <c r="F20" s="70">
        <v>71748</v>
      </c>
      <c r="G20" s="70">
        <v>227390.97138524245</v>
      </c>
      <c r="H20" s="70">
        <v>198291.43425691972</v>
      </c>
      <c r="I20" s="70">
        <v>29099.537128322729</v>
      </c>
      <c r="J20" s="72">
        <v>1.1467513573512178</v>
      </c>
    </row>
    <row r="21" spans="1:10" x14ac:dyDescent="0.35">
      <c r="A21" s="77" t="s">
        <v>72</v>
      </c>
      <c r="B21" s="78">
        <v>32487855.055973247</v>
      </c>
      <c r="C21" s="78">
        <v>0</v>
      </c>
      <c r="D21" s="78">
        <v>5241323.4742569197</v>
      </c>
      <c r="E21" s="78">
        <v>4530527</v>
      </c>
      <c r="F21" s="78">
        <v>25300022.270449944</v>
      </c>
      <c r="G21" s="78">
        <v>32487855.055973247</v>
      </c>
      <c r="H21" s="78">
        <v>9771850.4742569197</v>
      </c>
      <c r="I21" s="78">
        <v>22716004.581716325</v>
      </c>
      <c r="J21" s="79">
        <v>3.3246369397034514</v>
      </c>
    </row>
    <row r="22" spans="1:10" x14ac:dyDescent="0.35">
      <c r="A22" s="69" t="s">
        <v>62</v>
      </c>
      <c r="B22" s="70">
        <v>1228241.6985877941</v>
      </c>
      <c r="C22" s="70"/>
      <c r="D22" s="70">
        <v>1261611.1544370099</v>
      </c>
      <c r="E22" s="70">
        <v>2027897.3271285077</v>
      </c>
      <c r="F22" s="70">
        <v>3886028.8187753828</v>
      </c>
      <c r="G22" s="70">
        <v>1228241.6985877941</v>
      </c>
      <c r="H22" s="70">
        <v>3289508.4815655174</v>
      </c>
      <c r="I22" s="70">
        <v>-2061266.7829777233</v>
      </c>
      <c r="J22" s="72">
        <v>0.37338152659307289</v>
      </c>
    </row>
    <row r="23" spans="1:10" x14ac:dyDescent="0.35">
      <c r="A23" s="69" t="s">
        <v>63</v>
      </c>
      <c r="B23" s="70">
        <v>110561.50441363601</v>
      </c>
      <c r="C23" s="70"/>
      <c r="D23" s="70">
        <v>227206.61445225569</v>
      </c>
      <c r="E23" s="70">
        <v>386763.87</v>
      </c>
      <c r="F23" s="70">
        <v>773527.74</v>
      </c>
      <c r="G23" s="70">
        <v>110561.50441363601</v>
      </c>
      <c r="H23" s="70">
        <v>613970.48445225565</v>
      </c>
      <c r="I23" s="70">
        <v>-503408.98003861966</v>
      </c>
      <c r="J23" s="72">
        <v>0.18007625319688089</v>
      </c>
    </row>
    <row r="24" spans="1:10" x14ac:dyDescent="0.35">
      <c r="A24" s="69" t="s">
        <v>64</v>
      </c>
      <c r="B24" s="70">
        <v>1111309.3497696929</v>
      </c>
      <c r="C24" s="70"/>
      <c r="D24" s="70">
        <v>1032150.7723195377</v>
      </c>
      <c r="E24" s="70">
        <v>1756985.0599999998</v>
      </c>
      <c r="F24" s="70">
        <v>1756985.0599999998</v>
      </c>
      <c r="G24" s="70">
        <v>1111309.3497696929</v>
      </c>
      <c r="H24" s="70">
        <v>2789135.8323195376</v>
      </c>
      <c r="I24" s="70">
        <v>-1677826.4825498448</v>
      </c>
      <c r="J24" s="72">
        <v>0.39844217584967573</v>
      </c>
    </row>
    <row r="25" spans="1:10" x14ac:dyDescent="0.35">
      <c r="A25" s="69" t="s">
        <v>65</v>
      </c>
      <c r="B25" s="70">
        <v>796225.79491325771</v>
      </c>
      <c r="C25" s="70"/>
      <c r="D25" s="70">
        <v>40960.896287704214</v>
      </c>
      <c r="E25" s="70">
        <v>71099.14</v>
      </c>
      <c r="F25" s="70">
        <v>71099.14</v>
      </c>
      <c r="G25" s="70">
        <v>796225.79491325771</v>
      </c>
      <c r="H25" s="70">
        <v>112060.03628770422</v>
      </c>
      <c r="I25" s="70">
        <v>684165.75862555346</v>
      </c>
      <c r="J25" s="72">
        <v>7.1053501434625499</v>
      </c>
    </row>
    <row r="26" spans="1:10" x14ac:dyDescent="0.35">
      <c r="A26" s="69" t="s">
        <v>66</v>
      </c>
      <c r="B26" s="70">
        <v>2947322.548882992</v>
      </c>
      <c r="C26" s="70"/>
      <c r="D26" s="70">
        <v>1845017.5507270631</v>
      </c>
      <c r="E26" s="70">
        <v>3140692.58</v>
      </c>
      <c r="F26" s="70">
        <v>3140692.58</v>
      </c>
      <c r="G26" s="70">
        <v>2947322.548882992</v>
      </c>
      <c r="H26" s="70">
        <v>4985710.1307270629</v>
      </c>
      <c r="I26" s="70">
        <v>-2038387.5818440709</v>
      </c>
      <c r="J26" s="72">
        <v>0.59115401248832444</v>
      </c>
    </row>
    <row r="27" spans="1:10" x14ac:dyDescent="0.35">
      <c r="A27" s="69" t="s">
        <v>67</v>
      </c>
      <c r="B27" s="70">
        <v>289885.35333643859</v>
      </c>
      <c r="C27" s="70"/>
      <c r="D27" s="70">
        <v>14493.458670242344</v>
      </c>
      <c r="E27" s="70">
        <v>24671.58</v>
      </c>
      <c r="F27" s="70">
        <v>24671.58</v>
      </c>
      <c r="G27" s="70">
        <v>289885.35333643859</v>
      </c>
      <c r="H27" s="70">
        <v>39165.038670242342</v>
      </c>
      <c r="I27" s="70">
        <v>250720.31466619624</v>
      </c>
      <c r="J27" s="72">
        <v>7.4016358256960935</v>
      </c>
    </row>
    <row r="28" spans="1:10" x14ac:dyDescent="0.35">
      <c r="A28" s="69" t="s">
        <v>68</v>
      </c>
      <c r="B28" s="70">
        <v>119056.10946099795</v>
      </c>
      <c r="C28" s="70"/>
      <c r="D28" s="70">
        <v>133927.97094768239</v>
      </c>
      <c r="E28" s="70">
        <v>227979.72</v>
      </c>
      <c r="F28" s="70">
        <v>227979.72</v>
      </c>
      <c r="G28" s="70">
        <v>119056.10946099795</v>
      </c>
      <c r="H28" s="70">
        <v>361907.69094768236</v>
      </c>
      <c r="I28" s="70">
        <v>-242851.58148668442</v>
      </c>
      <c r="J28" s="72">
        <v>0.32896816630019832</v>
      </c>
    </row>
    <row r="29" spans="1:10" x14ac:dyDescent="0.35">
      <c r="A29" s="69" t="s">
        <v>69</v>
      </c>
      <c r="B29" s="70">
        <v>367513.41771922715</v>
      </c>
      <c r="C29" s="70"/>
      <c r="D29" s="70">
        <v>113924.4721585041</v>
      </c>
      <c r="E29" s="70">
        <v>193928.63999999998</v>
      </c>
      <c r="F29" s="70">
        <v>193928.63999999998</v>
      </c>
      <c r="G29" s="70">
        <v>367513.41771922715</v>
      </c>
      <c r="H29" s="70">
        <v>307853.11215850408</v>
      </c>
      <c r="I29" s="70">
        <v>59660.305560723064</v>
      </c>
      <c r="J29" s="72">
        <v>1.1937947131423048</v>
      </c>
    </row>
    <row r="30" spans="1:10" x14ac:dyDescent="0.35">
      <c r="A30" s="77" t="s">
        <v>73</v>
      </c>
      <c r="B30" s="78">
        <v>6970115.7770840367</v>
      </c>
      <c r="C30" s="78">
        <v>0</v>
      </c>
      <c r="D30" s="78">
        <v>4669292.8899999997</v>
      </c>
      <c r="E30" s="78">
        <v>7830017.917128507</v>
      </c>
      <c r="F30" s="78">
        <v>10074913.278775383</v>
      </c>
      <c r="G30" s="78">
        <v>6970115.7770840367</v>
      </c>
      <c r="H30" s="78">
        <v>12499310.807128504</v>
      </c>
      <c r="I30" s="78">
        <v>-5529195.0300444691</v>
      </c>
      <c r="J30" s="79">
        <v>0.55764000788818679</v>
      </c>
    </row>
    <row r="31" spans="1:10" x14ac:dyDescent="0.35">
      <c r="A31" s="69" t="s">
        <v>70</v>
      </c>
      <c r="B31" s="70">
        <v>0</v>
      </c>
      <c r="C31" s="70"/>
      <c r="D31" s="70">
        <v>1034200.5557430803</v>
      </c>
      <c r="E31" s="70">
        <v>0</v>
      </c>
      <c r="F31" s="70">
        <v>0</v>
      </c>
      <c r="G31" s="70">
        <v>0</v>
      </c>
      <c r="H31" s="70">
        <v>1034200.5557430803</v>
      </c>
      <c r="I31" s="70">
        <v>-1034200.5557430803</v>
      </c>
      <c r="J31" s="72">
        <v>0</v>
      </c>
    </row>
    <row r="32" spans="1:10" x14ac:dyDescent="0.35">
      <c r="A32" s="80" t="s">
        <v>74</v>
      </c>
      <c r="B32" s="81">
        <v>0</v>
      </c>
      <c r="C32" s="81">
        <v>0</v>
      </c>
      <c r="D32" s="81">
        <v>1034200.5557430803</v>
      </c>
      <c r="E32" s="81">
        <v>0</v>
      </c>
      <c r="F32" s="81">
        <v>0</v>
      </c>
      <c r="G32" s="81">
        <v>0</v>
      </c>
      <c r="H32" s="81">
        <v>1034200.5557430803</v>
      </c>
      <c r="I32" s="81">
        <v>-1034200.5557430803</v>
      </c>
      <c r="J32" s="79">
        <v>0</v>
      </c>
    </row>
    <row r="33" spans="1:10" x14ac:dyDescent="0.35">
      <c r="A33" s="74"/>
      <c r="B33" s="75"/>
      <c r="C33" s="75"/>
      <c r="D33" s="75"/>
      <c r="E33" s="75"/>
      <c r="F33" s="75"/>
      <c r="G33" s="75"/>
      <c r="H33" s="75"/>
      <c r="I33" s="75"/>
      <c r="J33" s="76"/>
    </row>
    <row r="34" spans="1:10" x14ac:dyDescent="0.35">
      <c r="A34" s="98" t="s">
        <v>75</v>
      </c>
      <c r="B34" s="99"/>
      <c r="C34" s="99"/>
      <c r="D34" s="73">
        <v>5343845.3079490708</v>
      </c>
      <c r="E34" s="99"/>
      <c r="F34" s="99"/>
      <c r="G34" s="99"/>
      <c r="H34" s="99">
        <v>5343845.3079490708</v>
      </c>
      <c r="I34" s="99">
        <v>-5343845.3079490708</v>
      </c>
      <c r="J34" s="72"/>
    </row>
    <row r="35" spans="1:10" ht="15" thickBot="1" x14ac:dyDescent="0.4">
      <c r="A35" s="86" t="s">
        <v>76</v>
      </c>
      <c r="B35" s="87">
        <v>76453811.540494516</v>
      </c>
      <c r="C35" s="87">
        <v>0</v>
      </c>
      <c r="D35" s="100">
        <v>22696034.277949069</v>
      </c>
      <c r="E35" s="87">
        <v>20624544.177128509</v>
      </c>
      <c r="F35" s="87">
        <v>58501722.143672019</v>
      </c>
      <c r="G35" s="87">
        <v>76453811.540494516</v>
      </c>
      <c r="H35" s="87">
        <v>43320578.455077581</v>
      </c>
      <c r="I35" s="87">
        <v>33133233.085416924</v>
      </c>
      <c r="J35" s="88">
        <v>1.7648381962345059</v>
      </c>
    </row>
    <row r="36" spans="1:10" ht="15" thickBot="1" x14ac:dyDescent="0.4">
      <c r="A36" s="86" t="s">
        <v>162</v>
      </c>
      <c r="B36" s="87">
        <v>69483695.763410479</v>
      </c>
      <c r="C36" s="87">
        <v>0</v>
      </c>
      <c r="D36" s="87">
        <v>18026741.387949068</v>
      </c>
      <c r="E36" s="87">
        <v>12794526.260000002</v>
      </c>
      <c r="F36" s="87">
        <v>48426808.86489664</v>
      </c>
      <c r="G36" s="87">
        <v>69483695.763410479</v>
      </c>
      <c r="H36" s="87">
        <v>30821267.647949077</v>
      </c>
      <c r="I36" s="87">
        <v>38662428.115461394</v>
      </c>
      <c r="J36" s="88">
        <v>2.254407461661756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62E7-4642-4FBC-A24D-0ECF823D15AE}">
  <dimension ref="A1:J36"/>
  <sheetViews>
    <sheetView workbookViewId="0">
      <selection sqref="A1:J1"/>
    </sheetView>
  </sheetViews>
  <sheetFormatPr defaultRowHeight="14.5" x14ac:dyDescent="0.35"/>
  <cols>
    <col min="1" max="1" width="40" customWidth="1"/>
    <col min="2" max="2" width="12.7265625" customWidth="1"/>
    <col min="3" max="3" width="13" customWidth="1"/>
    <col min="4" max="4" width="13.453125" customWidth="1"/>
    <col min="5" max="6" width="13.54296875" customWidth="1"/>
    <col min="7" max="7" width="12.7265625" customWidth="1"/>
    <col min="8" max="8" width="11.54296875" customWidth="1"/>
    <col min="9" max="9" width="14.54296875" customWidth="1"/>
    <col min="10" max="10" width="11.54296875" customWidth="1"/>
  </cols>
  <sheetData>
    <row r="1" spans="1:10" x14ac:dyDescent="0.35">
      <c r="A1" s="124" t="s">
        <v>172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5" thickBot="1" x14ac:dyDescent="0.4">
      <c r="A2" s="126" t="s">
        <v>139</v>
      </c>
      <c r="B2" s="128" t="s">
        <v>140</v>
      </c>
      <c r="C2" s="129"/>
      <c r="D2" s="128" t="s">
        <v>141</v>
      </c>
      <c r="E2" s="130"/>
      <c r="F2" s="129"/>
      <c r="G2" s="128" t="s">
        <v>165</v>
      </c>
      <c r="H2" s="130"/>
      <c r="I2" s="130"/>
      <c r="J2" s="129"/>
    </row>
    <row r="3" spans="1:10" ht="23.5" thickBot="1" x14ac:dyDescent="0.4">
      <c r="A3" s="127"/>
      <c r="B3" s="89" t="s">
        <v>143</v>
      </c>
      <c r="C3" s="90" t="s">
        <v>144</v>
      </c>
      <c r="D3" s="89" t="s">
        <v>145</v>
      </c>
      <c r="E3" s="91" t="s">
        <v>146</v>
      </c>
      <c r="F3" s="91" t="s">
        <v>147</v>
      </c>
      <c r="G3" s="89" t="s">
        <v>166</v>
      </c>
      <c r="H3" s="91" t="s">
        <v>167</v>
      </c>
      <c r="I3" s="91" t="s">
        <v>168</v>
      </c>
      <c r="J3" s="90" t="s">
        <v>169</v>
      </c>
    </row>
    <row r="4" spans="1:10" x14ac:dyDescent="0.35">
      <c r="A4" s="131" t="s">
        <v>32</v>
      </c>
      <c r="B4" s="133" t="s">
        <v>33</v>
      </c>
      <c r="C4" s="122" t="s">
        <v>152</v>
      </c>
      <c r="D4" s="133" t="s">
        <v>35</v>
      </c>
      <c r="E4" s="135" t="s">
        <v>36</v>
      </c>
      <c r="F4" s="122" t="s">
        <v>153</v>
      </c>
      <c r="G4" s="92" t="s">
        <v>154</v>
      </c>
      <c r="H4" s="93" t="s">
        <v>155</v>
      </c>
      <c r="I4" s="93" t="s">
        <v>156</v>
      </c>
      <c r="J4" s="94" t="s">
        <v>170</v>
      </c>
    </row>
    <row r="5" spans="1:10" x14ac:dyDescent="0.35">
      <c r="A5" s="132"/>
      <c r="B5" s="134"/>
      <c r="C5" s="123"/>
      <c r="D5" s="134"/>
      <c r="E5" s="136"/>
      <c r="F5" s="123"/>
      <c r="G5" s="95" t="s">
        <v>33</v>
      </c>
      <c r="H5" s="96" t="s">
        <v>171</v>
      </c>
      <c r="I5" s="96" t="s">
        <v>160</v>
      </c>
      <c r="J5" s="97" t="s">
        <v>161</v>
      </c>
    </row>
    <row r="6" spans="1:10" x14ac:dyDescent="0.35">
      <c r="A6" s="69" t="s">
        <v>47</v>
      </c>
      <c r="B6" s="70">
        <v>11109587.229586912</v>
      </c>
      <c r="C6" s="70"/>
      <c r="D6" s="70">
        <v>2220995.65</v>
      </c>
      <c r="E6" s="70">
        <v>3637793.61</v>
      </c>
      <c r="F6" s="70">
        <v>16316029.728614358</v>
      </c>
      <c r="G6" s="70">
        <v>11109587.229586912</v>
      </c>
      <c r="H6" s="70">
        <v>5858789.2599999998</v>
      </c>
      <c r="I6" s="70">
        <v>5250797.9695869125</v>
      </c>
      <c r="J6" s="72">
        <v>1.8962257791786341</v>
      </c>
    </row>
    <row r="7" spans="1:10" x14ac:dyDescent="0.35">
      <c r="A7" s="69" t="s">
        <v>49</v>
      </c>
      <c r="B7" s="70">
        <v>1411904.7386093594</v>
      </c>
      <c r="C7" s="70"/>
      <c r="D7" s="70">
        <v>1374850.68</v>
      </c>
      <c r="E7" s="70">
        <v>982220.65</v>
      </c>
      <c r="F7" s="70">
        <v>1720983.1526801852</v>
      </c>
      <c r="G7" s="70">
        <v>1411904.7386093594</v>
      </c>
      <c r="H7" s="70">
        <v>2357071.33</v>
      </c>
      <c r="I7" s="70">
        <v>-945166.59139064071</v>
      </c>
      <c r="J7" s="72">
        <v>0.59900806591600231</v>
      </c>
    </row>
    <row r="8" spans="1:10" x14ac:dyDescent="0.35">
      <c r="A8" s="69" t="s">
        <v>50</v>
      </c>
      <c r="B8" s="70">
        <v>2744775.3031858518</v>
      </c>
      <c r="C8" s="70"/>
      <c r="D8" s="70">
        <v>1246100.26</v>
      </c>
      <c r="E8" s="70">
        <v>926843</v>
      </c>
      <c r="F8" s="70">
        <v>985932.68786519475</v>
      </c>
      <c r="G8" s="70">
        <v>2744775.3031858518</v>
      </c>
      <c r="H8" s="70">
        <v>2172943.2599999998</v>
      </c>
      <c r="I8" s="70">
        <v>571832.043185852</v>
      </c>
      <c r="J8" s="72">
        <v>1.263160135707295</v>
      </c>
    </row>
    <row r="9" spans="1:10" x14ac:dyDescent="0.35">
      <c r="A9" s="69" t="s">
        <v>51</v>
      </c>
      <c r="B9" s="70">
        <v>5489748.1636234112</v>
      </c>
      <c r="C9" s="70"/>
      <c r="D9" s="70">
        <v>660119.84</v>
      </c>
      <c r="E9" s="70">
        <v>1286722</v>
      </c>
      <c r="F9" s="70">
        <v>1286722</v>
      </c>
      <c r="G9" s="70">
        <v>5489748.1636234112</v>
      </c>
      <c r="H9" s="70">
        <v>1946841.8399999999</v>
      </c>
      <c r="I9" s="70">
        <v>3542906.3236234114</v>
      </c>
      <c r="J9" s="72">
        <v>2.8198223660651403</v>
      </c>
    </row>
    <row r="10" spans="1:10" x14ac:dyDescent="0.35">
      <c r="A10" s="69" t="s">
        <v>52</v>
      </c>
      <c r="B10" s="70">
        <v>369779.76700559026</v>
      </c>
      <c r="C10" s="70"/>
      <c r="D10" s="70">
        <v>208366.01</v>
      </c>
      <c r="E10" s="70">
        <v>143610</v>
      </c>
      <c r="F10" s="70">
        <v>216451.01042145578</v>
      </c>
      <c r="G10" s="70">
        <v>369779.76700559026</v>
      </c>
      <c r="H10" s="70">
        <v>351976.01</v>
      </c>
      <c r="I10" s="70">
        <v>17803.757005590247</v>
      </c>
      <c r="J10" s="72">
        <v>1.0505823024858718</v>
      </c>
    </row>
    <row r="11" spans="1:10" x14ac:dyDescent="0.35">
      <c r="A11" s="69" t="s">
        <v>53</v>
      </c>
      <c r="B11" s="70">
        <v>856677.37242031272</v>
      </c>
      <c r="C11" s="70"/>
      <c r="D11" s="70">
        <v>347249.86</v>
      </c>
      <c r="E11" s="70">
        <v>329450</v>
      </c>
      <c r="F11" s="70">
        <v>1643308.014865499</v>
      </c>
      <c r="G11" s="70">
        <v>856677.37242031272</v>
      </c>
      <c r="H11" s="70">
        <v>676699.86</v>
      </c>
      <c r="I11" s="70">
        <v>179977.51242031273</v>
      </c>
      <c r="J11" s="72">
        <v>1.2659635727134815</v>
      </c>
    </row>
    <row r="12" spans="1:10" x14ac:dyDescent="0.35">
      <c r="A12" s="69" t="s">
        <v>54</v>
      </c>
      <c r="B12" s="70">
        <v>1759624.7065474661</v>
      </c>
      <c r="C12" s="70"/>
      <c r="D12" s="70">
        <v>349689.75</v>
      </c>
      <c r="E12" s="70">
        <v>957360</v>
      </c>
      <c r="F12" s="70">
        <v>957360</v>
      </c>
      <c r="G12" s="70">
        <v>1759624.7065474661</v>
      </c>
      <c r="H12" s="70">
        <v>1307049.75</v>
      </c>
      <c r="I12" s="70">
        <v>452574.95654746611</v>
      </c>
      <c r="J12" s="72">
        <v>1.3462568709014069</v>
      </c>
    </row>
    <row r="13" spans="1:10" x14ac:dyDescent="0.35">
      <c r="A13" s="77" t="s">
        <v>71</v>
      </c>
      <c r="B13" s="78">
        <v>23742097.280978899</v>
      </c>
      <c r="C13" s="78">
        <v>0</v>
      </c>
      <c r="D13" s="78">
        <v>6407372.0499999998</v>
      </c>
      <c r="E13" s="78">
        <v>8263999.2599999998</v>
      </c>
      <c r="F13" s="78">
        <v>23126786.594446693</v>
      </c>
      <c r="G13" s="78">
        <v>23742097.280978899</v>
      </c>
      <c r="H13" s="78">
        <v>14671371.309999999</v>
      </c>
      <c r="I13" s="78">
        <v>9070725.9709789045</v>
      </c>
      <c r="J13" s="79">
        <v>1.6182602688813621</v>
      </c>
    </row>
    <row r="14" spans="1:10" x14ac:dyDescent="0.35">
      <c r="A14" s="69" t="s">
        <v>55</v>
      </c>
      <c r="B14" s="70">
        <v>3698896.52871382</v>
      </c>
      <c r="C14" s="70"/>
      <c r="D14" s="70">
        <v>1675296.65</v>
      </c>
      <c r="E14" s="70">
        <v>1037758</v>
      </c>
      <c r="F14" s="70">
        <v>1340667.6368643621</v>
      </c>
      <c r="G14" s="70">
        <v>3698896.52871382</v>
      </c>
      <c r="H14" s="70">
        <v>2713054.65</v>
      </c>
      <c r="I14" s="70">
        <v>985841.87871382013</v>
      </c>
      <c r="J14" s="72">
        <v>1.363369709015563</v>
      </c>
    </row>
    <row r="15" spans="1:10" x14ac:dyDescent="0.35">
      <c r="A15" s="69" t="s">
        <v>56</v>
      </c>
      <c r="B15" s="70">
        <v>10165235.31267564</v>
      </c>
      <c r="C15" s="70"/>
      <c r="D15" s="70">
        <v>1737335.52</v>
      </c>
      <c r="E15" s="70">
        <v>1457955</v>
      </c>
      <c r="F15" s="70">
        <v>20033117.399499997</v>
      </c>
      <c r="G15" s="70">
        <v>10165235.31267564</v>
      </c>
      <c r="H15" s="70">
        <v>3195290.52</v>
      </c>
      <c r="I15" s="70">
        <v>6969944.7926756404</v>
      </c>
      <c r="J15" s="72">
        <v>3.1813180207086895</v>
      </c>
    </row>
    <row r="16" spans="1:10" x14ac:dyDescent="0.35">
      <c r="A16" s="69" t="s">
        <v>57</v>
      </c>
      <c r="B16" s="70">
        <v>3520464.3780664634</v>
      </c>
      <c r="C16" s="70"/>
      <c r="D16" s="70">
        <v>261464.94</v>
      </c>
      <c r="E16" s="70">
        <v>716451</v>
      </c>
      <c r="F16" s="70">
        <v>916725.02</v>
      </c>
      <c r="G16" s="70">
        <v>3520464.3780664634</v>
      </c>
      <c r="H16" s="70">
        <v>977915.94</v>
      </c>
      <c r="I16" s="70">
        <v>2542548.4380664635</v>
      </c>
      <c r="J16" s="72">
        <v>3.599966248700746</v>
      </c>
    </row>
    <row r="17" spans="1:10" x14ac:dyDescent="0.35">
      <c r="A17" s="69" t="s">
        <v>58</v>
      </c>
      <c r="B17" s="70">
        <v>753042.05484431318</v>
      </c>
      <c r="C17" s="70"/>
      <c r="D17" s="70">
        <v>310045.2</v>
      </c>
      <c r="E17" s="70">
        <v>311312</v>
      </c>
      <c r="F17" s="70">
        <v>457044.78</v>
      </c>
      <c r="G17" s="70">
        <v>753042.05484431318</v>
      </c>
      <c r="H17" s="70">
        <v>621357.19999999995</v>
      </c>
      <c r="I17" s="70">
        <v>131684.85484431323</v>
      </c>
      <c r="J17" s="72">
        <v>1.2119310033653963</v>
      </c>
    </row>
    <row r="18" spans="1:10" x14ac:dyDescent="0.35">
      <c r="A18" s="69" t="s">
        <v>59</v>
      </c>
      <c r="B18" s="70">
        <v>1225063.2415311807</v>
      </c>
      <c r="C18" s="70"/>
      <c r="D18" s="70">
        <v>224288.84</v>
      </c>
      <c r="E18" s="70">
        <v>428126</v>
      </c>
      <c r="F18" s="70">
        <v>1665395.5163999998</v>
      </c>
      <c r="G18" s="70">
        <v>1225063.2415311807</v>
      </c>
      <c r="H18" s="70">
        <v>652414.84</v>
      </c>
      <c r="I18" s="70">
        <v>572648.40153118072</v>
      </c>
      <c r="J18" s="72">
        <v>1.8777366277124854</v>
      </c>
    </row>
    <row r="19" spans="1:10" x14ac:dyDescent="0.35">
      <c r="A19" s="69" t="s">
        <v>60</v>
      </c>
      <c r="B19" s="70">
        <v>1576884.6267457295</v>
      </c>
      <c r="C19" s="70"/>
      <c r="D19" s="70">
        <v>894900.89</v>
      </c>
      <c r="E19" s="70">
        <v>518625</v>
      </c>
      <c r="F19" s="70">
        <v>815323.91768558533</v>
      </c>
      <c r="G19" s="70">
        <v>1576884.6267457295</v>
      </c>
      <c r="H19" s="70">
        <v>1413525.8900000001</v>
      </c>
      <c r="I19" s="70">
        <v>163358.73674572934</v>
      </c>
      <c r="J19" s="72">
        <v>1.1155682664897841</v>
      </c>
    </row>
    <row r="20" spans="1:10" x14ac:dyDescent="0.35">
      <c r="A20" s="69" t="s">
        <v>61</v>
      </c>
      <c r="B20" s="70">
        <v>145361.24790625609</v>
      </c>
      <c r="C20" s="70"/>
      <c r="D20" s="70">
        <v>137991.43425691972</v>
      </c>
      <c r="E20" s="70">
        <v>60300</v>
      </c>
      <c r="F20" s="70">
        <v>71748</v>
      </c>
      <c r="G20" s="70">
        <v>145361.24790625609</v>
      </c>
      <c r="H20" s="70">
        <v>198291.43425691972</v>
      </c>
      <c r="I20" s="70">
        <v>-52930.186350663629</v>
      </c>
      <c r="J20" s="72">
        <v>0.73306872004322832</v>
      </c>
    </row>
    <row r="21" spans="1:10" x14ac:dyDescent="0.35">
      <c r="A21" s="77" t="s">
        <v>72</v>
      </c>
      <c r="B21" s="78">
        <v>21084947.390483405</v>
      </c>
      <c r="C21" s="78">
        <v>0</v>
      </c>
      <c r="D21" s="78">
        <v>5241323.4742569197</v>
      </c>
      <c r="E21" s="78">
        <v>4530527</v>
      </c>
      <c r="F21" s="78">
        <v>25300022.270449944</v>
      </c>
      <c r="G21" s="78">
        <v>21084947.390483405</v>
      </c>
      <c r="H21" s="78">
        <v>9771850.4742569197</v>
      </c>
      <c r="I21" s="78">
        <v>11313096.916226484</v>
      </c>
      <c r="J21" s="79">
        <v>2.1577230889921868</v>
      </c>
    </row>
    <row r="22" spans="1:10" x14ac:dyDescent="0.35">
      <c r="A22" s="69" t="s">
        <v>62</v>
      </c>
      <c r="B22" s="70">
        <v>780371.93363224086</v>
      </c>
      <c r="C22" s="70"/>
      <c r="D22" s="70">
        <v>1261611.1544370099</v>
      </c>
      <c r="E22" s="70">
        <v>2027897.3271285077</v>
      </c>
      <c r="F22" s="70">
        <v>3886028.8187753828</v>
      </c>
      <c r="G22" s="70">
        <v>780371.93363224086</v>
      </c>
      <c r="H22" s="70">
        <v>3289508.4815655174</v>
      </c>
      <c r="I22" s="70">
        <v>-2509136.5479332767</v>
      </c>
      <c r="J22" s="72">
        <v>0.2372305583054318</v>
      </c>
    </row>
    <row r="23" spans="1:10" x14ac:dyDescent="0.35">
      <c r="A23" s="69" t="s">
        <v>63</v>
      </c>
      <c r="B23" s="70">
        <v>70030.623581529333</v>
      </c>
      <c r="C23" s="70"/>
      <c r="D23" s="70">
        <v>227206.61445225569</v>
      </c>
      <c r="E23" s="70">
        <v>386763.87</v>
      </c>
      <c r="F23" s="70">
        <v>773527.74</v>
      </c>
      <c r="G23" s="70">
        <v>70030.623581529333</v>
      </c>
      <c r="H23" s="70">
        <v>613970.48445225565</v>
      </c>
      <c r="I23" s="70">
        <v>-543939.86087072629</v>
      </c>
      <c r="J23" s="72">
        <v>0.11406187325764704</v>
      </c>
    </row>
    <row r="24" spans="1:10" x14ac:dyDescent="0.35">
      <c r="A24" s="69" t="s">
        <v>64</v>
      </c>
      <c r="B24" s="70">
        <v>706199.30970094865</v>
      </c>
      <c r="C24" s="70"/>
      <c r="D24" s="70">
        <v>1032150.7723195377</v>
      </c>
      <c r="E24" s="70">
        <v>1756985.0599999998</v>
      </c>
      <c r="F24" s="70">
        <v>1756985.0599999998</v>
      </c>
      <c r="G24" s="70">
        <v>706199.30970094865</v>
      </c>
      <c r="H24" s="70">
        <v>2789135.8323195376</v>
      </c>
      <c r="I24" s="70">
        <v>-2082936.522618589</v>
      </c>
      <c r="J24" s="72">
        <v>0.25319645659338502</v>
      </c>
    </row>
    <row r="25" spans="1:10" x14ac:dyDescent="0.35">
      <c r="A25" s="69" t="s">
        <v>65</v>
      </c>
      <c r="B25" s="70">
        <v>507076.27567115583</v>
      </c>
      <c r="C25" s="70"/>
      <c r="D25" s="70">
        <v>40960.896287704214</v>
      </c>
      <c r="E25" s="70">
        <v>71099.14</v>
      </c>
      <c r="F25" s="70">
        <v>71099.14</v>
      </c>
      <c r="G25" s="70">
        <v>507076.27567115583</v>
      </c>
      <c r="H25" s="70">
        <v>112060.03628770422</v>
      </c>
      <c r="I25" s="70">
        <v>395016.23938345164</v>
      </c>
      <c r="J25" s="72">
        <v>4.5250411517740581</v>
      </c>
    </row>
    <row r="26" spans="1:10" x14ac:dyDescent="0.35">
      <c r="A26" s="69" t="s">
        <v>66</v>
      </c>
      <c r="B26" s="70">
        <v>1870303.0181639183</v>
      </c>
      <c r="C26" s="70"/>
      <c r="D26" s="70">
        <v>1845017.5507270631</v>
      </c>
      <c r="E26" s="70">
        <v>3140692.58</v>
      </c>
      <c r="F26" s="70">
        <v>3140692.58</v>
      </c>
      <c r="G26" s="70">
        <v>1870303.0181639183</v>
      </c>
      <c r="H26" s="70">
        <v>4985710.1307270629</v>
      </c>
      <c r="I26" s="70">
        <v>-3115407.1125631444</v>
      </c>
      <c r="J26" s="72">
        <v>0.37513272314753948</v>
      </c>
    </row>
    <row r="27" spans="1:10" x14ac:dyDescent="0.35">
      <c r="A27" s="69" t="s">
        <v>67</v>
      </c>
      <c r="B27" s="70">
        <v>184848.40824500431</v>
      </c>
      <c r="C27" s="70"/>
      <c r="D27" s="70">
        <v>14493.458670242344</v>
      </c>
      <c r="E27" s="70">
        <v>24671.58</v>
      </c>
      <c r="F27" s="70">
        <v>24671.58</v>
      </c>
      <c r="G27" s="70">
        <v>184848.40824500431</v>
      </c>
      <c r="H27" s="70">
        <v>39165.038670242342</v>
      </c>
      <c r="I27" s="70">
        <v>145683.36957476195</v>
      </c>
      <c r="J27" s="72">
        <v>4.7197300071977821</v>
      </c>
    </row>
    <row r="28" spans="1:10" x14ac:dyDescent="0.35">
      <c r="A28" s="69" t="s">
        <v>68</v>
      </c>
      <c r="B28" s="70">
        <v>75600.245500320205</v>
      </c>
      <c r="C28" s="70"/>
      <c r="D28" s="70">
        <v>133927.97094768239</v>
      </c>
      <c r="E28" s="70">
        <v>227979.72</v>
      </c>
      <c r="F28" s="70">
        <v>227979.72</v>
      </c>
      <c r="G28" s="70">
        <v>75600.245500320205</v>
      </c>
      <c r="H28" s="70">
        <v>361907.69094768236</v>
      </c>
      <c r="I28" s="70">
        <v>-286307.44544736214</v>
      </c>
      <c r="J28" s="72">
        <v>0.20889372453609734</v>
      </c>
    </row>
    <row r="29" spans="1:10" x14ac:dyDescent="0.35">
      <c r="A29" s="69" t="s">
        <v>69</v>
      </c>
      <c r="B29" s="70">
        <v>233317.33962764835</v>
      </c>
      <c r="C29" s="70"/>
      <c r="D29" s="70">
        <v>113924.4721585041</v>
      </c>
      <c r="E29" s="70">
        <v>193928.63999999998</v>
      </c>
      <c r="F29" s="70">
        <v>193928.63999999998</v>
      </c>
      <c r="G29" s="70">
        <v>233317.33962764835</v>
      </c>
      <c r="H29" s="70">
        <v>307853.11215850408</v>
      </c>
      <c r="I29" s="70">
        <v>-74535.772530855727</v>
      </c>
      <c r="J29" s="72">
        <v>0.7578852719459287</v>
      </c>
    </row>
    <row r="30" spans="1:10" x14ac:dyDescent="0.35">
      <c r="A30" s="77" t="s">
        <v>73</v>
      </c>
      <c r="B30" s="78">
        <v>4427747.1541227661</v>
      </c>
      <c r="C30" s="78">
        <v>0</v>
      </c>
      <c r="D30" s="78">
        <v>4669292.8899999997</v>
      </c>
      <c r="E30" s="78">
        <v>7830017.917128507</v>
      </c>
      <c r="F30" s="78">
        <v>10074913.278775383</v>
      </c>
      <c r="G30" s="78">
        <v>4427747.1541227661</v>
      </c>
      <c r="H30" s="78">
        <v>12499310.807128504</v>
      </c>
      <c r="I30" s="78">
        <v>-8071563.6530057406</v>
      </c>
      <c r="J30" s="79">
        <v>0.35423930346604149</v>
      </c>
    </row>
    <row r="31" spans="1:10" x14ac:dyDescent="0.35">
      <c r="A31" s="69" t="s">
        <v>70</v>
      </c>
      <c r="B31" s="70">
        <v>0</v>
      </c>
      <c r="C31" s="70"/>
      <c r="D31" s="70">
        <v>1034200.5557430803</v>
      </c>
      <c r="E31" s="70">
        <v>0</v>
      </c>
      <c r="F31" s="70">
        <v>0</v>
      </c>
      <c r="G31" s="70">
        <v>0</v>
      </c>
      <c r="H31" s="70">
        <v>1034200.5557430803</v>
      </c>
      <c r="I31" s="70">
        <v>-1034200.5557430803</v>
      </c>
      <c r="J31" s="72">
        <v>0</v>
      </c>
    </row>
    <row r="32" spans="1:10" x14ac:dyDescent="0.35">
      <c r="A32" s="80" t="s">
        <v>74</v>
      </c>
      <c r="B32" s="81">
        <v>0</v>
      </c>
      <c r="C32" s="81">
        <v>0</v>
      </c>
      <c r="D32" s="81">
        <v>1034200.5557430803</v>
      </c>
      <c r="E32" s="81">
        <v>0</v>
      </c>
      <c r="F32" s="81">
        <v>0</v>
      </c>
      <c r="G32" s="81">
        <v>0</v>
      </c>
      <c r="H32" s="81">
        <v>1034200.5557430803</v>
      </c>
      <c r="I32" s="81">
        <v>-1034200.5557430803</v>
      </c>
      <c r="J32" s="79">
        <v>0</v>
      </c>
    </row>
    <row r="33" spans="1:10" x14ac:dyDescent="0.35">
      <c r="A33" s="74"/>
      <c r="B33" s="75"/>
      <c r="C33" s="75"/>
      <c r="D33" s="75"/>
      <c r="E33" s="75"/>
      <c r="F33" s="75"/>
      <c r="G33" s="75"/>
      <c r="H33" s="75"/>
      <c r="I33" s="75"/>
      <c r="J33" s="76"/>
    </row>
    <row r="34" spans="1:10" x14ac:dyDescent="0.35">
      <c r="A34" s="98" t="s">
        <v>75</v>
      </c>
      <c r="B34" s="99"/>
      <c r="C34" s="99"/>
      <c r="D34" s="73">
        <v>5343845.3079490708</v>
      </c>
      <c r="E34" s="99"/>
      <c r="F34" s="99"/>
      <c r="G34" s="99"/>
      <c r="H34" s="99">
        <v>5343845.3079490708</v>
      </c>
      <c r="I34" s="99">
        <v>-5343845.3079490708</v>
      </c>
      <c r="J34" s="72"/>
    </row>
    <row r="35" spans="1:10" ht="15" thickBot="1" x14ac:dyDescent="0.4">
      <c r="A35" s="86" t="s">
        <v>76</v>
      </c>
      <c r="B35" s="87">
        <v>49254791.825585067</v>
      </c>
      <c r="C35" s="87">
        <v>0</v>
      </c>
      <c r="D35" s="100">
        <v>22696034.277949069</v>
      </c>
      <c r="E35" s="87">
        <v>20624544.177128509</v>
      </c>
      <c r="F35" s="87">
        <v>58501722.143672019</v>
      </c>
      <c r="G35" s="87">
        <v>49254791.825585067</v>
      </c>
      <c r="H35" s="87">
        <v>43320578.455077581</v>
      </c>
      <c r="I35" s="87">
        <v>5934213.3705074964</v>
      </c>
      <c r="J35" s="88">
        <v>1.1369837057153132</v>
      </c>
    </row>
    <row r="36" spans="1:10" ht="15" thickBot="1" x14ac:dyDescent="0.4">
      <c r="A36" s="86" t="s">
        <v>162</v>
      </c>
      <c r="B36" s="87">
        <v>44827044.671462297</v>
      </c>
      <c r="C36" s="87">
        <v>0</v>
      </c>
      <c r="D36" s="87">
        <v>18026741.387949068</v>
      </c>
      <c r="E36" s="87">
        <v>12794526.260000002</v>
      </c>
      <c r="F36" s="87">
        <v>48426808.86489664</v>
      </c>
      <c r="G36" s="87">
        <v>44827044.671462297</v>
      </c>
      <c r="H36" s="87">
        <v>30821267.647949077</v>
      </c>
      <c r="I36" s="87">
        <v>14005777.023513237</v>
      </c>
      <c r="J36" s="88">
        <v>1.4544192401004377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 Verified Savings Summary</vt:lpstr>
      <vt:lpstr>2020 High Impact Measures</vt:lpstr>
      <vt:lpstr>2020 TRC Plan 3</vt:lpstr>
      <vt:lpstr>2020 TRC Plan 4</vt:lpstr>
      <vt:lpstr>2020 PACT Plan 3</vt:lpstr>
      <vt:lpstr>2020 PACT Plan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dcterms:created xsi:type="dcterms:W3CDTF">2022-01-30T17:14:45Z</dcterms:created>
  <dcterms:modified xsi:type="dcterms:W3CDTF">2022-10-13T14:38:38Z</dcterms:modified>
</cp:coreProperties>
</file>