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https://netorgft4117119-my.sharepoint.com/personal/celia_celiajohnsonconsulting_com/Documents/IL SAG Website/SAG Website- Evaluation Documents/TRC Reports/PG-NSG TRC Reports/"/>
    </mc:Choice>
  </mc:AlternateContent>
  <xr:revisionPtr revIDLastSave="0" documentId="8_{C213E724-0DA2-4CE0-B7FD-F15363272AC2}" xr6:coauthVersionLast="45" xr6:coauthVersionMax="45" xr10:uidLastSave="{00000000-0000-0000-0000-000000000000}"/>
  <bookViews>
    <workbookView xWindow="-110" yWindow="-110" windowWidth="19420" windowHeight="10420" tabRatio="667" activeTab="3" xr2:uid="{00000000-000D-0000-FFFF-FFFF00000000}"/>
  </bookViews>
  <sheets>
    <sheet name="NSG - GPY4 Ex Post Summary" sheetId="9" r:id="rId1"/>
    <sheet name="NSG - GPY5 Ex Post Summary" sheetId="5" r:id="rId2"/>
    <sheet name="NSG - GPY6 Ex Post Summary" sheetId="11" r:id="rId3"/>
    <sheet name="NSG - GPY4-6 Ex Post Summary" sheetId="14" r:id="rId4"/>
  </sheets>
  <definedNames>
    <definedName name="_xlnm.Print_Area" localSheetId="3">'NSG - GPY4-6 Ex Post Summary'!$A$1:$M$51</definedName>
    <definedName name="_xlnm.Print_Area" localSheetId="2">'NSG - GPY6 Ex Post Summary'!$A$1:$M$51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6" i="14" l="1"/>
  <c r="I74" i="14"/>
  <c r="K14" i="14" l="1"/>
  <c r="P14" i="14"/>
  <c r="K14" i="11"/>
  <c r="Q12" i="11"/>
  <c r="P14" i="11"/>
  <c r="Q13" i="11" s="1"/>
  <c r="R14" i="11" l="1"/>
</calcChain>
</file>

<file path=xl/sharedStrings.xml><?xml version="1.0" encoding="utf-8"?>
<sst xmlns="http://schemas.openxmlformats.org/spreadsheetml/2006/main" count="414" uniqueCount="81">
  <si>
    <t>Realization Rate</t>
  </si>
  <si>
    <t>Participation</t>
  </si>
  <si>
    <t>Weighted Average Measure Life</t>
  </si>
  <si>
    <t>First Year Annual Energy Savings</t>
  </si>
  <si>
    <t>Lifetime Savings</t>
  </si>
  <si>
    <t>Net-to-Gross Ratio</t>
  </si>
  <si>
    <t>First Year Annual Savings</t>
  </si>
  <si>
    <t>First Year Cost per First Year Annual Savings</t>
  </si>
  <si>
    <t>First Year Cost per Lifetime Savings</t>
  </si>
  <si>
    <t># Units</t>
  </si>
  <si>
    <t>Units Definition</t>
  </si>
  <si>
    <t>%</t>
  </si>
  <si>
    <t>Therms</t>
  </si>
  <si>
    <t>$/Therms</t>
  </si>
  <si>
    <t>$</t>
  </si>
  <si>
    <t>Utility Program Costs</t>
  </si>
  <si>
    <t>Home Energy Jumpstart</t>
  </si>
  <si>
    <t>Home Energy Rebate</t>
  </si>
  <si>
    <t>Elementary Energy Education</t>
  </si>
  <si>
    <t>Deemed / Used</t>
  </si>
  <si>
    <t>Energy Savings (Verified Gross / Ex Ante Gross)</t>
  </si>
  <si>
    <t>Verified Gross</t>
  </si>
  <si>
    <t>Verified Net</t>
  </si>
  <si>
    <t>Actual Costs</t>
  </si>
  <si>
    <t>Home Energy Reports</t>
  </si>
  <si>
    <t>C&amp;I Prescriptive Rebate</t>
  </si>
  <si>
    <t>C&amp;I Custom Rebate</t>
  </si>
  <si>
    <t>C&amp;I Gas Optimization</t>
  </si>
  <si>
    <t>C&amp;I Retro-Commissioning</t>
  </si>
  <si>
    <t>Small Business Custom</t>
  </si>
  <si>
    <t>Small Business DI</t>
  </si>
  <si>
    <t>C&amp;I Jumpstart DI</t>
  </si>
  <si>
    <t>Small Business Incentives</t>
  </si>
  <si>
    <t>MF Custom</t>
  </si>
  <si>
    <t>MF Jumpstart DI</t>
  </si>
  <si>
    <t>MF Partner Trade Ally</t>
  </si>
  <si>
    <t>MF Prescriptive Incentives</t>
  </si>
  <si>
    <t>MF Gas Optimization</t>
  </si>
  <si>
    <t>C&amp;I NC Prescriptive</t>
  </si>
  <si>
    <t>Participants</t>
  </si>
  <si>
    <t>Projects</t>
  </si>
  <si>
    <t>Projects / Units</t>
  </si>
  <si>
    <t>Kits Distributed</t>
  </si>
  <si>
    <t>Years</t>
  </si>
  <si>
    <t>MF New Construction</t>
  </si>
  <si>
    <t>Small Business New Construction</t>
  </si>
  <si>
    <t>EEPS Residential Programs</t>
  </si>
  <si>
    <t>Total EEPS Residential</t>
  </si>
  <si>
    <t>EEPS Business Programs</t>
  </si>
  <si>
    <t>Total EEPS Business</t>
  </si>
  <si>
    <t>EEPS Portfolio Total</t>
  </si>
  <si>
    <t>Other EEPS Portfolio Costs</t>
  </si>
  <si>
    <t>C&amp;I Custom New Construction</t>
  </si>
  <si>
    <t>C&amp;I Coordinated New Construction</t>
  </si>
  <si>
    <t>Former DCEO Programs</t>
  </si>
  <si>
    <t>Former DCEO Portfolio Total</t>
  </si>
  <si>
    <t>Public Sector - Prescriptive</t>
  </si>
  <si>
    <t>Public Sector - STEP</t>
  </si>
  <si>
    <t>Public Sector - Custom</t>
  </si>
  <si>
    <t>Public Sector - New Construction</t>
  </si>
  <si>
    <t>Public Sector - Retro-Commisioning</t>
  </si>
  <si>
    <t>Income Eligible - IHWAP</t>
  </si>
  <si>
    <t>Income Eligible - SF</t>
  </si>
  <si>
    <t>Income Eligible - MF</t>
  </si>
  <si>
    <t>Income Eligible - PHA</t>
  </si>
  <si>
    <t>Participants (avg.)</t>
  </si>
  <si>
    <t>Projects/Participants</t>
  </si>
  <si>
    <t>North Shore Gas GPY6 Bridge Period Ex Post Summary</t>
  </si>
  <si>
    <t>North Shore Gas GPY6 EEPS Ex Post Summary</t>
  </si>
  <si>
    <t>North Shore Gas GPY5 EEPS Ex Post Summary</t>
  </si>
  <si>
    <t>North Shore Gas GPY4 EEPS Ex Post Summary</t>
  </si>
  <si>
    <t>North Shore Gas GPY4-6 EEPS Ex Post Summary</t>
  </si>
  <si>
    <t>North Shore Gas GPY6 Bridge Period Ex Post Summary Former DCEO Programs</t>
  </si>
  <si>
    <t>HE Reports</t>
  </si>
  <si>
    <t>Weight</t>
  </si>
  <si>
    <t>Months</t>
  </si>
  <si>
    <t>NSG</t>
  </si>
  <si>
    <t>EEPS GPY4-GPY6+Bridge Verified</t>
  </si>
  <si>
    <t>EEPS GPY4-GPY6+Bridge Compliance</t>
  </si>
  <si>
    <t>Ratio</t>
  </si>
  <si>
    <t>ICC Docket 17-0212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</si>
</sst>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&quot;$&quot;#,##0.000"/>
    <numFmt numFmtId="167" formatCode="&quot;$&quot;#,##0.00"/>
    <numFmt numFmtId="168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9" fontId="2" fillId="0" borderId="1" xfId="3" applyFont="1" applyBorder="1"/>
    <xf numFmtId="164" fontId="2" fillId="0" borderId="1" xfId="1" applyNumberFormat="1" applyFont="1" applyBorder="1"/>
    <xf numFmtId="165" fontId="2" fillId="0" borderId="1" xfId="0" applyNumberFormat="1" applyFont="1" applyBorder="1"/>
    <xf numFmtId="0" fontId="3" fillId="3" borderId="1" xfId="0" applyFont="1" applyFill="1" applyBorder="1" applyAlignment="1">
      <alignment horizontal="center" vertical="center" wrapText="1"/>
    </xf>
    <xf numFmtId="9" fontId="2" fillId="3" borderId="1" xfId="3" applyFont="1" applyFill="1" applyBorder="1"/>
    <xf numFmtId="164" fontId="2" fillId="3" borderId="1" xfId="0" applyNumberFormat="1" applyFont="1" applyFill="1" applyBorder="1"/>
    <xf numFmtId="167" fontId="2" fillId="3" borderId="1" xfId="2" applyNumberFormat="1" applyFont="1" applyFill="1" applyBorder="1"/>
    <xf numFmtId="0" fontId="2" fillId="3" borderId="1" xfId="0" applyFont="1" applyFill="1" applyBorder="1"/>
    <xf numFmtId="165" fontId="2" fillId="3" borderId="1" xfId="0" applyNumberFormat="1" applyFont="1" applyFill="1" applyBorder="1"/>
    <xf numFmtId="9" fontId="2" fillId="2" borderId="1" xfId="3" applyFont="1" applyFill="1" applyBorder="1"/>
    <xf numFmtId="164" fontId="2" fillId="2" borderId="1" xfId="0" applyNumberFormat="1" applyFont="1" applyFill="1" applyBorder="1"/>
    <xf numFmtId="0" fontId="2" fillId="2" borderId="1" xfId="0" applyFont="1" applyFill="1" applyBorder="1"/>
    <xf numFmtId="165" fontId="2" fillId="2" borderId="1" xfId="0" applyNumberFormat="1" applyFont="1" applyFill="1" applyBorder="1"/>
    <xf numFmtId="0" fontId="2" fillId="0" borderId="0" xfId="0" applyFont="1"/>
    <xf numFmtId="0" fontId="2" fillId="0" borderId="0" xfId="0" applyFont="1" applyAlignment="1">
      <alignment horizontal="center" vertical="center"/>
    </xf>
    <xf numFmtId="167" fontId="2" fillId="2" borderId="1" xfId="2" applyNumberFormat="1" applyFont="1" applyFill="1" applyBorder="1"/>
    <xf numFmtId="168" fontId="2" fillId="3" borderId="1" xfId="2" applyNumberFormat="1" applyFont="1" applyFill="1" applyBorder="1" applyAlignment="1">
      <alignment horizontal="right"/>
    </xf>
    <xf numFmtId="168" fontId="2" fillId="2" borderId="1" xfId="2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9" fontId="2" fillId="0" borderId="1" xfId="3" applyFont="1" applyFill="1" applyBorder="1"/>
    <xf numFmtId="164" fontId="2" fillId="0" borderId="1" xfId="1" applyNumberFormat="1" applyFont="1" applyFill="1" applyBorder="1"/>
    <xf numFmtId="0" fontId="2" fillId="0" borderId="1" xfId="0" applyFont="1" applyFill="1" applyBorder="1"/>
    <xf numFmtId="0" fontId="3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/>
    <xf numFmtId="165" fontId="2" fillId="0" borderId="1" xfId="0" applyNumberFormat="1" applyFont="1" applyFill="1" applyBorder="1"/>
    <xf numFmtId="168" fontId="2" fillId="0" borderId="1" xfId="2" applyNumberFormat="1" applyFont="1" applyFill="1" applyBorder="1" applyAlignment="1">
      <alignment vertical="center"/>
    </xf>
    <xf numFmtId="166" fontId="2" fillId="0" borderId="5" xfId="2" applyNumberFormat="1" applyFont="1" applyFill="1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9" fontId="2" fillId="0" borderId="0" xfId="3" applyFont="1" applyFill="1" applyBorder="1"/>
    <xf numFmtId="164" fontId="2" fillId="0" borderId="0" xfId="0" applyNumberFormat="1" applyFont="1" applyFill="1" applyBorder="1"/>
    <xf numFmtId="167" fontId="2" fillId="0" borderId="0" xfId="2" applyNumberFormat="1" applyFont="1" applyFill="1" applyBorder="1"/>
    <xf numFmtId="168" fontId="2" fillId="0" borderId="0" xfId="2" applyNumberFormat="1" applyFont="1" applyFill="1" applyBorder="1" applyAlignment="1">
      <alignment horizontal="right"/>
    </xf>
    <xf numFmtId="0" fontId="2" fillId="0" borderId="0" xfId="0" applyFont="1" applyFill="1" applyBorder="1"/>
    <xf numFmtId="165" fontId="2" fillId="0" borderId="0" xfId="0" applyNumberFormat="1" applyFont="1" applyFill="1" applyBorder="1"/>
    <xf numFmtId="0" fontId="0" fillId="0" borderId="0" xfId="0" applyFill="1" applyBorder="1"/>
    <xf numFmtId="164" fontId="0" fillId="0" borderId="1" xfId="1" applyNumberFormat="1" applyFont="1" applyBorder="1"/>
    <xf numFmtId="0" fontId="0" fillId="0" borderId="1" xfId="0" applyBorder="1"/>
    <xf numFmtId="43" fontId="0" fillId="0" borderId="1" xfId="1" applyFont="1" applyBorder="1"/>
    <xf numFmtId="0" fontId="0" fillId="0" borderId="1" xfId="0" applyBorder="1" applyAlignment="1">
      <alignment horizontal="right"/>
    </xf>
    <xf numFmtId="164" fontId="0" fillId="0" borderId="0" xfId="1" applyNumberFormat="1" applyFont="1"/>
    <xf numFmtId="167" fontId="2" fillId="3" borderId="1" xfId="2" applyNumberFormat="1" applyFont="1" applyFill="1" applyBorder="1" applyAlignment="1">
      <alignment horizontal="right"/>
    </xf>
    <xf numFmtId="164" fontId="0" fillId="0" borderId="0" xfId="0" applyNumberFormat="1"/>
    <xf numFmtId="9" fontId="0" fillId="0" borderId="0" xfId="3" applyFont="1"/>
    <xf numFmtId="166" fontId="2" fillId="0" borderId="5" xfId="2" applyNumberFormat="1" applyFont="1" applyBorder="1" applyAlignment="1">
      <alignment vertical="center"/>
    </xf>
    <xf numFmtId="166" fontId="2" fillId="0" borderId="8" xfId="0" applyNumberFormat="1" applyFont="1" applyBorder="1" applyAlignment="1">
      <alignment vertical="center"/>
    </xf>
    <xf numFmtId="166" fontId="2" fillId="0" borderId="7" xfId="0" applyNumberFormat="1" applyFont="1" applyBorder="1" applyAlignment="1">
      <alignment vertical="center"/>
    </xf>
    <xf numFmtId="168" fontId="2" fillId="0" borderId="5" xfId="2" applyNumberFormat="1" applyFont="1" applyBorder="1" applyAlignment="1">
      <alignment horizontal="right" vertical="center"/>
    </xf>
    <xf numFmtId="168" fontId="2" fillId="0" borderId="8" xfId="0" applyNumberFormat="1" applyFont="1" applyBorder="1" applyAlignment="1">
      <alignment horizontal="right" vertical="center"/>
    </xf>
    <xf numFmtId="168" fontId="2" fillId="0" borderId="7" xfId="0" applyNumberFormat="1" applyFont="1" applyBorder="1" applyAlignment="1">
      <alignment horizontal="right" vertical="center"/>
    </xf>
    <xf numFmtId="166" fontId="2" fillId="0" borderId="5" xfId="2" applyNumberFormat="1" applyFont="1" applyFill="1" applyBorder="1" applyAlignment="1">
      <alignment vertical="center"/>
    </xf>
    <xf numFmtId="168" fontId="2" fillId="0" borderId="5" xfId="2" applyNumberFormat="1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166" fontId="2" fillId="0" borderId="5" xfId="2" applyNumberFormat="1" applyFont="1" applyBorder="1" applyAlignment="1">
      <alignment horizontal="right" vertical="center"/>
    </xf>
    <xf numFmtId="166" fontId="2" fillId="0" borderId="7" xfId="2" applyNumberFormat="1" applyFont="1" applyBorder="1" applyAlignment="1">
      <alignment horizontal="right" vertical="center"/>
    </xf>
    <xf numFmtId="168" fontId="2" fillId="0" borderId="7" xfId="2" applyNumberFormat="1" applyFont="1" applyBorder="1" applyAlignment="1">
      <alignment horizontal="right" vertical="center"/>
    </xf>
    <xf numFmtId="166" fontId="2" fillId="0" borderId="8" xfId="2" applyNumberFormat="1" applyFont="1" applyBorder="1" applyAlignment="1">
      <alignment horizontal="right" vertical="center"/>
    </xf>
    <xf numFmtId="166" fontId="2" fillId="0" borderId="7" xfId="0" applyNumberFormat="1" applyFont="1" applyBorder="1" applyAlignment="1">
      <alignment horizontal="right" vertical="center"/>
    </xf>
    <xf numFmtId="168" fontId="2" fillId="0" borderId="8" xfId="2" applyNumberFormat="1" applyFont="1" applyBorder="1" applyAlignment="1">
      <alignment horizontal="right"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2" borderId="9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6" fontId="2" fillId="0" borderId="5" xfId="2" applyNumberFormat="1" applyFont="1" applyFill="1" applyBorder="1" applyAlignment="1">
      <alignment horizontal="right" vertical="center"/>
    </xf>
    <xf numFmtId="166" fontId="2" fillId="0" borderId="8" xfId="2" applyNumberFormat="1" applyFont="1" applyFill="1" applyBorder="1" applyAlignment="1">
      <alignment horizontal="right" vertical="center"/>
    </xf>
    <xf numFmtId="168" fontId="2" fillId="0" borderId="8" xfId="2" applyNumberFormat="1" applyFont="1" applyFill="1" applyBorder="1" applyAlignment="1">
      <alignment horizontal="right" vertical="center"/>
    </xf>
    <xf numFmtId="166" fontId="2" fillId="0" borderId="8" xfId="0" applyNumberFormat="1" applyFont="1" applyFill="1" applyBorder="1" applyAlignment="1">
      <alignment vertical="center"/>
    </xf>
    <xf numFmtId="166" fontId="2" fillId="0" borderId="7" xfId="0" applyNumberFormat="1" applyFont="1" applyFill="1" applyBorder="1" applyAlignment="1">
      <alignment vertical="center"/>
    </xf>
    <xf numFmtId="168" fontId="2" fillId="0" borderId="8" xfId="0" applyNumberFormat="1" applyFont="1" applyFill="1" applyBorder="1" applyAlignment="1">
      <alignment horizontal="right" vertical="center"/>
    </xf>
    <xf numFmtId="168" fontId="2" fillId="0" borderId="7" xfId="0" applyNumberFormat="1" applyFont="1" applyFill="1" applyBorder="1" applyAlignment="1">
      <alignment horizontal="right" vertical="center"/>
    </xf>
    <xf numFmtId="168" fontId="2" fillId="0" borderId="1" xfId="2" applyNumberFormat="1" applyFont="1" applyFill="1" applyBorder="1" applyAlignment="1">
      <alignment horizontal="right" vertical="center"/>
    </xf>
    <xf numFmtId="0" fontId="2" fillId="4" borderId="7" xfId="0" applyFont="1" applyFill="1" applyBorder="1" applyAlignment="1">
      <alignment horizontal="center" vertical="center" wrapText="1"/>
    </xf>
    <xf numFmtId="166" fontId="2" fillId="0" borderId="7" xfId="2" applyNumberFormat="1" applyFont="1" applyFill="1" applyBorder="1" applyAlignment="1">
      <alignment horizontal="right" vertical="center"/>
    </xf>
    <xf numFmtId="168" fontId="2" fillId="0" borderId="7" xfId="2" applyNumberFormat="1" applyFont="1" applyFill="1" applyBorder="1" applyAlignment="1">
      <alignment horizontal="right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56</xdr:row>
      <xdr:rowOff>0</xdr:rowOff>
    </xdr:from>
    <xdr:to>
      <xdr:col>5</xdr:col>
      <xdr:colOff>822960</xdr:colOff>
      <xdr:row>83</xdr:row>
      <xdr:rowOff>22860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3C31DBA-50BD-4020-94DB-C5EB4F938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571220"/>
          <a:ext cx="7490460" cy="4960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42801-CE65-451C-8463-8F94140287E9}">
  <sheetPr>
    <pageSetUpPr fitToPage="1"/>
  </sheetPr>
  <dimension ref="A1:N34"/>
  <sheetViews>
    <sheetView showGridLines="0" view="pageBreakPreview" zoomScale="70" zoomScaleNormal="80" zoomScaleSheetLayoutView="70" workbookViewId="0">
      <selection sqref="A1:M1"/>
    </sheetView>
  </sheetViews>
  <sheetFormatPr defaultRowHeight="14.5" x14ac:dyDescent="0.35"/>
  <cols>
    <col min="1" max="1" width="34" customWidth="1"/>
    <col min="2" max="2" width="17.6328125" customWidth="1"/>
    <col min="3" max="3" width="15.90625" customWidth="1"/>
    <col min="4" max="4" width="15" customWidth="1"/>
    <col min="5" max="5" width="14.6328125" customWidth="1"/>
    <col min="6" max="6" width="14.90625" customWidth="1"/>
    <col min="7" max="10" width="15.6328125" customWidth="1"/>
    <col min="11" max="11" width="10.36328125" customWidth="1"/>
    <col min="12" max="12" width="20.90625" customWidth="1"/>
    <col min="13" max="13" width="17.6328125" customWidth="1"/>
    <col min="14" max="14" width="1.08984375" customWidth="1"/>
  </cols>
  <sheetData>
    <row r="1" spans="1:14" ht="26.25" customHeight="1" x14ac:dyDescent="0.35">
      <c r="A1" s="75" t="s">
        <v>70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7"/>
      <c r="N1" s="17"/>
    </row>
    <row r="2" spans="1:14" ht="50.25" customHeight="1" x14ac:dyDescent="0.35">
      <c r="A2" s="78"/>
      <c r="B2" s="23" t="s">
        <v>0</v>
      </c>
      <c r="C2" s="81" t="s">
        <v>21</v>
      </c>
      <c r="D2" s="82"/>
      <c r="E2" s="23" t="s">
        <v>19</v>
      </c>
      <c r="F2" s="81" t="s">
        <v>22</v>
      </c>
      <c r="G2" s="83"/>
      <c r="H2" s="83"/>
      <c r="I2" s="82"/>
      <c r="J2" s="34" t="s">
        <v>23</v>
      </c>
      <c r="K2" s="84" t="s">
        <v>1</v>
      </c>
      <c r="L2" s="84"/>
      <c r="M2" s="23" t="s">
        <v>2</v>
      </c>
      <c r="N2" s="17"/>
    </row>
    <row r="3" spans="1:14" ht="50.25" customHeight="1" x14ac:dyDescent="0.35">
      <c r="A3" s="79"/>
      <c r="B3" s="35" t="s">
        <v>20</v>
      </c>
      <c r="C3" s="35" t="s">
        <v>3</v>
      </c>
      <c r="D3" s="35" t="s">
        <v>4</v>
      </c>
      <c r="E3" s="35" t="s">
        <v>5</v>
      </c>
      <c r="F3" s="35" t="s">
        <v>6</v>
      </c>
      <c r="G3" s="35" t="s">
        <v>4</v>
      </c>
      <c r="H3" s="35" t="s">
        <v>7</v>
      </c>
      <c r="I3" s="35" t="s">
        <v>8</v>
      </c>
      <c r="J3" s="35" t="s">
        <v>15</v>
      </c>
      <c r="K3" s="85" t="s">
        <v>9</v>
      </c>
      <c r="L3" s="85" t="s">
        <v>10</v>
      </c>
      <c r="M3" s="87" t="s">
        <v>43</v>
      </c>
      <c r="N3" s="17"/>
    </row>
    <row r="4" spans="1:14" s="1" customFormat="1" ht="27" customHeight="1" x14ac:dyDescent="0.35">
      <c r="A4" s="80"/>
      <c r="B4" s="2" t="s">
        <v>11</v>
      </c>
      <c r="C4" s="2" t="s">
        <v>12</v>
      </c>
      <c r="D4" s="2" t="s">
        <v>12</v>
      </c>
      <c r="E4" s="2" t="s">
        <v>11</v>
      </c>
      <c r="F4" s="2" t="s">
        <v>12</v>
      </c>
      <c r="G4" s="2" t="s">
        <v>12</v>
      </c>
      <c r="H4" s="2" t="s">
        <v>13</v>
      </c>
      <c r="I4" s="2" t="s">
        <v>13</v>
      </c>
      <c r="J4" s="2" t="s">
        <v>14</v>
      </c>
      <c r="K4" s="86"/>
      <c r="L4" s="86"/>
      <c r="M4" s="88"/>
      <c r="N4" s="18"/>
    </row>
    <row r="5" spans="1:14" ht="18" customHeight="1" x14ac:dyDescent="0.35">
      <c r="A5" s="62" t="s">
        <v>46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4"/>
      <c r="N5" s="17"/>
    </row>
    <row r="6" spans="1:14" ht="18" customHeight="1" x14ac:dyDescent="0.35">
      <c r="A6" s="3" t="s">
        <v>16</v>
      </c>
      <c r="B6" s="4">
        <v>1</v>
      </c>
      <c r="C6" s="5">
        <v>70617</v>
      </c>
      <c r="D6" s="5">
        <v>517727.27049150463</v>
      </c>
      <c r="E6" s="4">
        <v>0.95999546851324746</v>
      </c>
      <c r="F6" s="5">
        <v>67792</v>
      </c>
      <c r="G6" s="5">
        <v>497015.83359757683</v>
      </c>
      <c r="H6" s="65">
        <v>2.9476525259560762</v>
      </c>
      <c r="I6" s="65">
        <v>0.1731795517317615</v>
      </c>
      <c r="J6" s="57">
        <v>947968</v>
      </c>
      <c r="K6" s="5">
        <v>1238</v>
      </c>
      <c r="L6" s="3" t="s">
        <v>39</v>
      </c>
      <c r="M6" s="6">
        <v>7.3314820863461296</v>
      </c>
      <c r="N6" s="17"/>
    </row>
    <row r="7" spans="1:14" ht="18" customHeight="1" x14ac:dyDescent="0.35">
      <c r="A7" s="3" t="s">
        <v>17</v>
      </c>
      <c r="B7" s="4">
        <v>1</v>
      </c>
      <c r="C7" s="5">
        <v>317262</v>
      </c>
      <c r="D7" s="5">
        <v>6221123.1754832752</v>
      </c>
      <c r="E7" s="4">
        <v>0.79999810881857891</v>
      </c>
      <c r="F7" s="5">
        <v>253809</v>
      </c>
      <c r="G7" s="5">
        <v>4976886.7751140529</v>
      </c>
      <c r="H7" s="66"/>
      <c r="I7" s="66"/>
      <c r="J7" s="67"/>
      <c r="K7" s="5">
        <v>1392</v>
      </c>
      <c r="L7" s="3" t="s">
        <v>41</v>
      </c>
      <c r="M7" s="6">
        <v>19.60878761239378</v>
      </c>
      <c r="N7" s="17"/>
    </row>
    <row r="8" spans="1:14" ht="18" customHeight="1" x14ac:dyDescent="0.35">
      <c r="A8" s="3" t="s">
        <v>34</v>
      </c>
      <c r="B8" s="4">
        <v>1</v>
      </c>
      <c r="C8" s="5">
        <v>600</v>
      </c>
      <c r="D8" s="5">
        <v>6179.3386959693171</v>
      </c>
      <c r="E8" s="4">
        <v>0.9</v>
      </c>
      <c r="F8" s="5">
        <v>540</v>
      </c>
      <c r="G8" s="5">
        <v>5561.4048263723853</v>
      </c>
      <c r="H8" s="65">
        <v>6.7174807987711214</v>
      </c>
      <c r="I8" s="65">
        <v>0.45651594646948368</v>
      </c>
      <c r="J8" s="57">
        <v>218654</v>
      </c>
      <c r="K8" s="5">
        <v>126</v>
      </c>
      <c r="L8" s="3" t="s">
        <v>39</v>
      </c>
      <c r="M8" s="6">
        <v>10.298897826615528</v>
      </c>
      <c r="N8" s="17"/>
    </row>
    <row r="9" spans="1:14" ht="18" customHeight="1" x14ac:dyDescent="0.35">
      <c r="A9" s="3" t="s">
        <v>36</v>
      </c>
      <c r="B9" s="4">
        <v>1</v>
      </c>
      <c r="C9" s="5">
        <v>27164</v>
      </c>
      <c r="D9" s="5">
        <v>407460</v>
      </c>
      <c r="E9" s="4">
        <v>0.8999779119422765</v>
      </c>
      <c r="F9" s="5">
        <v>24447</v>
      </c>
      <c r="G9" s="5">
        <v>366705</v>
      </c>
      <c r="H9" s="68"/>
      <c r="I9" s="68"/>
      <c r="J9" s="70"/>
      <c r="K9" s="5">
        <v>1</v>
      </c>
      <c r="L9" s="3" t="s">
        <v>39</v>
      </c>
      <c r="M9" s="6">
        <v>15</v>
      </c>
      <c r="N9" s="17"/>
    </row>
    <row r="10" spans="1:14" ht="18" customHeight="1" x14ac:dyDescent="0.35">
      <c r="A10" s="3" t="s">
        <v>35</v>
      </c>
      <c r="B10" s="4">
        <v>1.08</v>
      </c>
      <c r="C10" s="5">
        <v>7640</v>
      </c>
      <c r="D10" s="5">
        <v>107782.34152726512</v>
      </c>
      <c r="E10" s="4">
        <v>0.98992146596858643</v>
      </c>
      <c r="F10" s="5">
        <v>7563</v>
      </c>
      <c r="G10" s="5">
        <v>106696.05353019712</v>
      </c>
      <c r="H10" s="68"/>
      <c r="I10" s="68"/>
      <c r="J10" s="70"/>
      <c r="K10" s="5">
        <v>14</v>
      </c>
      <c r="L10" s="3" t="s">
        <v>39</v>
      </c>
      <c r="M10" s="6">
        <v>14.107636325558261</v>
      </c>
      <c r="N10" s="17"/>
    </row>
    <row r="11" spans="1:14" ht="18" customHeight="1" x14ac:dyDescent="0.35">
      <c r="A11" s="3" t="s">
        <v>33</v>
      </c>
      <c r="B11" s="4"/>
      <c r="C11" s="5">
        <v>0</v>
      </c>
      <c r="D11" s="5">
        <v>0</v>
      </c>
      <c r="E11" s="4"/>
      <c r="F11" s="5">
        <v>0</v>
      </c>
      <c r="G11" s="5">
        <v>0</v>
      </c>
      <c r="H11" s="68"/>
      <c r="I11" s="68"/>
      <c r="J11" s="70"/>
      <c r="K11" s="5">
        <v>0</v>
      </c>
      <c r="L11" s="3" t="s">
        <v>40</v>
      </c>
      <c r="M11" s="6"/>
      <c r="N11" s="17"/>
    </row>
    <row r="12" spans="1:14" ht="18" customHeight="1" x14ac:dyDescent="0.35">
      <c r="A12" s="26" t="s">
        <v>44</v>
      </c>
      <c r="B12" s="4"/>
      <c r="C12" s="5">
        <v>0</v>
      </c>
      <c r="D12" s="5">
        <v>0</v>
      </c>
      <c r="E12" s="4"/>
      <c r="F12" s="5">
        <v>0</v>
      </c>
      <c r="G12" s="5">
        <v>0</v>
      </c>
      <c r="H12" s="68"/>
      <c r="I12" s="68"/>
      <c r="J12" s="70"/>
      <c r="K12" s="5">
        <v>0</v>
      </c>
      <c r="L12" s="3" t="s">
        <v>40</v>
      </c>
      <c r="M12" s="6"/>
      <c r="N12" s="17"/>
    </row>
    <row r="13" spans="1:14" ht="18" customHeight="1" x14ac:dyDescent="0.35">
      <c r="A13" s="3" t="s">
        <v>37</v>
      </c>
      <c r="B13" s="4"/>
      <c r="C13" s="5">
        <v>0</v>
      </c>
      <c r="D13" s="5">
        <v>0</v>
      </c>
      <c r="E13" s="4"/>
      <c r="F13" s="5">
        <v>0</v>
      </c>
      <c r="G13" s="5">
        <v>0</v>
      </c>
      <c r="H13" s="69"/>
      <c r="I13" s="69"/>
      <c r="J13" s="59"/>
      <c r="K13" s="5">
        <v>0</v>
      </c>
      <c r="L13" s="3" t="s">
        <v>40</v>
      </c>
      <c r="M13" s="6"/>
      <c r="N13" s="17"/>
    </row>
    <row r="14" spans="1:14" ht="18" customHeight="1" x14ac:dyDescent="0.35">
      <c r="A14" s="3" t="s">
        <v>24</v>
      </c>
      <c r="B14" s="4">
        <v>1.25</v>
      </c>
      <c r="C14" s="5">
        <v>1108565</v>
      </c>
      <c r="D14" s="5">
        <v>1108565</v>
      </c>
      <c r="E14" s="4">
        <v>1</v>
      </c>
      <c r="F14" s="5">
        <v>1108565</v>
      </c>
      <c r="G14" s="5">
        <v>1108565</v>
      </c>
      <c r="H14" s="65">
        <v>0.51839613808773344</v>
      </c>
      <c r="I14" s="65">
        <v>0.49642445747030828</v>
      </c>
      <c r="J14" s="57">
        <v>578598</v>
      </c>
      <c r="K14" s="5">
        <v>91350</v>
      </c>
      <c r="L14" s="3" t="s">
        <v>39</v>
      </c>
      <c r="M14" s="6">
        <v>1</v>
      </c>
      <c r="N14" s="17"/>
    </row>
    <row r="15" spans="1:14" ht="18" customHeight="1" x14ac:dyDescent="0.35">
      <c r="A15" s="3" t="s">
        <v>18</v>
      </c>
      <c r="B15" s="4">
        <v>1</v>
      </c>
      <c r="C15" s="5">
        <v>9577</v>
      </c>
      <c r="D15" s="5">
        <v>72107</v>
      </c>
      <c r="E15" s="4">
        <v>0.79001775086143888</v>
      </c>
      <c r="F15" s="5">
        <v>7566</v>
      </c>
      <c r="G15" s="5">
        <v>56965.809961365776</v>
      </c>
      <c r="H15" s="66"/>
      <c r="I15" s="66"/>
      <c r="J15" s="67"/>
      <c r="K15" s="5">
        <v>770</v>
      </c>
      <c r="L15" s="3" t="s">
        <v>42</v>
      </c>
      <c r="M15" s="6">
        <v>7.5291845045421324</v>
      </c>
      <c r="N15" s="17"/>
    </row>
    <row r="16" spans="1:14" ht="18" customHeight="1" x14ac:dyDescent="0.35">
      <c r="A16" s="7" t="s">
        <v>47</v>
      </c>
      <c r="B16" s="8"/>
      <c r="C16" s="9">
        <v>1541425</v>
      </c>
      <c r="D16" s="9">
        <v>8440944.1261980161</v>
      </c>
      <c r="E16" s="8">
        <v>0.95384595423066321</v>
      </c>
      <c r="F16" s="9">
        <v>1470282</v>
      </c>
      <c r="G16" s="9">
        <v>7118395.8770295642</v>
      </c>
      <c r="H16" s="10">
        <v>1.1869967802095109</v>
      </c>
      <c r="I16" s="10">
        <v>0.24517040498290787</v>
      </c>
      <c r="J16" s="20">
        <v>1745220</v>
      </c>
      <c r="K16" s="9"/>
      <c r="L16" s="11"/>
      <c r="M16" s="12">
        <v>5.4760654110307128</v>
      </c>
      <c r="N16" s="17"/>
    </row>
    <row r="17" spans="1:14" ht="18" customHeight="1" x14ac:dyDescent="0.35">
      <c r="A17" s="71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17"/>
    </row>
    <row r="18" spans="1:14" ht="18" customHeight="1" x14ac:dyDescent="0.35">
      <c r="A18" s="72" t="s">
        <v>48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4"/>
      <c r="N18" s="17"/>
    </row>
    <row r="19" spans="1:14" ht="18" customHeight="1" x14ac:dyDescent="0.35">
      <c r="A19" s="3" t="s">
        <v>31</v>
      </c>
      <c r="B19" s="4"/>
      <c r="C19" s="5">
        <v>0</v>
      </c>
      <c r="D19" s="5">
        <v>0</v>
      </c>
      <c r="E19" s="4"/>
      <c r="F19" s="5">
        <v>0</v>
      </c>
      <c r="G19" s="5">
        <v>0</v>
      </c>
      <c r="H19" s="60">
        <v>1.7263662525593395</v>
      </c>
      <c r="I19" s="60">
        <v>0.1870688944605107</v>
      </c>
      <c r="J19" s="61">
        <v>973018</v>
      </c>
      <c r="K19" s="5">
        <v>0</v>
      </c>
      <c r="L19" s="3" t="s">
        <v>66</v>
      </c>
      <c r="M19" s="6"/>
      <c r="N19" s="17"/>
    </row>
    <row r="20" spans="1:14" ht="18" customHeight="1" x14ac:dyDescent="0.35">
      <c r="A20" s="3" t="s">
        <v>25</v>
      </c>
      <c r="B20" s="4">
        <v>1</v>
      </c>
      <c r="C20" s="5">
        <v>193793</v>
      </c>
      <c r="D20" s="5">
        <v>1926513.6603818289</v>
      </c>
      <c r="E20" s="4">
        <v>0.58000030960870619</v>
      </c>
      <c r="F20" s="5">
        <v>112400</v>
      </c>
      <c r="G20" s="5">
        <v>1117378.5194868627</v>
      </c>
      <c r="H20" s="55">
        <v>0</v>
      </c>
      <c r="I20" s="55">
        <v>3.5798074960640311E-6</v>
      </c>
      <c r="J20" s="58"/>
      <c r="K20" s="5">
        <v>4</v>
      </c>
      <c r="L20" s="3" t="s">
        <v>66</v>
      </c>
      <c r="M20" s="6">
        <v>9.9410900310219095</v>
      </c>
      <c r="N20" s="17"/>
    </row>
    <row r="21" spans="1:14" ht="18" customHeight="1" x14ac:dyDescent="0.35">
      <c r="A21" s="3" t="s">
        <v>38</v>
      </c>
      <c r="B21" s="4"/>
      <c r="C21" s="5">
        <v>0</v>
      </c>
      <c r="D21" s="5">
        <v>0</v>
      </c>
      <c r="E21" s="4"/>
      <c r="F21" s="5">
        <v>0</v>
      </c>
      <c r="G21" s="5">
        <v>0</v>
      </c>
      <c r="H21" s="55"/>
      <c r="I21" s="55"/>
      <c r="J21" s="58"/>
      <c r="K21" s="5">
        <v>0</v>
      </c>
      <c r="L21" s="3" t="s">
        <v>66</v>
      </c>
      <c r="M21" s="6"/>
      <c r="N21" s="17"/>
    </row>
    <row r="22" spans="1:14" ht="18" customHeight="1" x14ac:dyDescent="0.35">
      <c r="A22" s="3" t="s">
        <v>26</v>
      </c>
      <c r="B22" s="4">
        <v>1.02</v>
      </c>
      <c r="C22" s="5">
        <v>268809</v>
      </c>
      <c r="D22" s="5">
        <v>4032135</v>
      </c>
      <c r="E22" s="4">
        <v>0.67999955358637543</v>
      </c>
      <c r="F22" s="5">
        <v>182790</v>
      </c>
      <c r="G22" s="5">
        <v>2741850</v>
      </c>
      <c r="H22" s="55"/>
      <c r="I22" s="55"/>
      <c r="J22" s="58"/>
      <c r="K22" s="5">
        <v>9</v>
      </c>
      <c r="L22" s="3" t="s">
        <v>66</v>
      </c>
      <c r="M22" s="6">
        <v>15</v>
      </c>
      <c r="N22" s="17"/>
    </row>
    <row r="23" spans="1:14" ht="18" customHeight="1" x14ac:dyDescent="0.35">
      <c r="A23" s="26" t="s">
        <v>52</v>
      </c>
      <c r="B23" s="4"/>
      <c r="C23" s="5">
        <v>0</v>
      </c>
      <c r="D23" s="5">
        <v>0</v>
      </c>
      <c r="E23" s="4"/>
      <c r="F23" s="5">
        <v>0</v>
      </c>
      <c r="G23" s="5">
        <v>0</v>
      </c>
      <c r="H23" s="55"/>
      <c r="I23" s="55"/>
      <c r="J23" s="58"/>
      <c r="K23" s="5">
        <v>0</v>
      </c>
      <c r="L23" s="3" t="s">
        <v>66</v>
      </c>
      <c r="M23" s="6"/>
      <c r="N23" s="17"/>
    </row>
    <row r="24" spans="1:14" ht="18" customHeight="1" x14ac:dyDescent="0.35">
      <c r="A24" s="26" t="s">
        <v>53</v>
      </c>
      <c r="B24" s="4"/>
      <c r="C24" s="5">
        <v>0</v>
      </c>
      <c r="D24" s="5">
        <v>0</v>
      </c>
      <c r="E24" s="4"/>
      <c r="F24" s="5">
        <v>0</v>
      </c>
      <c r="G24" s="5">
        <v>0</v>
      </c>
      <c r="H24" s="55"/>
      <c r="I24" s="55"/>
      <c r="J24" s="58"/>
      <c r="K24" s="5">
        <v>0</v>
      </c>
      <c r="L24" s="3" t="s">
        <v>66</v>
      </c>
      <c r="M24" s="6"/>
      <c r="N24" s="17"/>
    </row>
    <row r="25" spans="1:14" ht="18" customHeight="1" x14ac:dyDescent="0.35">
      <c r="A25" s="3" t="s">
        <v>27</v>
      </c>
      <c r="B25" s="4">
        <v>1.0900000000000001</v>
      </c>
      <c r="C25" s="5">
        <v>263168</v>
      </c>
      <c r="D25" s="5">
        <v>1315840</v>
      </c>
      <c r="E25" s="4">
        <v>1.0200024319066148</v>
      </c>
      <c r="F25" s="5">
        <v>268432</v>
      </c>
      <c r="G25" s="5">
        <v>1342160</v>
      </c>
      <c r="H25" s="55">
        <v>0</v>
      </c>
      <c r="I25" s="55">
        <v>3.7253382607140729E-6</v>
      </c>
      <c r="J25" s="58"/>
      <c r="K25" s="5">
        <v>5</v>
      </c>
      <c r="L25" s="3" t="s">
        <v>66</v>
      </c>
      <c r="M25" s="6">
        <v>5</v>
      </c>
      <c r="N25" s="17"/>
    </row>
    <row r="26" spans="1:14" ht="18" customHeight="1" x14ac:dyDescent="0.35">
      <c r="A26" s="3" t="s">
        <v>28</v>
      </c>
      <c r="B26" s="4"/>
      <c r="C26" s="5">
        <v>0</v>
      </c>
      <c r="D26" s="5">
        <v>0</v>
      </c>
      <c r="E26" s="4"/>
      <c r="F26" s="5">
        <v>0</v>
      </c>
      <c r="G26" s="5">
        <v>0</v>
      </c>
      <c r="H26" s="56"/>
      <c r="I26" s="56"/>
      <c r="J26" s="59"/>
      <c r="K26" s="5">
        <v>0</v>
      </c>
      <c r="L26" s="3" t="s">
        <v>66</v>
      </c>
      <c r="M26" s="6"/>
      <c r="N26" s="17"/>
    </row>
    <row r="27" spans="1:14" ht="18" customHeight="1" x14ac:dyDescent="0.35">
      <c r="A27" s="3" t="s">
        <v>30</v>
      </c>
      <c r="B27" s="4">
        <v>1.25</v>
      </c>
      <c r="C27" s="5">
        <v>1029</v>
      </c>
      <c r="D27" s="5">
        <v>8814.1780248821797</v>
      </c>
      <c r="E27" s="4">
        <v>0.98931000971817296</v>
      </c>
      <c r="F27" s="5">
        <v>1018</v>
      </c>
      <c r="G27" s="5">
        <v>8719.9545474538954</v>
      </c>
      <c r="H27" s="54">
        <v>4.3372436357832571</v>
      </c>
      <c r="I27" s="54">
        <v>0.53857537268285516</v>
      </c>
      <c r="J27" s="57">
        <v>163050</v>
      </c>
      <c r="K27" s="5">
        <v>14</v>
      </c>
      <c r="L27" s="3" t="s">
        <v>66</v>
      </c>
      <c r="M27" s="6">
        <v>8.5657706752985217</v>
      </c>
      <c r="N27" s="17"/>
    </row>
    <row r="28" spans="1:14" ht="18" customHeight="1" x14ac:dyDescent="0.35">
      <c r="A28" s="3" t="s">
        <v>32</v>
      </c>
      <c r="B28" s="4">
        <v>1.01</v>
      </c>
      <c r="C28" s="5">
        <v>36944</v>
      </c>
      <c r="D28" s="5">
        <v>296989.54479570361</v>
      </c>
      <c r="E28" s="4">
        <v>0.99001190991771326</v>
      </c>
      <c r="F28" s="5">
        <v>36575</v>
      </c>
      <c r="G28" s="5">
        <v>294023.18646878679</v>
      </c>
      <c r="H28" s="55"/>
      <c r="I28" s="55"/>
      <c r="J28" s="58"/>
      <c r="K28" s="5">
        <v>27</v>
      </c>
      <c r="L28" s="3" t="s">
        <v>66</v>
      </c>
      <c r="M28" s="6">
        <v>8.0389114550591056</v>
      </c>
      <c r="N28" s="17"/>
    </row>
    <row r="29" spans="1:14" ht="18" customHeight="1" x14ac:dyDescent="0.35">
      <c r="A29" s="26" t="s">
        <v>29</v>
      </c>
      <c r="B29" s="4"/>
      <c r="C29" s="5">
        <v>0</v>
      </c>
      <c r="D29" s="5">
        <v>0</v>
      </c>
      <c r="E29" s="4"/>
      <c r="F29" s="5">
        <v>0</v>
      </c>
      <c r="G29" s="5">
        <v>0</v>
      </c>
      <c r="H29" s="55"/>
      <c r="I29" s="55"/>
      <c r="J29" s="58"/>
      <c r="K29" s="5">
        <v>0</v>
      </c>
      <c r="L29" s="3" t="s">
        <v>66</v>
      </c>
      <c r="M29" s="6"/>
      <c r="N29" s="17"/>
    </row>
    <row r="30" spans="1:14" ht="18" customHeight="1" x14ac:dyDescent="0.35">
      <c r="A30" s="26" t="s">
        <v>45</v>
      </c>
      <c r="B30" s="4"/>
      <c r="C30" s="5">
        <v>0</v>
      </c>
      <c r="D30" s="5">
        <v>0</v>
      </c>
      <c r="E30" s="4"/>
      <c r="F30" s="5">
        <v>0</v>
      </c>
      <c r="G30" s="5">
        <v>0</v>
      </c>
      <c r="H30" s="56"/>
      <c r="I30" s="56"/>
      <c r="J30" s="59"/>
      <c r="K30" s="5">
        <v>0</v>
      </c>
      <c r="L30" s="3" t="s">
        <v>66</v>
      </c>
      <c r="M30" s="6"/>
      <c r="N30" s="17"/>
    </row>
    <row r="31" spans="1:14" ht="18" customHeight="1" x14ac:dyDescent="0.35">
      <c r="A31" s="7" t="s">
        <v>49</v>
      </c>
      <c r="B31" s="8"/>
      <c r="C31" s="9">
        <v>763743</v>
      </c>
      <c r="D31" s="9">
        <v>7580292.383202415</v>
      </c>
      <c r="E31" s="8">
        <v>0.7871954309237531</v>
      </c>
      <c r="F31" s="9">
        <v>601215</v>
      </c>
      <c r="G31" s="9">
        <v>5504131.6605031034</v>
      </c>
      <c r="H31" s="10">
        <v>1.8896201857904411</v>
      </c>
      <c r="I31" s="10">
        <v>0.20640276615333691</v>
      </c>
      <c r="J31" s="20">
        <v>1136068</v>
      </c>
      <c r="K31" s="9"/>
      <c r="L31" s="11"/>
      <c r="M31" s="12">
        <v>9.925187377432481</v>
      </c>
      <c r="N31" s="17"/>
    </row>
    <row r="32" spans="1:14" ht="18" customHeight="1" x14ac:dyDescent="0.35">
      <c r="A32" s="27" t="s">
        <v>51</v>
      </c>
      <c r="B32" s="8"/>
      <c r="C32" s="9"/>
      <c r="D32" s="9"/>
      <c r="E32" s="8"/>
      <c r="F32" s="9"/>
      <c r="G32" s="9"/>
      <c r="H32" s="10"/>
      <c r="I32" s="10"/>
      <c r="J32" s="20">
        <v>310425</v>
      </c>
      <c r="K32" s="9"/>
      <c r="L32" s="11"/>
      <c r="M32" s="12"/>
      <c r="N32" s="17"/>
    </row>
    <row r="33" spans="1:14" ht="18" customHeight="1" x14ac:dyDescent="0.35">
      <c r="A33" s="22" t="s">
        <v>50</v>
      </c>
      <c r="B33" s="13"/>
      <c r="C33" s="14">
        <v>2305168</v>
      </c>
      <c r="D33" s="14">
        <v>16021236.509400431</v>
      </c>
      <c r="E33" s="13">
        <v>0.89863168324391107</v>
      </c>
      <c r="F33" s="14">
        <v>2071497</v>
      </c>
      <c r="G33" s="14">
        <v>12622527.537532669</v>
      </c>
      <c r="H33" s="19">
        <v>1.5407760667768284</v>
      </c>
      <c r="I33" s="19">
        <v>0.25285846994665268</v>
      </c>
      <c r="J33" s="21">
        <v>3191713</v>
      </c>
      <c r="K33" s="14"/>
      <c r="L33" s="15"/>
      <c r="M33" s="16">
        <v>6.9501383454049472</v>
      </c>
      <c r="N33" s="17"/>
    </row>
    <row r="34" spans="1:14" ht="7.25" customHeight="1" x14ac:dyDescent="0.3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</row>
  </sheetData>
  <mergeCells count="26">
    <mergeCell ref="A1:M1"/>
    <mergeCell ref="A2:A4"/>
    <mergeCell ref="C2:D2"/>
    <mergeCell ref="F2:I2"/>
    <mergeCell ref="K2:L2"/>
    <mergeCell ref="K3:K4"/>
    <mergeCell ref="L3:L4"/>
    <mergeCell ref="M3:M4"/>
    <mergeCell ref="H14:H15"/>
    <mergeCell ref="I14:I15"/>
    <mergeCell ref="J14:J15"/>
    <mergeCell ref="A17:M17"/>
    <mergeCell ref="A18:M18"/>
    <mergeCell ref="A5:M5"/>
    <mergeCell ref="H6:H7"/>
    <mergeCell ref="I6:I7"/>
    <mergeCell ref="J6:J7"/>
    <mergeCell ref="H8:H13"/>
    <mergeCell ref="I8:I13"/>
    <mergeCell ref="J8:J13"/>
    <mergeCell ref="H27:H30"/>
    <mergeCell ref="I27:I30"/>
    <mergeCell ref="J27:J30"/>
    <mergeCell ref="H19:H26"/>
    <mergeCell ref="I19:I26"/>
    <mergeCell ref="J19:J26"/>
  </mergeCells>
  <pageMargins left="0.25" right="0.25" top="0.75" bottom="0.75" header="0.3" footer="0.3"/>
  <pageSetup scale="59" orientation="landscape" r:id="rId1"/>
  <headerFooter>
    <oddHeader>&amp;R&amp;A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5"/>
  <sheetViews>
    <sheetView showGridLines="0" view="pageBreakPreview" zoomScale="70" zoomScaleNormal="70" zoomScaleSheetLayoutView="70" workbookViewId="0">
      <selection sqref="A1:M1"/>
    </sheetView>
  </sheetViews>
  <sheetFormatPr defaultRowHeight="14.5" x14ac:dyDescent="0.35"/>
  <cols>
    <col min="1" max="1" width="34.36328125" customWidth="1"/>
    <col min="2" max="2" width="17.6328125" customWidth="1"/>
    <col min="3" max="3" width="15.90625" customWidth="1"/>
    <col min="4" max="4" width="15" customWidth="1"/>
    <col min="5" max="5" width="14.6328125" customWidth="1"/>
    <col min="6" max="6" width="14.90625" customWidth="1"/>
    <col min="7" max="10" width="15.6328125" customWidth="1"/>
    <col min="11" max="11" width="11.36328125" customWidth="1"/>
    <col min="12" max="12" width="22" customWidth="1"/>
    <col min="13" max="13" width="17.6328125" customWidth="1"/>
    <col min="14" max="14" width="2" customWidth="1"/>
  </cols>
  <sheetData>
    <row r="1" spans="1:14" ht="24" customHeight="1" x14ac:dyDescent="0.35">
      <c r="A1" s="75" t="s">
        <v>69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7"/>
      <c r="N1" s="17"/>
    </row>
    <row r="2" spans="1:14" ht="50.25" customHeight="1" x14ac:dyDescent="0.35">
      <c r="A2" s="78"/>
      <c r="B2" s="23" t="s">
        <v>0</v>
      </c>
      <c r="C2" s="81" t="s">
        <v>21</v>
      </c>
      <c r="D2" s="82"/>
      <c r="E2" s="23" t="s">
        <v>19</v>
      </c>
      <c r="F2" s="81" t="s">
        <v>22</v>
      </c>
      <c r="G2" s="83"/>
      <c r="H2" s="83"/>
      <c r="I2" s="82"/>
      <c r="J2" s="32" t="s">
        <v>23</v>
      </c>
      <c r="K2" s="84" t="s">
        <v>1</v>
      </c>
      <c r="L2" s="84"/>
      <c r="M2" s="23" t="s">
        <v>2</v>
      </c>
      <c r="N2" s="17"/>
    </row>
    <row r="3" spans="1:14" ht="50.25" customHeight="1" x14ac:dyDescent="0.35">
      <c r="A3" s="79"/>
      <c r="B3" s="33" t="s">
        <v>20</v>
      </c>
      <c r="C3" s="33" t="s">
        <v>3</v>
      </c>
      <c r="D3" s="33" t="s">
        <v>4</v>
      </c>
      <c r="E3" s="33" t="s">
        <v>5</v>
      </c>
      <c r="F3" s="33" t="s">
        <v>6</v>
      </c>
      <c r="G3" s="33" t="s">
        <v>4</v>
      </c>
      <c r="H3" s="33" t="s">
        <v>7</v>
      </c>
      <c r="I3" s="33" t="s">
        <v>8</v>
      </c>
      <c r="J3" s="33" t="s">
        <v>15</v>
      </c>
      <c r="K3" s="85" t="s">
        <v>9</v>
      </c>
      <c r="L3" s="85" t="s">
        <v>10</v>
      </c>
      <c r="M3" s="87" t="s">
        <v>43</v>
      </c>
      <c r="N3" s="17"/>
    </row>
    <row r="4" spans="1:14" s="1" customFormat="1" ht="27" customHeight="1" x14ac:dyDescent="0.35">
      <c r="A4" s="80"/>
      <c r="B4" s="2" t="s">
        <v>11</v>
      </c>
      <c r="C4" s="2" t="s">
        <v>12</v>
      </c>
      <c r="D4" s="2" t="s">
        <v>12</v>
      </c>
      <c r="E4" s="2" t="s">
        <v>11</v>
      </c>
      <c r="F4" s="2" t="s">
        <v>12</v>
      </c>
      <c r="G4" s="2" t="s">
        <v>12</v>
      </c>
      <c r="H4" s="2" t="s">
        <v>13</v>
      </c>
      <c r="I4" s="2" t="s">
        <v>13</v>
      </c>
      <c r="J4" s="2" t="s">
        <v>14</v>
      </c>
      <c r="K4" s="86"/>
      <c r="L4" s="86"/>
      <c r="M4" s="88"/>
      <c r="N4" s="18"/>
    </row>
    <row r="5" spans="1:14" ht="18" customHeight="1" x14ac:dyDescent="0.35">
      <c r="A5" s="62" t="s">
        <v>46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4"/>
      <c r="N5" s="17"/>
    </row>
    <row r="6" spans="1:14" ht="18" customHeight="1" x14ac:dyDescent="0.35">
      <c r="A6" s="26" t="s">
        <v>16</v>
      </c>
      <c r="B6" s="4">
        <v>0.99</v>
      </c>
      <c r="C6" s="5">
        <v>92143</v>
      </c>
      <c r="D6" s="5">
        <v>636363.09374457377</v>
      </c>
      <c r="E6" s="4">
        <v>0.95999696124502132</v>
      </c>
      <c r="F6" s="5">
        <v>88457</v>
      </c>
      <c r="G6" s="5">
        <v>610906.63624327141</v>
      </c>
      <c r="H6" s="65">
        <v>1.6650396387417108</v>
      </c>
      <c r="I6" s="65">
        <v>9.3302207648448099E-2</v>
      </c>
      <c r="J6" s="57">
        <v>1089199</v>
      </c>
      <c r="K6" s="5">
        <v>1402</v>
      </c>
      <c r="L6" s="3" t="s">
        <v>39</v>
      </c>
      <c r="M6" s="6">
        <v>6.9062554262892863</v>
      </c>
      <c r="N6" s="17"/>
    </row>
    <row r="7" spans="1:14" ht="18" customHeight="1" x14ac:dyDescent="0.35">
      <c r="A7" s="26" t="s">
        <v>17</v>
      </c>
      <c r="B7" s="4">
        <v>1</v>
      </c>
      <c r="C7" s="5">
        <v>698397</v>
      </c>
      <c r="D7" s="5">
        <v>13658008.535187293</v>
      </c>
      <c r="E7" s="4">
        <v>0.80999918384529146</v>
      </c>
      <c r="F7" s="5">
        <v>565701</v>
      </c>
      <c r="G7" s="5">
        <v>11062975.766453732</v>
      </c>
      <c r="H7" s="66"/>
      <c r="I7" s="66"/>
      <c r="J7" s="67"/>
      <c r="K7" s="5">
        <v>2538</v>
      </c>
      <c r="L7" s="3" t="s">
        <v>41</v>
      </c>
      <c r="M7" s="6">
        <v>19.5562245187011</v>
      </c>
      <c r="N7" s="17"/>
    </row>
    <row r="8" spans="1:14" ht="18" customHeight="1" x14ac:dyDescent="0.35">
      <c r="A8" s="26" t="s">
        <v>34</v>
      </c>
      <c r="B8" s="4">
        <v>1</v>
      </c>
      <c r="C8" s="5">
        <v>12211</v>
      </c>
      <c r="D8" s="5">
        <v>112843.2411138411</v>
      </c>
      <c r="E8" s="4">
        <v>0.91999017279502093</v>
      </c>
      <c r="F8" s="5">
        <v>11234</v>
      </c>
      <c r="G8" s="5">
        <v>103814.67289107289</v>
      </c>
      <c r="H8" s="65">
        <v>7.9500051718787708</v>
      </c>
      <c r="I8" s="65">
        <v>0.52910925534643982</v>
      </c>
      <c r="J8" s="57">
        <v>230574</v>
      </c>
      <c r="K8" s="5">
        <v>120</v>
      </c>
      <c r="L8" s="3" t="s">
        <v>39</v>
      </c>
      <c r="M8" s="6">
        <v>9.2411138411138403</v>
      </c>
      <c r="N8" s="17"/>
    </row>
    <row r="9" spans="1:14" ht="18" customHeight="1" x14ac:dyDescent="0.35">
      <c r="A9" s="26" t="s">
        <v>36</v>
      </c>
      <c r="B9" s="4">
        <v>1</v>
      </c>
      <c r="C9" s="5">
        <v>1071</v>
      </c>
      <c r="D9" s="5">
        <v>3213</v>
      </c>
      <c r="E9" s="4">
        <v>0.92063492063492058</v>
      </c>
      <c r="F9" s="5">
        <v>986</v>
      </c>
      <c r="G9" s="5">
        <v>2958</v>
      </c>
      <c r="H9" s="68"/>
      <c r="I9" s="68"/>
      <c r="J9" s="70"/>
      <c r="K9" s="5">
        <v>1</v>
      </c>
      <c r="L9" s="3" t="s">
        <v>39</v>
      </c>
      <c r="M9" s="6">
        <v>3</v>
      </c>
      <c r="N9" s="17"/>
    </row>
    <row r="10" spans="1:14" ht="18" customHeight="1" x14ac:dyDescent="0.35">
      <c r="A10" s="26" t="s">
        <v>35</v>
      </c>
      <c r="B10" s="4">
        <v>1</v>
      </c>
      <c r="C10" s="5">
        <v>15608</v>
      </c>
      <c r="D10" s="5">
        <v>312160</v>
      </c>
      <c r="E10" s="4">
        <v>0.99000512557662734</v>
      </c>
      <c r="F10" s="5">
        <v>15452</v>
      </c>
      <c r="G10" s="5">
        <v>309040</v>
      </c>
      <c r="H10" s="68"/>
      <c r="I10" s="68"/>
      <c r="J10" s="70"/>
      <c r="K10" s="5">
        <v>7</v>
      </c>
      <c r="L10" s="3" t="s">
        <v>39</v>
      </c>
      <c r="M10" s="6">
        <v>20</v>
      </c>
      <c r="N10" s="17"/>
    </row>
    <row r="11" spans="1:14" ht="18" customHeight="1" x14ac:dyDescent="0.35">
      <c r="A11" s="26" t="s">
        <v>33</v>
      </c>
      <c r="B11" s="4">
        <v>1</v>
      </c>
      <c r="C11" s="5">
        <v>1706</v>
      </c>
      <c r="D11" s="5">
        <v>25590</v>
      </c>
      <c r="E11" s="4">
        <v>0.7801875732708089</v>
      </c>
      <c r="F11" s="5">
        <v>1331</v>
      </c>
      <c r="G11" s="5">
        <v>19965</v>
      </c>
      <c r="H11" s="68"/>
      <c r="I11" s="68"/>
      <c r="J11" s="70"/>
      <c r="K11" s="5">
        <v>1</v>
      </c>
      <c r="L11" s="3" t="s">
        <v>40</v>
      </c>
      <c r="M11" s="6">
        <v>15</v>
      </c>
      <c r="N11" s="17"/>
    </row>
    <row r="12" spans="1:14" ht="18" customHeight="1" x14ac:dyDescent="0.35">
      <c r="A12" s="26" t="s">
        <v>44</v>
      </c>
      <c r="B12" s="4"/>
      <c r="C12" s="5">
        <v>0</v>
      </c>
      <c r="D12" s="5">
        <v>0</v>
      </c>
      <c r="E12" s="4"/>
      <c r="F12" s="5">
        <v>0</v>
      </c>
      <c r="G12" s="5">
        <v>0</v>
      </c>
      <c r="H12" s="68"/>
      <c r="I12" s="68"/>
      <c r="J12" s="70"/>
      <c r="K12" s="5">
        <v>0</v>
      </c>
      <c r="L12" s="3" t="s">
        <v>40</v>
      </c>
      <c r="M12" s="6"/>
      <c r="N12" s="17"/>
    </row>
    <row r="13" spans="1:14" ht="18" customHeight="1" x14ac:dyDescent="0.35">
      <c r="A13" s="3" t="s">
        <v>37</v>
      </c>
      <c r="B13" s="4"/>
      <c r="C13" s="5">
        <v>0</v>
      </c>
      <c r="D13" s="5">
        <v>0</v>
      </c>
      <c r="E13" s="4"/>
      <c r="F13" s="5">
        <v>0</v>
      </c>
      <c r="G13" s="5">
        <v>0</v>
      </c>
      <c r="H13" s="69"/>
      <c r="I13" s="69"/>
      <c r="J13" s="59"/>
      <c r="K13" s="5">
        <v>0</v>
      </c>
      <c r="L13" s="3" t="s">
        <v>40</v>
      </c>
      <c r="M13" s="6"/>
      <c r="N13" s="17"/>
    </row>
    <row r="14" spans="1:14" ht="18" customHeight="1" x14ac:dyDescent="0.35">
      <c r="A14" s="26" t="s">
        <v>24</v>
      </c>
      <c r="B14" s="4">
        <v>1.01</v>
      </c>
      <c r="C14" s="5">
        <v>992342</v>
      </c>
      <c r="D14" s="5">
        <v>992342</v>
      </c>
      <c r="E14" s="4">
        <v>1</v>
      </c>
      <c r="F14" s="5">
        <v>992342</v>
      </c>
      <c r="G14" s="5">
        <v>992342</v>
      </c>
      <c r="H14" s="65">
        <v>0.50800161101566943</v>
      </c>
      <c r="I14" s="65">
        <v>0.48395747389192778</v>
      </c>
      <c r="J14" s="57">
        <v>508312</v>
      </c>
      <c r="K14" s="5">
        <v>101875</v>
      </c>
      <c r="L14" s="3" t="s">
        <v>39</v>
      </c>
      <c r="M14" s="6">
        <v>1</v>
      </c>
      <c r="N14" s="17"/>
    </row>
    <row r="15" spans="1:14" ht="18" customHeight="1" x14ac:dyDescent="0.35">
      <c r="A15" s="26" t="s">
        <v>18</v>
      </c>
      <c r="B15" s="4">
        <v>0.82</v>
      </c>
      <c r="C15" s="5">
        <v>7875</v>
      </c>
      <c r="D15" s="5">
        <v>55218.988065007616</v>
      </c>
      <c r="E15" s="4">
        <v>1.0500317460317461</v>
      </c>
      <c r="F15" s="5">
        <v>8269</v>
      </c>
      <c r="G15" s="5">
        <v>57981.690452006093</v>
      </c>
      <c r="H15" s="66"/>
      <c r="I15" s="66"/>
      <c r="J15" s="67"/>
      <c r="K15" s="5">
        <v>874</v>
      </c>
      <c r="L15" s="3" t="s">
        <v>42</v>
      </c>
      <c r="M15" s="6">
        <v>7.0119349923819199</v>
      </c>
      <c r="N15" s="17"/>
    </row>
    <row r="16" spans="1:14" ht="18" customHeight="1" x14ac:dyDescent="0.35">
      <c r="A16" s="7" t="s">
        <v>47</v>
      </c>
      <c r="B16" s="8"/>
      <c r="C16" s="9">
        <v>1821353</v>
      </c>
      <c r="D16" s="9">
        <v>15795738.858110717</v>
      </c>
      <c r="E16" s="8">
        <v>0.92446219925516915</v>
      </c>
      <c r="F16" s="9">
        <v>1683772</v>
      </c>
      <c r="G16" s="9">
        <v>13159983.766040081</v>
      </c>
      <c r="H16" s="10">
        <v>1.0857087539168011</v>
      </c>
      <c r="I16" s="10">
        <v>0.13891248139055129</v>
      </c>
      <c r="J16" s="20">
        <v>1828086</v>
      </c>
      <c r="K16" s="9"/>
      <c r="L16" s="11"/>
      <c r="M16" s="12">
        <v>8.6725301784501507</v>
      </c>
      <c r="N16" s="17"/>
    </row>
    <row r="17" spans="1:14" ht="18" customHeight="1" x14ac:dyDescent="0.35">
      <c r="A17" s="71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17"/>
    </row>
    <row r="18" spans="1:14" ht="18" customHeight="1" x14ac:dyDescent="0.35">
      <c r="A18" s="72" t="s">
        <v>48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4"/>
      <c r="N18" s="17"/>
    </row>
    <row r="19" spans="1:14" ht="18" customHeight="1" x14ac:dyDescent="0.35">
      <c r="A19" s="26" t="s">
        <v>31</v>
      </c>
      <c r="B19" s="4"/>
      <c r="C19" s="5">
        <v>0</v>
      </c>
      <c r="D19" s="5">
        <v>0</v>
      </c>
      <c r="E19" s="4"/>
      <c r="F19" s="5">
        <v>0</v>
      </c>
      <c r="G19" s="5">
        <v>0</v>
      </c>
      <c r="H19" s="60">
        <v>3.7315354157501104</v>
      </c>
      <c r="I19" s="60">
        <v>0.43875162474831386</v>
      </c>
      <c r="J19" s="61">
        <v>653097.06000000006</v>
      </c>
      <c r="K19" s="5">
        <v>0</v>
      </c>
      <c r="L19" s="3" t="s">
        <v>66</v>
      </c>
      <c r="M19" s="6"/>
      <c r="N19" s="17"/>
    </row>
    <row r="20" spans="1:14" ht="18" customHeight="1" x14ac:dyDescent="0.35">
      <c r="A20" s="26" t="s">
        <v>25</v>
      </c>
      <c r="B20" s="4">
        <v>1</v>
      </c>
      <c r="C20" s="5">
        <v>246830</v>
      </c>
      <c r="D20" s="5">
        <v>1914054</v>
      </c>
      <c r="E20" s="4">
        <v>0.63000040513713895</v>
      </c>
      <c r="F20" s="5">
        <v>155503</v>
      </c>
      <c r="G20" s="5">
        <v>1205854.7954543612</v>
      </c>
      <c r="H20" s="55">
        <v>0</v>
      </c>
      <c r="I20" s="55">
        <v>7.4635851961005276E-6</v>
      </c>
      <c r="J20" s="58"/>
      <c r="K20" s="5">
        <v>9</v>
      </c>
      <c r="L20" s="3" t="s">
        <v>66</v>
      </c>
      <c r="M20" s="6">
        <v>7.7545436130130048</v>
      </c>
      <c r="N20" s="17"/>
    </row>
    <row r="21" spans="1:14" ht="18" customHeight="1" x14ac:dyDescent="0.35">
      <c r="A21" s="26" t="s">
        <v>38</v>
      </c>
      <c r="B21" s="4"/>
      <c r="C21" s="5">
        <v>0</v>
      </c>
      <c r="D21" s="5">
        <v>0</v>
      </c>
      <c r="E21" s="4"/>
      <c r="F21" s="5">
        <v>0</v>
      </c>
      <c r="G21" s="5">
        <v>0</v>
      </c>
      <c r="H21" s="55"/>
      <c r="I21" s="55"/>
      <c r="J21" s="58"/>
      <c r="K21" s="5">
        <v>0</v>
      </c>
      <c r="L21" s="3" t="s">
        <v>66</v>
      </c>
      <c r="M21" s="6"/>
      <c r="N21" s="17"/>
    </row>
    <row r="22" spans="1:14" ht="18" customHeight="1" x14ac:dyDescent="0.35">
      <c r="A22" s="26" t="s">
        <v>26</v>
      </c>
      <c r="B22" s="4">
        <v>0.96</v>
      </c>
      <c r="C22" s="5">
        <v>23730</v>
      </c>
      <c r="D22" s="5">
        <v>355950</v>
      </c>
      <c r="E22" s="4">
        <v>0.7799831436999578</v>
      </c>
      <c r="F22" s="5">
        <v>18509</v>
      </c>
      <c r="G22" s="5">
        <v>277635</v>
      </c>
      <c r="H22" s="55"/>
      <c r="I22" s="55"/>
      <c r="J22" s="58"/>
      <c r="K22" s="5">
        <v>2</v>
      </c>
      <c r="L22" s="3" t="s">
        <v>66</v>
      </c>
      <c r="M22" s="6">
        <v>15</v>
      </c>
      <c r="N22" s="17"/>
    </row>
    <row r="23" spans="1:14" ht="18" customHeight="1" x14ac:dyDescent="0.35">
      <c r="A23" s="26" t="s">
        <v>52</v>
      </c>
      <c r="B23" s="4"/>
      <c r="C23" s="5">
        <v>0</v>
      </c>
      <c r="D23" s="5">
        <v>0</v>
      </c>
      <c r="E23" s="4"/>
      <c r="F23" s="5">
        <v>0</v>
      </c>
      <c r="G23" s="5">
        <v>0</v>
      </c>
      <c r="H23" s="55"/>
      <c r="I23" s="55"/>
      <c r="J23" s="58"/>
      <c r="K23" s="5">
        <v>0</v>
      </c>
      <c r="L23" s="3" t="s">
        <v>66</v>
      </c>
      <c r="M23" s="6"/>
      <c r="N23" s="17"/>
    </row>
    <row r="24" spans="1:14" ht="18" customHeight="1" x14ac:dyDescent="0.35">
      <c r="A24" s="26" t="s">
        <v>53</v>
      </c>
      <c r="B24" s="4"/>
      <c r="C24" s="5">
        <v>0</v>
      </c>
      <c r="D24" s="5">
        <v>0</v>
      </c>
      <c r="E24" s="4"/>
      <c r="F24" s="5">
        <v>0</v>
      </c>
      <c r="G24" s="5">
        <v>0</v>
      </c>
      <c r="H24" s="55"/>
      <c r="I24" s="55"/>
      <c r="J24" s="58"/>
      <c r="K24" s="5">
        <v>0</v>
      </c>
      <c r="L24" s="3" t="s">
        <v>66</v>
      </c>
      <c r="M24" s="6"/>
      <c r="N24" s="17"/>
    </row>
    <row r="25" spans="1:14" ht="18" customHeight="1" x14ac:dyDescent="0.35">
      <c r="A25" s="26" t="s">
        <v>27</v>
      </c>
      <c r="B25" s="4"/>
      <c r="C25" s="5">
        <v>0</v>
      </c>
      <c r="D25" s="5">
        <v>0</v>
      </c>
      <c r="E25" s="4"/>
      <c r="F25" s="5">
        <v>0</v>
      </c>
      <c r="G25" s="5">
        <v>0</v>
      </c>
      <c r="H25" s="55" t="e">
        <v>#DIV/0!</v>
      </c>
      <c r="I25" s="55" t="e">
        <v>#DIV/0!</v>
      </c>
      <c r="J25" s="58"/>
      <c r="K25" s="5">
        <v>0</v>
      </c>
      <c r="L25" s="3" t="s">
        <v>66</v>
      </c>
      <c r="M25" s="6"/>
      <c r="N25" s="17"/>
    </row>
    <row r="26" spans="1:14" ht="18" customHeight="1" x14ac:dyDescent="0.35">
      <c r="A26" s="26" t="s">
        <v>28</v>
      </c>
      <c r="B26" s="4">
        <v>1</v>
      </c>
      <c r="C26" s="5">
        <v>989</v>
      </c>
      <c r="D26" s="5">
        <v>4945</v>
      </c>
      <c r="E26" s="4">
        <v>1.0202224469160768</v>
      </c>
      <c r="F26" s="5">
        <v>1009</v>
      </c>
      <c r="G26" s="5">
        <v>5045</v>
      </c>
      <c r="H26" s="56"/>
      <c r="I26" s="56"/>
      <c r="J26" s="59"/>
      <c r="K26" s="5">
        <v>1</v>
      </c>
      <c r="L26" s="3" t="s">
        <v>66</v>
      </c>
      <c r="M26" s="6">
        <v>5</v>
      </c>
      <c r="N26" s="17"/>
    </row>
    <row r="27" spans="1:14" ht="18" customHeight="1" x14ac:dyDescent="0.35">
      <c r="A27" s="26" t="s">
        <v>30</v>
      </c>
      <c r="B27" s="4">
        <v>1</v>
      </c>
      <c r="C27" s="5">
        <v>942</v>
      </c>
      <c r="D27" s="5">
        <v>6463.8618490967056</v>
      </c>
      <c r="E27" s="4">
        <v>0.92993630573248409</v>
      </c>
      <c r="F27" s="5">
        <v>876</v>
      </c>
      <c r="G27" s="5">
        <v>6010.9798087141335</v>
      </c>
      <c r="H27" s="54">
        <v>5.0446100299034269</v>
      </c>
      <c r="I27" s="54">
        <v>0.4586153541570151</v>
      </c>
      <c r="J27" s="57">
        <v>205810</v>
      </c>
      <c r="K27" s="5">
        <v>10</v>
      </c>
      <c r="L27" s="3" t="s">
        <v>66</v>
      </c>
      <c r="M27" s="6">
        <v>6.8618490967056323</v>
      </c>
      <c r="N27" s="17"/>
    </row>
    <row r="28" spans="1:14" ht="18" customHeight="1" x14ac:dyDescent="0.35">
      <c r="A28" s="26" t="s">
        <v>32</v>
      </c>
      <c r="B28" s="4">
        <v>1</v>
      </c>
      <c r="C28" s="5">
        <v>31892</v>
      </c>
      <c r="D28" s="5">
        <v>310557.63764044945</v>
      </c>
      <c r="E28" s="4">
        <v>0.93001379656340144</v>
      </c>
      <c r="F28" s="5">
        <v>29660</v>
      </c>
      <c r="G28" s="5">
        <v>288822.88763375551</v>
      </c>
      <c r="H28" s="55"/>
      <c r="I28" s="55"/>
      <c r="J28" s="58"/>
      <c r="K28" s="5">
        <v>23</v>
      </c>
      <c r="L28" s="3" t="s">
        <v>66</v>
      </c>
      <c r="M28" s="6">
        <v>9.737791221637071</v>
      </c>
      <c r="N28" s="17"/>
    </row>
    <row r="29" spans="1:14" ht="18" customHeight="1" x14ac:dyDescent="0.35">
      <c r="A29" s="26" t="s">
        <v>29</v>
      </c>
      <c r="B29" s="4">
        <v>1</v>
      </c>
      <c r="C29" s="5">
        <v>11034</v>
      </c>
      <c r="D29" s="5">
        <v>165510</v>
      </c>
      <c r="E29" s="4">
        <v>0.93003443900670657</v>
      </c>
      <c r="F29" s="5">
        <v>10262</v>
      </c>
      <c r="G29" s="5">
        <v>153930</v>
      </c>
      <c r="H29" s="55"/>
      <c r="I29" s="55"/>
      <c r="J29" s="58"/>
      <c r="K29" s="5">
        <v>5</v>
      </c>
      <c r="L29" s="3" t="s">
        <v>66</v>
      </c>
      <c r="M29" s="6">
        <v>15</v>
      </c>
      <c r="N29" s="17"/>
    </row>
    <row r="30" spans="1:14" ht="18" customHeight="1" x14ac:dyDescent="0.35">
      <c r="A30" s="26" t="s">
        <v>45</v>
      </c>
      <c r="B30" s="4"/>
      <c r="C30" s="5">
        <v>0</v>
      </c>
      <c r="D30" s="5">
        <v>0</v>
      </c>
      <c r="E30" s="4"/>
      <c r="F30" s="5">
        <v>0</v>
      </c>
      <c r="G30" s="5">
        <v>0</v>
      </c>
      <c r="H30" s="56"/>
      <c r="I30" s="56"/>
      <c r="J30" s="59"/>
      <c r="K30" s="5">
        <v>0</v>
      </c>
      <c r="L30" s="3" t="s">
        <v>66</v>
      </c>
      <c r="M30" s="6"/>
      <c r="N30" s="17"/>
    </row>
    <row r="31" spans="1:14" ht="18" customHeight="1" x14ac:dyDescent="0.35">
      <c r="A31" s="7" t="s">
        <v>49</v>
      </c>
      <c r="B31" s="8"/>
      <c r="C31" s="9">
        <v>315417</v>
      </c>
      <c r="D31" s="9">
        <v>2757480.4994895458</v>
      </c>
      <c r="E31" s="8">
        <v>0.68423388720328959</v>
      </c>
      <c r="F31" s="9">
        <v>215819</v>
      </c>
      <c r="G31" s="9">
        <v>1937298.6628968311</v>
      </c>
      <c r="H31" s="10">
        <v>3.9797564625913382</v>
      </c>
      <c r="I31" s="10">
        <v>0.44335294110804863</v>
      </c>
      <c r="J31" s="20">
        <v>858907.06</v>
      </c>
      <c r="K31" s="9"/>
      <c r="L31" s="11"/>
      <c r="M31" s="12">
        <v>8.74233316368346</v>
      </c>
      <c r="N31" s="17"/>
    </row>
    <row r="32" spans="1:14" ht="18" customHeight="1" x14ac:dyDescent="0.35">
      <c r="A32" s="27" t="s">
        <v>51</v>
      </c>
      <c r="B32" s="8"/>
      <c r="C32" s="9"/>
      <c r="D32" s="9"/>
      <c r="E32" s="8"/>
      <c r="F32" s="9"/>
      <c r="G32" s="9"/>
      <c r="H32" s="10"/>
      <c r="I32" s="10"/>
      <c r="J32" s="20">
        <v>397519</v>
      </c>
      <c r="K32" s="9"/>
      <c r="L32" s="11"/>
      <c r="M32" s="12"/>
      <c r="N32" s="17"/>
    </row>
    <row r="33" spans="1:14" ht="18" customHeight="1" x14ac:dyDescent="0.35">
      <c r="A33" s="22" t="s">
        <v>50</v>
      </c>
      <c r="B33" s="13"/>
      <c r="C33" s="14">
        <v>2136770</v>
      </c>
      <c r="D33" s="14">
        <v>18553219.357600264</v>
      </c>
      <c r="E33" s="13">
        <v>0.88900115595033624</v>
      </c>
      <c r="F33" s="14">
        <v>1899591</v>
      </c>
      <c r="G33" s="14">
        <v>15097282.428936912</v>
      </c>
      <c r="H33" s="19">
        <v>1.6237769393516814</v>
      </c>
      <c r="I33" s="19">
        <v>0.20430909168711886</v>
      </c>
      <c r="J33" s="21">
        <v>3084512.06</v>
      </c>
      <c r="K33" s="14"/>
      <c r="L33" s="15"/>
      <c r="M33" s="16">
        <v>8.6828340708640912</v>
      </c>
      <c r="N33" s="17"/>
    </row>
    <row r="34" spans="1:14" ht="7.25" customHeight="1" x14ac:dyDescent="0.3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</row>
    <row r="35" spans="1:14" x14ac:dyDescent="0.3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</row>
  </sheetData>
  <mergeCells count="26">
    <mergeCell ref="H27:H30"/>
    <mergeCell ref="I27:I30"/>
    <mergeCell ref="J27:J30"/>
    <mergeCell ref="H14:H15"/>
    <mergeCell ref="I14:I15"/>
    <mergeCell ref="J14:J15"/>
    <mergeCell ref="A17:M17"/>
    <mergeCell ref="A18:M18"/>
    <mergeCell ref="H19:H26"/>
    <mergeCell ref="I19:I26"/>
    <mergeCell ref="J19:J26"/>
    <mergeCell ref="A1:M1"/>
    <mergeCell ref="A2:A4"/>
    <mergeCell ref="C2:D2"/>
    <mergeCell ref="F2:I2"/>
    <mergeCell ref="K2:L2"/>
    <mergeCell ref="K3:K4"/>
    <mergeCell ref="L3:L4"/>
    <mergeCell ref="M3:M4"/>
    <mergeCell ref="A5:M5"/>
    <mergeCell ref="H6:H7"/>
    <mergeCell ref="I6:I7"/>
    <mergeCell ref="J6:J7"/>
    <mergeCell ref="H8:H13"/>
    <mergeCell ref="I8:I13"/>
    <mergeCell ref="J8:J13"/>
  </mergeCells>
  <pageMargins left="0.25" right="0.25" top="0.75" bottom="0.75" header="0.3" footer="0.3"/>
  <pageSetup scale="59" orientation="landscape" r:id="rId1"/>
  <headerFooter>
    <oddHeader>&amp;R&amp;A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5BA7C-59BA-4BCD-9971-02490A445185}">
  <sheetPr>
    <pageSetUpPr fitToPage="1"/>
  </sheetPr>
  <dimension ref="A1:R52"/>
  <sheetViews>
    <sheetView showGridLines="0" zoomScale="70" zoomScaleNormal="70" workbookViewId="0">
      <selection sqref="A1:M1"/>
    </sheetView>
  </sheetViews>
  <sheetFormatPr defaultRowHeight="14.5" x14ac:dyDescent="0.35"/>
  <cols>
    <col min="1" max="1" width="34" customWidth="1"/>
    <col min="2" max="2" width="17.6328125" customWidth="1"/>
    <col min="3" max="3" width="15.90625" customWidth="1"/>
    <col min="4" max="4" width="15" customWidth="1"/>
    <col min="5" max="5" width="14.6328125" customWidth="1"/>
    <col min="6" max="6" width="14.90625" customWidth="1"/>
    <col min="7" max="10" width="15.6328125" customWidth="1"/>
    <col min="11" max="11" width="11.36328125" customWidth="1"/>
    <col min="12" max="12" width="20.90625" customWidth="1"/>
    <col min="13" max="13" width="17.6328125" customWidth="1"/>
    <col min="14" max="14" width="2.36328125" customWidth="1"/>
  </cols>
  <sheetData>
    <row r="1" spans="1:18" ht="24" customHeight="1" x14ac:dyDescent="0.35">
      <c r="A1" s="75" t="s">
        <v>68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7"/>
      <c r="N1" s="17"/>
    </row>
    <row r="2" spans="1:18" ht="49.5" customHeight="1" x14ac:dyDescent="0.35">
      <c r="A2" s="78"/>
      <c r="B2" s="23" t="s">
        <v>0</v>
      </c>
      <c r="C2" s="81" t="s">
        <v>21</v>
      </c>
      <c r="D2" s="82"/>
      <c r="E2" s="23" t="s">
        <v>19</v>
      </c>
      <c r="F2" s="81" t="s">
        <v>22</v>
      </c>
      <c r="G2" s="83"/>
      <c r="H2" s="83"/>
      <c r="I2" s="82"/>
      <c r="J2" s="32" t="s">
        <v>23</v>
      </c>
      <c r="K2" s="84" t="s">
        <v>1</v>
      </c>
      <c r="L2" s="84"/>
      <c r="M2" s="23" t="s">
        <v>2</v>
      </c>
      <c r="N2" s="17"/>
    </row>
    <row r="3" spans="1:18" ht="50.25" customHeight="1" x14ac:dyDescent="0.35">
      <c r="A3" s="79"/>
      <c r="B3" s="33" t="s">
        <v>20</v>
      </c>
      <c r="C3" s="33" t="s">
        <v>3</v>
      </c>
      <c r="D3" s="33" t="s">
        <v>4</v>
      </c>
      <c r="E3" s="33" t="s">
        <v>5</v>
      </c>
      <c r="F3" s="33" t="s">
        <v>6</v>
      </c>
      <c r="G3" s="33" t="s">
        <v>4</v>
      </c>
      <c r="H3" s="33" t="s">
        <v>7</v>
      </c>
      <c r="I3" s="33" t="s">
        <v>8</v>
      </c>
      <c r="J3" s="33" t="s">
        <v>15</v>
      </c>
      <c r="K3" s="85" t="s">
        <v>9</v>
      </c>
      <c r="L3" s="85" t="s">
        <v>10</v>
      </c>
      <c r="M3" s="87" t="s">
        <v>43</v>
      </c>
      <c r="N3" s="17"/>
    </row>
    <row r="4" spans="1:18" s="1" customFormat="1" ht="27" customHeight="1" x14ac:dyDescent="0.35">
      <c r="A4" s="80"/>
      <c r="B4" s="2" t="s">
        <v>11</v>
      </c>
      <c r="C4" s="2" t="s">
        <v>12</v>
      </c>
      <c r="D4" s="2" t="s">
        <v>12</v>
      </c>
      <c r="E4" s="2" t="s">
        <v>11</v>
      </c>
      <c r="F4" s="2" t="s">
        <v>12</v>
      </c>
      <c r="G4" s="2" t="s">
        <v>12</v>
      </c>
      <c r="H4" s="2" t="s">
        <v>13</v>
      </c>
      <c r="I4" s="2" t="s">
        <v>13</v>
      </c>
      <c r="J4" s="2" t="s">
        <v>14</v>
      </c>
      <c r="K4" s="86"/>
      <c r="L4" s="86"/>
      <c r="M4" s="88"/>
      <c r="N4" s="18"/>
    </row>
    <row r="5" spans="1:18" ht="18" customHeight="1" x14ac:dyDescent="0.35">
      <c r="A5" s="62" t="s">
        <v>46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4"/>
      <c r="N5" s="17"/>
    </row>
    <row r="6" spans="1:18" ht="18" customHeight="1" x14ac:dyDescent="0.35">
      <c r="A6" s="26" t="s">
        <v>16</v>
      </c>
      <c r="B6" s="24">
        <v>1.1000000000000001</v>
      </c>
      <c r="C6" s="25">
        <v>123297</v>
      </c>
      <c r="D6" s="25">
        <v>917329.68</v>
      </c>
      <c r="E6" s="24">
        <v>0.96750934734827287</v>
      </c>
      <c r="F6" s="25">
        <v>119291</v>
      </c>
      <c r="G6" s="25">
        <v>887525.04</v>
      </c>
      <c r="H6" s="31">
        <v>6.2046045384815285</v>
      </c>
      <c r="I6" s="31">
        <v>0.83395222291418392</v>
      </c>
      <c r="J6" s="30">
        <v>740153.48</v>
      </c>
      <c r="K6" s="25">
        <v>2507</v>
      </c>
      <c r="L6" s="26" t="s">
        <v>39</v>
      </c>
      <c r="M6" s="29">
        <v>7.44</v>
      </c>
      <c r="N6" s="17"/>
    </row>
    <row r="7" spans="1:18" ht="18" customHeight="1" x14ac:dyDescent="0.35">
      <c r="A7" s="26" t="s">
        <v>17</v>
      </c>
      <c r="B7" s="24">
        <v>1</v>
      </c>
      <c r="C7" s="25">
        <v>735339</v>
      </c>
      <c r="D7" s="25">
        <v>13390523.190000001</v>
      </c>
      <c r="E7" s="24">
        <v>0.83959779095084031</v>
      </c>
      <c r="F7" s="25">
        <v>617389</v>
      </c>
      <c r="G7" s="25">
        <v>11242653.690000001</v>
      </c>
      <c r="H7" s="31">
        <v>2.2578086101307289</v>
      </c>
      <c r="I7" s="31">
        <v>0.12398729325264847</v>
      </c>
      <c r="J7" s="30">
        <v>1393946.2000000007</v>
      </c>
      <c r="K7" s="25">
        <v>4229</v>
      </c>
      <c r="L7" s="26" t="s">
        <v>41</v>
      </c>
      <c r="M7" s="29">
        <v>18.21</v>
      </c>
      <c r="N7" s="17"/>
    </row>
    <row r="8" spans="1:18" ht="18" customHeight="1" x14ac:dyDescent="0.35">
      <c r="A8" s="26" t="s">
        <v>34</v>
      </c>
      <c r="B8" s="24">
        <v>1</v>
      </c>
      <c r="C8" s="25">
        <v>42175</v>
      </c>
      <c r="D8" s="25">
        <v>253050</v>
      </c>
      <c r="E8" s="24">
        <v>0.92</v>
      </c>
      <c r="F8" s="25">
        <v>38801</v>
      </c>
      <c r="G8" s="25">
        <v>232806</v>
      </c>
      <c r="H8" s="89">
        <v>8.8719834859901638</v>
      </c>
      <c r="I8" s="89">
        <v>1.3736501005979991</v>
      </c>
      <c r="J8" s="61">
        <v>393259.54</v>
      </c>
      <c r="K8" s="25">
        <v>38</v>
      </c>
      <c r="L8" s="26" t="s">
        <v>39</v>
      </c>
      <c r="M8" s="29">
        <v>6</v>
      </c>
      <c r="N8" s="17"/>
    </row>
    <row r="9" spans="1:18" ht="18" customHeight="1" x14ac:dyDescent="0.35">
      <c r="A9" s="26" t="s">
        <v>36</v>
      </c>
      <c r="B9" s="24">
        <v>1</v>
      </c>
      <c r="C9" s="25">
        <v>1960</v>
      </c>
      <c r="D9" s="25">
        <v>18972.8</v>
      </c>
      <c r="E9" s="24">
        <v>0.91989795918367345</v>
      </c>
      <c r="F9" s="25">
        <v>1803</v>
      </c>
      <c r="G9" s="25">
        <v>17453.04</v>
      </c>
      <c r="H9" s="90"/>
      <c r="I9" s="90"/>
      <c r="J9" s="91"/>
      <c r="K9" s="25">
        <v>1</v>
      </c>
      <c r="L9" s="26" t="s">
        <v>39</v>
      </c>
      <c r="M9" s="29">
        <v>9.68</v>
      </c>
      <c r="N9" s="17"/>
    </row>
    <row r="10" spans="1:18" ht="18" customHeight="1" x14ac:dyDescent="0.35">
      <c r="A10" s="26" t="s">
        <v>35</v>
      </c>
      <c r="B10" s="24">
        <v>1.01</v>
      </c>
      <c r="C10" s="25">
        <v>4046</v>
      </c>
      <c r="D10" s="25">
        <v>39165.279999999999</v>
      </c>
      <c r="E10" s="24">
        <v>0.91992090954028671</v>
      </c>
      <c r="F10" s="25">
        <v>3722</v>
      </c>
      <c r="G10" s="25">
        <v>36028.959999999999</v>
      </c>
      <c r="H10" s="90"/>
      <c r="I10" s="90"/>
      <c r="J10" s="91"/>
      <c r="K10" s="25">
        <v>6</v>
      </c>
      <c r="L10" s="26" t="s">
        <v>39</v>
      </c>
      <c r="M10" s="29">
        <v>9.68</v>
      </c>
      <c r="N10" s="17"/>
      <c r="P10" t="s">
        <v>76</v>
      </c>
    </row>
    <row r="11" spans="1:18" ht="18" customHeight="1" x14ac:dyDescent="0.35">
      <c r="A11" s="26" t="s">
        <v>33</v>
      </c>
      <c r="B11" s="24"/>
      <c r="C11" s="25">
        <v>0</v>
      </c>
      <c r="D11" s="25">
        <v>0</v>
      </c>
      <c r="E11" s="24"/>
      <c r="F11" s="25">
        <v>0</v>
      </c>
      <c r="G11" s="25">
        <v>0</v>
      </c>
      <c r="H11" s="90"/>
      <c r="I11" s="90"/>
      <c r="J11" s="91"/>
      <c r="K11" s="25">
        <v>0</v>
      </c>
      <c r="L11" s="3" t="s">
        <v>40</v>
      </c>
      <c r="M11" s="29"/>
      <c r="N11" s="17"/>
      <c r="P11" s="49" t="s">
        <v>75</v>
      </c>
      <c r="Q11" s="49" t="s">
        <v>74</v>
      </c>
      <c r="R11" s="49" t="s">
        <v>73</v>
      </c>
    </row>
    <row r="12" spans="1:18" ht="18" customHeight="1" x14ac:dyDescent="0.35">
      <c r="A12" s="26" t="s">
        <v>44</v>
      </c>
      <c r="B12" s="24"/>
      <c r="C12" s="25">
        <v>0</v>
      </c>
      <c r="D12" s="25">
        <v>0</v>
      </c>
      <c r="E12" s="24"/>
      <c r="F12" s="25">
        <v>0</v>
      </c>
      <c r="G12" s="25">
        <v>0</v>
      </c>
      <c r="H12" s="90"/>
      <c r="I12" s="90"/>
      <c r="J12" s="91"/>
      <c r="K12" s="25">
        <v>0</v>
      </c>
      <c r="L12" s="3" t="s">
        <v>40</v>
      </c>
      <c r="M12" s="29"/>
      <c r="N12" s="17"/>
      <c r="P12" s="47">
        <v>12</v>
      </c>
      <c r="Q12" s="48">
        <f>P12/P14</f>
        <v>0.63157894736842102</v>
      </c>
      <c r="R12" s="46">
        <v>12059</v>
      </c>
    </row>
    <row r="13" spans="1:18" ht="18" customHeight="1" x14ac:dyDescent="0.35">
      <c r="A13" s="3" t="s">
        <v>37</v>
      </c>
      <c r="B13" s="24"/>
      <c r="C13" s="25">
        <v>0</v>
      </c>
      <c r="D13" s="25">
        <v>0</v>
      </c>
      <c r="E13" s="24"/>
      <c r="F13" s="25">
        <v>0</v>
      </c>
      <c r="G13" s="25">
        <v>0</v>
      </c>
      <c r="H13" s="90"/>
      <c r="I13" s="90"/>
      <c r="J13" s="91"/>
      <c r="K13" s="25">
        <v>0</v>
      </c>
      <c r="L13" s="3" t="s">
        <v>40</v>
      </c>
      <c r="M13" s="29"/>
      <c r="N13" s="17"/>
      <c r="P13" s="47">
        <v>7</v>
      </c>
      <c r="Q13" s="48">
        <f>P13/P14</f>
        <v>0.36842105263157893</v>
      </c>
      <c r="R13" s="46">
        <v>62892</v>
      </c>
    </row>
    <row r="14" spans="1:18" ht="18" customHeight="1" x14ac:dyDescent="0.35">
      <c r="A14" s="26" t="s">
        <v>24</v>
      </c>
      <c r="B14" s="24">
        <v>1.1599999999999999</v>
      </c>
      <c r="C14" s="25">
        <v>262337</v>
      </c>
      <c r="D14" s="25">
        <v>262337</v>
      </c>
      <c r="E14" s="24">
        <v>1</v>
      </c>
      <c r="F14" s="25">
        <v>262337</v>
      </c>
      <c r="G14" s="25">
        <v>262337</v>
      </c>
      <c r="H14" s="31">
        <v>2.3220967686601588</v>
      </c>
      <c r="I14" s="31">
        <v>2.3220967686601588</v>
      </c>
      <c r="J14" s="30">
        <v>609171.9</v>
      </c>
      <c r="K14" s="25">
        <f>R14</f>
        <v>30786.947368421053</v>
      </c>
      <c r="L14" s="26" t="s">
        <v>65</v>
      </c>
      <c r="M14" s="29">
        <v>1</v>
      </c>
      <c r="N14" s="17"/>
      <c r="P14" s="47">
        <f>SUM(P12:P13)</f>
        <v>19</v>
      </c>
      <c r="Q14" s="47"/>
      <c r="R14" s="46">
        <f>SUMPRODUCT(Q12:Q13,R12:R13)</f>
        <v>30786.947368421053</v>
      </c>
    </row>
    <row r="15" spans="1:18" ht="18" customHeight="1" x14ac:dyDescent="0.35">
      <c r="A15" s="26" t="s">
        <v>18</v>
      </c>
      <c r="B15" s="24">
        <v>1.39</v>
      </c>
      <c r="C15" s="25">
        <v>74799</v>
      </c>
      <c r="D15" s="25">
        <v>673938.99</v>
      </c>
      <c r="E15" s="24">
        <v>1</v>
      </c>
      <c r="F15" s="25">
        <v>74799</v>
      </c>
      <c r="G15" s="25">
        <v>673938.99</v>
      </c>
      <c r="H15" s="31">
        <v>1.4471698819502934</v>
      </c>
      <c r="I15" s="31">
        <v>0.16061818889570406</v>
      </c>
      <c r="J15" s="30">
        <v>108246.86</v>
      </c>
      <c r="K15" s="25">
        <v>5879</v>
      </c>
      <c r="L15" s="26" t="s">
        <v>42</v>
      </c>
      <c r="M15" s="29">
        <v>9.01</v>
      </c>
      <c r="N15" s="17"/>
    </row>
    <row r="16" spans="1:18" ht="18" customHeight="1" x14ac:dyDescent="0.35">
      <c r="A16" s="7" t="s">
        <v>47</v>
      </c>
      <c r="B16" s="8"/>
      <c r="C16" s="9">
        <v>1243953</v>
      </c>
      <c r="D16" s="9">
        <v>15555316.940000001</v>
      </c>
      <c r="E16" s="8">
        <v>0.89886193449430962</v>
      </c>
      <c r="F16" s="9">
        <v>1118142</v>
      </c>
      <c r="G16" s="9">
        <v>13352742.720000001</v>
      </c>
      <c r="H16" s="10">
        <v>2.9019373031332338</v>
      </c>
      <c r="I16" s="10">
        <v>0.24300460572342999</v>
      </c>
      <c r="J16" s="20">
        <v>3244777.9800000004</v>
      </c>
      <c r="K16" s="9"/>
      <c r="L16" s="11"/>
      <c r="M16" s="12">
        <v>12.504746513734844</v>
      </c>
      <c r="N16" s="17"/>
    </row>
    <row r="17" spans="1:14" ht="18" customHeight="1" x14ac:dyDescent="0.35">
      <c r="A17" s="71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17"/>
    </row>
    <row r="18" spans="1:14" ht="18" customHeight="1" x14ac:dyDescent="0.35">
      <c r="A18" s="72" t="s">
        <v>48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4"/>
      <c r="N18" s="17"/>
    </row>
    <row r="19" spans="1:14" ht="18" customHeight="1" x14ac:dyDescent="0.35">
      <c r="A19" s="26" t="s">
        <v>31</v>
      </c>
      <c r="B19" s="24"/>
      <c r="C19" s="25">
        <v>0</v>
      </c>
      <c r="D19" s="25">
        <v>0</v>
      </c>
      <c r="E19" s="24"/>
      <c r="F19" s="25">
        <v>0</v>
      </c>
      <c r="G19" s="25">
        <v>0</v>
      </c>
      <c r="H19" s="92">
        <v>5.9617743600891258</v>
      </c>
      <c r="I19" s="92">
        <v>0.35511713509397685</v>
      </c>
      <c r="J19" s="94">
        <v>1426133.93</v>
      </c>
      <c r="K19" s="25">
        <v>0</v>
      </c>
      <c r="L19" s="3" t="s">
        <v>66</v>
      </c>
      <c r="M19" s="29"/>
      <c r="N19" s="17"/>
    </row>
    <row r="20" spans="1:14" ht="18" customHeight="1" x14ac:dyDescent="0.35">
      <c r="A20" s="28" t="s">
        <v>25</v>
      </c>
      <c r="B20" s="24">
        <v>1</v>
      </c>
      <c r="C20" s="25">
        <v>27265</v>
      </c>
      <c r="D20" s="25">
        <v>145049.80000000002</v>
      </c>
      <c r="E20" s="24">
        <v>0.78998716302952499</v>
      </c>
      <c r="F20" s="25">
        <v>21539</v>
      </c>
      <c r="G20" s="25">
        <v>114587.48000000001</v>
      </c>
      <c r="H20" s="92"/>
      <c r="I20" s="92"/>
      <c r="J20" s="94"/>
      <c r="K20" s="25">
        <v>2</v>
      </c>
      <c r="L20" s="3" t="s">
        <v>66</v>
      </c>
      <c r="M20" s="29">
        <v>5.32</v>
      </c>
      <c r="N20" s="17"/>
    </row>
    <row r="21" spans="1:14" ht="18" customHeight="1" x14ac:dyDescent="0.35">
      <c r="A21" s="26" t="s">
        <v>38</v>
      </c>
      <c r="B21" s="24"/>
      <c r="C21" s="25">
        <v>0</v>
      </c>
      <c r="D21" s="25">
        <v>0</v>
      </c>
      <c r="E21" s="24"/>
      <c r="F21" s="25">
        <v>0</v>
      </c>
      <c r="G21" s="25">
        <v>0</v>
      </c>
      <c r="H21" s="92"/>
      <c r="I21" s="92"/>
      <c r="J21" s="94"/>
      <c r="K21" s="25">
        <v>0</v>
      </c>
      <c r="L21" s="3" t="s">
        <v>66</v>
      </c>
      <c r="M21" s="29"/>
      <c r="N21" s="17"/>
    </row>
    <row r="22" spans="1:14" ht="18" customHeight="1" x14ac:dyDescent="0.35">
      <c r="A22" s="26" t="s">
        <v>26</v>
      </c>
      <c r="B22" s="24">
        <v>1.1299999999999999</v>
      </c>
      <c r="C22" s="25">
        <v>79079</v>
      </c>
      <c r="D22" s="25">
        <v>1277916.6399999999</v>
      </c>
      <c r="E22" s="24">
        <v>0.69000619633531024</v>
      </c>
      <c r="F22" s="25">
        <v>54565</v>
      </c>
      <c r="G22" s="25">
        <v>881770.4</v>
      </c>
      <c r="H22" s="92"/>
      <c r="I22" s="92"/>
      <c r="J22" s="94"/>
      <c r="K22" s="25">
        <v>6</v>
      </c>
      <c r="L22" s="3" t="s">
        <v>66</v>
      </c>
      <c r="M22" s="29">
        <v>16.16</v>
      </c>
      <c r="N22" s="17"/>
    </row>
    <row r="23" spans="1:14" ht="18" customHeight="1" x14ac:dyDescent="0.35">
      <c r="A23" s="26" t="s">
        <v>52</v>
      </c>
      <c r="B23" s="24">
        <v>0.94</v>
      </c>
      <c r="C23" s="25">
        <v>28838</v>
      </c>
      <c r="D23" s="25">
        <v>576760</v>
      </c>
      <c r="E23" s="24">
        <v>0.68999237117691936</v>
      </c>
      <c r="F23" s="25">
        <v>19898</v>
      </c>
      <c r="G23" s="25">
        <v>397960</v>
      </c>
      <c r="H23" s="92"/>
      <c r="I23" s="92"/>
      <c r="J23" s="94"/>
      <c r="K23" s="25">
        <v>1</v>
      </c>
      <c r="L23" s="3" t="s">
        <v>66</v>
      </c>
      <c r="M23" s="29">
        <v>20</v>
      </c>
      <c r="N23" s="17"/>
    </row>
    <row r="24" spans="1:14" ht="18" customHeight="1" x14ac:dyDescent="0.35">
      <c r="A24" s="26" t="s">
        <v>53</v>
      </c>
      <c r="B24" s="24">
        <v>0.95</v>
      </c>
      <c r="C24" s="25">
        <v>31277</v>
      </c>
      <c r="D24" s="25">
        <v>625540</v>
      </c>
      <c r="E24" s="24">
        <v>0.67001310867410557</v>
      </c>
      <c r="F24" s="25">
        <v>20956</v>
      </c>
      <c r="G24" s="25">
        <v>419120</v>
      </c>
      <c r="H24" s="92"/>
      <c r="I24" s="92"/>
      <c r="J24" s="94"/>
      <c r="K24" s="25">
        <v>3</v>
      </c>
      <c r="L24" s="3" t="s">
        <v>66</v>
      </c>
      <c r="M24" s="29">
        <v>20</v>
      </c>
      <c r="N24" s="17"/>
    </row>
    <row r="25" spans="1:14" ht="18" customHeight="1" x14ac:dyDescent="0.35">
      <c r="A25" s="26" t="s">
        <v>27</v>
      </c>
      <c r="B25" s="24">
        <v>1.02</v>
      </c>
      <c r="C25" s="25">
        <v>111403</v>
      </c>
      <c r="D25" s="25">
        <v>2083236.0999999999</v>
      </c>
      <c r="E25" s="24">
        <v>1.0199994614148631</v>
      </c>
      <c r="F25" s="25">
        <v>113631</v>
      </c>
      <c r="G25" s="25">
        <v>2124899.6999999997</v>
      </c>
      <c r="H25" s="92">
        <v>0</v>
      </c>
      <c r="I25" s="92">
        <v>9.4122089621453669E-7</v>
      </c>
      <c r="J25" s="94"/>
      <c r="K25" s="25">
        <v>2</v>
      </c>
      <c r="L25" s="3" t="s">
        <v>66</v>
      </c>
      <c r="M25" s="29">
        <v>18.7</v>
      </c>
      <c r="N25" s="17"/>
    </row>
    <row r="26" spans="1:14" ht="18" customHeight="1" x14ac:dyDescent="0.35">
      <c r="A26" s="26" t="s">
        <v>28</v>
      </c>
      <c r="B26" s="24">
        <v>1</v>
      </c>
      <c r="C26" s="25">
        <v>8455</v>
      </c>
      <c r="D26" s="25">
        <v>76095</v>
      </c>
      <c r="E26" s="24">
        <v>1.0199881726788882</v>
      </c>
      <c r="F26" s="25">
        <v>8624</v>
      </c>
      <c r="G26" s="25">
        <v>77616</v>
      </c>
      <c r="H26" s="93"/>
      <c r="I26" s="93"/>
      <c r="J26" s="95"/>
      <c r="K26" s="25">
        <v>2</v>
      </c>
      <c r="L26" s="3" t="s">
        <v>66</v>
      </c>
      <c r="M26" s="29">
        <v>9</v>
      </c>
      <c r="N26" s="17"/>
    </row>
    <row r="27" spans="1:14" ht="18" customHeight="1" x14ac:dyDescent="0.35">
      <c r="A27" s="26" t="s">
        <v>30</v>
      </c>
      <c r="B27" s="24">
        <v>1</v>
      </c>
      <c r="C27" s="25">
        <v>3058</v>
      </c>
      <c r="D27" s="25">
        <v>22292.82</v>
      </c>
      <c r="E27" s="24">
        <v>0.93001962066710264</v>
      </c>
      <c r="F27" s="25">
        <v>2844</v>
      </c>
      <c r="G27" s="25">
        <v>20732.759999999998</v>
      </c>
      <c r="H27" s="60">
        <v>3.3534278533622253</v>
      </c>
      <c r="I27" s="60">
        <v>0.41835274732818173</v>
      </c>
      <c r="J27" s="61">
        <v>377609.39</v>
      </c>
      <c r="K27" s="25">
        <v>13</v>
      </c>
      <c r="L27" s="3" t="s">
        <v>66</v>
      </c>
      <c r="M27" s="29">
        <v>7.29</v>
      </c>
      <c r="N27" s="17"/>
    </row>
    <row r="28" spans="1:14" ht="18" customHeight="1" x14ac:dyDescent="0.35">
      <c r="A28" s="26" t="s">
        <v>32</v>
      </c>
      <c r="B28" s="24">
        <v>1.68</v>
      </c>
      <c r="C28" s="25">
        <v>107030</v>
      </c>
      <c r="D28" s="25">
        <v>827341.9</v>
      </c>
      <c r="E28" s="24">
        <v>0.92998224796785944</v>
      </c>
      <c r="F28" s="25">
        <v>99536</v>
      </c>
      <c r="G28" s="25">
        <v>769413.28</v>
      </c>
      <c r="H28" s="92"/>
      <c r="I28" s="92"/>
      <c r="J28" s="94"/>
      <c r="K28" s="25">
        <v>76</v>
      </c>
      <c r="L28" s="3" t="s">
        <v>66</v>
      </c>
      <c r="M28" s="29">
        <v>7.73</v>
      </c>
      <c r="N28" s="17"/>
    </row>
    <row r="29" spans="1:14" ht="18" customHeight="1" x14ac:dyDescent="0.35">
      <c r="A29" s="26" t="s">
        <v>29</v>
      </c>
      <c r="B29" s="24">
        <v>0.89</v>
      </c>
      <c r="C29" s="25">
        <v>10994</v>
      </c>
      <c r="D29" s="25">
        <v>120934</v>
      </c>
      <c r="E29" s="24">
        <v>0.92996179734400586</v>
      </c>
      <c r="F29" s="25">
        <v>10224</v>
      </c>
      <c r="G29" s="25">
        <v>112464</v>
      </c>
      <c r="H29" s="92"/>
      <c r="I29" s="92"/>
      <c r="J29" s="94"/>
      <c r="K29" s="25">
        <v>4</v>
      </c>
      <c r="L29" s="3" t="s">
        <v>66</v>
      </c>
      <c r="M29" s="29">
        <v>11</v>
      </c>
      <c r="N29" s="17"/>
    </row>
    <row r="30" spans="1:14" ht="18" customHeight="1" x14ac:dyDescent="0.35">
      <c r="A30" s="26" t="s">
        <v>45</v>
      </c>
      <c r="B30" s="24"/>
      <c r="C30" s="25">
        <v>0</v>
      </c>
      <c r="D30" s="25">
        <v>0</v>
      </c>
      <c r="E30" s="24"/>
      <c r="F30" s="25">
        <v>0</v>
      </c>
      <c r="G30" s="25">
        <v>0</v>
      </c>
      <c r="H30" s="93"/>
      <c r="I30" s="93"/>
      <c r="J30" s="95"/>
      <c r="K30" s="25">
        <v>0</v>
      </c>
      <c r="L30" s="3" t="s">
        <v>66</v>
      </c>
      <c r="M30" s="29"/>
      <c r="N30" s="17"/>
    </row>
    <row r="31" spans="1:14" ht="18" customHeight="1" x14ac:dyDescent="0.35">
      <c r="A31" s="7" t="s">
        <v>49</v>
      </c>
      <c r="B31" s="8"/>
      <c r="C31" s="9">
        <v>407399</v>
      </c>
      <c r="D31" s="9">
        <v>5755166.2600000007</v>
      </c>
      <c r="E31" s="8">
        <v>0.86356863909827952</v>
      </c>
      <c r="F31" s="9">
        <v>351817</v>
      </c>
      <c r="G31" s="9">
        <v>4918563.6199999992</v>
      </c>
      <c r="H31" s="10">
        <v>5.1269362196823911</v>
      </c>
      <c r="I31" s="10">
        <v>0.36672155925066596</v>
      </c>
      <c r="J31" s="20">
        <v>1803743.3199999998</v>
      </c>
      <c r="K31" s="9"/>
      <c r="L31" s="11"/>
      <c r="M31" s="12">
        <v>14.126608705470559</v>
      </c>
      <c r="N31" s="17"/>
    </row>
    <row r="32" spans="1:14" ht="18" customHeight="1" x14ac:dyDescent="0.35">
      <c r="A32" s="27" t="s">
        <v>51</v>
      </c>
      <c r="B32" s="8"/>
      <c r="C32" s="9"/>
      <c r="D32" s="9"/>
      <c r="E32" s="8"/>
      <c r="F32" s="9"/>
      <c r="G32" s="9"/>
      <c r="H32" s="10"/>
      <c r="I32" s="10"/>
      <c r="J32" s="20">
        <v>860959.51</v>
      </c>
      <c r="K32" s="9"/>
      <c r="L32" s="11"/>
      <c r="M32" s="12"/>
      <c r="N32" s="17"/>
    </row>
    <row r="33" spans="1:14" ht="18" customHeight="1" x14ac:dyDescent="0.35">
      <c r="A33" s="22" t="s">
        <v>50</v>
      </c>
      <c r="B33" s="13"/>
      <c r="C33" s="14">
        <v>1651352</v>
      </c>
      <c r="D33" s="14">
        <v>21310483.200000003</v>
      </c>
      <c r="E33" s="13">
        <v>0.89015485493098989</v>
      </c>
      <c r="F33" s="14">
        <v>1469959</v>
      </c>
      <c r="G33" s="14">
        <v>18271306.34</v>
      </c>
      <c r="H33" s="19">
        <v>4.0201670998987051</v>
      </c>
      <c r="I33" s="19">
        <v>0.32342957312596843</v>
      </c>
      <c r="J33" s="21">
        <v>5909480.8100000005</v>
      </c>
      <c r="K33" s="14"/>
      <c r="L33" s="15"/>
      <c r="M33" s="16">
        <v>12.904870191213019</v>
      </c>
      <c r="N33" s="17"/>
    </row>
    <row r="34" spans="1:14" s="45" customFormat="1" ht="9.75" customHeight="1" x14ac:dyDescent="0.35">
      <c r="A34" s="38"/>
      <c r="B34" s="39"/>
      <c r="C34" s="40"/>
      <c r="D34" s="40"/>
      <c r="E34" s="39"/>
      <c r="F34" s="40"/>
      <c r="G34" s="40"/>
      <c r="H34" s="41"/>
      <c r="I34" s="41"/>
      <c r="J34" s="42"/>
      <c r="K34" s="40"/>
      <c r="L34" s="43"/>
      <c r="M34" s="44"/>
      <c r="N34" s="43"/>
    </row>
    <row r="35" spans="1:14" s="45" customFormat="1" ht="18" customHeight="1" x14ac:dyDescent="0.35">
      <c r="A35" s="38"/>
      <c r="B35" s="39"/>
      <c r="C35" s="40"/>
      <c r="D35" s="40"/>
      <c r="E35" s="39"/>
      <c r="F35" s="40"/>
      <c r="G35" s="40"/>
      <c r="H35" s="41"/>
      <c r="I35" s="41"/>
      <c r="J35" s="42"/>
      <c r="K35" s="40"/>
      <c r="L35" s="43"/>
      <c r="M35" s="44"/>
      <c r="N35" s="43"/>
    </row>
    <row r="36" spans="1:14" x14ac:dyDescent="0.35">
      <c r="A36" s="97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17"/>
    </row>
    <row r="37" spans="1:14" ht="18.5" x14ac:dyDescent="0.35">
      <c r="A37" s="75" t="s">
        <v>67</v>
      </c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7"/>
      <c r="N37" s="17"/>
    </row>
    <row r="38" spans="1:14" ht="42" x14ac:dyDescent="0.35">
      <c r="A38" s="78"/>
      <c r="B38" s="23" t="s">
        <v>0</v>
      </c>
      <c r="C38" s="81" t="s">
        <v>21</v>
      </c>
      <c r="D38" s="82"/>
      <c r="E38" s="23" t="s">
        <v>19</v>
      </c>
      <c r="F38" s="81" t="s">
        <v>22</v>
      </c>
      <c r="G38" s="83"/>
      <c r="H38" s="83"/>
      <c r="I38" s="82"/>
      <c r="J38" s="36" t="s">
        <v>23</v>
      </c>
      <c r="K38" s="84" t="s">
        <v>1</v>
      </c>
      <c r="L38" s="84"/>
      <c r="M38" s="23" t="s">
        <v>2</v>
      </c>
      <c r="N38" s="17"/>
    </row>
    <row r="39" spans="1:14" ht="45.75" customHeight="1" x14ac:dyDescent="0.35">
      <c r="A39" s="79"/>
      <c r="B39" s="37" t="s">
        <v>20</v>
      </c>
      <c r="C39" s="37" t="s">
        <v>3</v>
      </c>
      <c r="D39" s="37" t="s">
        <v>4</v>
      </c>
      <c r="E39" s="37" t="s">
        <v>5</v>
      </c>
      <c r="F39" s="37" t="s">
        <v>6</v>
      </c>
      <c r="G39" s="37" t="s">
        <v>4</v>
      </c>
      <c r="H39" s="37" t="s">
        <v>7</v>
      </c>
      <c r="I39" s="37" t="s">
        <v>8</v>
      </c>
      <c r="J39" s="37" t="s">
        <v>15</v>
      </c>
      <c r="K39" s="85" t="s">
        <v>9</v>
      </c>
      <c r="L39" s="85" t="s">
        <v>10</v>
      </c>
      <c r="M39" s="87" t="s">
        <v>43</v>
      </c>
      <c r="N39" s="17"/>
    </row>
    <row r="40" spans="1:14" x14ac:dyDescent="0.35">
      <c r="A40" s="80"/>
      <c r="B40" s="2" t="s">
        <v>11</v>
      </c>
      <c r="C40" s="2" t="s">
        <v>12</v>
      </c>
      <c r="D40" s="2" t="s">
        <v>12</v>
      </c>
      <c r="E40" s="2" t="s">
        <v>11</v>
      </c>
      <c r="F40" s="2" t="s">
        <v>12</v>
      </c>
      <c r="G40" s="2" t="s">
        <v>12</v>
      </c>
      <c r="H40" s="2" t="s">
        <v>13</v>
      </c>
      <c r="I40" s="2" t="s">
        <v>13</v>
      </c>
      <c r="J40" s="2" t="s">
        <v>14</v>
      </c>
      <c r="K40" s="86"/>
      <c r="L40" s="86"/>
      <c r="M40" s="88"/>
      <c r="N40" s="17"/>
    </row>
    <row r="41" spans="1:14" x14ac:dyDescent="0.35">
      <c r="A41" s="62" t="s">
        <v>54</v>
      </c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4"/>
      <c r="N41" s="17"/>
    </row>
    <row r="42" spans="1:14" x14ac:dyDescent="0.35">
      <c r="A42" s="26" t="s">
        <v>61</v>
      </c>
      <c r="B42" s="24">
        <v>0.78</v>
      </c>
      <c r="C42" s="25">
        <v>10020</v>
      </c>
      <c r="D42" s="25">
        <v>196392</v>
      </c>
      <c r="E42" s="24">
        <v>1</v>
      </c>
      <c r="F42" s="25">
        <v>10020</v>
      </c>
      <c r="G42" s="25">
        <v>196392</v>
      </c>
      <c r="H42" s="89">
        <v>19.406724397590363</v>
      </c>
      <c r="I42" s="89">
        <v>1.0080626613471018</v>
      </c>
      <c r="J42" s="96">
        <v>463898.34</v>
      </c>
      <c r="K42" s="25">
        <v>23</v>
      </c>
      <c r="L42" s="26" t="s">
        <v>40</v>
      </c>
      <c r="M42" s="29">
        <v>19.600000000000001</v>
      </c>
      <c r="N42" s="17"/>
    </row>
    <row r="43" spans="1:14" x14ac:dyDescent="0.35">
      <c r="A43" s="26" t="s">
        <v>62</v>
      </c>
      <c r="B43" s="24"/>
      <c r="C43" s="25">
        <v>0</v>
      </c>
      <c r="D43" s="25">
        <v>0</v>
      </c>
      <c r="E43" s="24"/>
      <c r="F43" s="25">
        <v>0</v>
      </c>
      <c r="G43" s="25">
        <v>0</v>
      </c>
      <c r="H43" s="90"/>
      <c r="I43" s="90"/>
      <c r="J43" s="96"/>
      <c r="K43" s="25"/>
      <c r="L43" s="26"/>
      <c r="M43" s="29"/>
      <c r="N43" s="17"/>
    </row>
    <row r="44" spans="1:14" x14ac:dyDescent="0.35">
      <c r="A44" s="26" t="s">
        <v>63</v>
      </c>
      <c r="B44" s="24"/>
      <c r="C44" s="25">
        <v>0</v>
      </c>
      <c r="D44" s="25">
        <v>0</v>
      </c>
      <c r="E44" s="24"/>
      <c r="F44" s="25">
        <v>0</v>
      </c>
      <c r="G44" s="25">
        <v>0</v>
      </c>
      <c r="H44" s="90"/>
      <c r="I44" s="90"/>
      <c r="J44" s="96"/>
      <c r="K44" s="25"/>
      <c r="L44" s="26"/>
      <c r="M44" s="29"/>
      <c r="N44" s="17"/>
    </row>
    <row r="45" spans="1:14" x14ac:dyDescent="0.35">
      <c r="A45" s="26" t="s">
        <v>64</v>
      </c>
      <c r="B45" s="24">
        <v>0.79</v>
      </c>
      <c r="C45" s="25">
        <v>13884</v>
      </c>
      <c r="D45" s="25">
        <v>263796</v>
      </c>
      <c r="E45" s="24">
        <v>1</v>
      </c>
      <c r="F45" s="25">
        <v>13884</v>
      </c>
      <c r="G45" s="25">
        <v>263796</v>
      </c>
      <c r="H45" s="98"/>
      <c r="I45" s="98"/>
      <c r="J45" s="96"/>
      <c r="K45" s="25">
        <v>1</v>
      </c>
      <c r="L45" s="26" t="s">
        <v>40</v>
      </c>
      <c r="M45" s="29">
        <v>19</v>
      </c>
      <c r="N45" s="17"/>
    </row>
    <row r="46" spans="1:14" x14ac:dyDescent="0.35">
      <c r="A46" s="26" t="s">
        <v>56</v>
      </c>
      <c r="B46" s="24">
        <v>1</v>
      </c>
      <c r="C46" s="25">
        <v>20374</v>
      </c>
      <c r="D46" s="25">
        <v>279123.8</v>
      </c>
      <c r="E46" s="24">
        <v>0.45999803671345835</v>
      </c>
      <c r="F46" s="25">
        <v>9372</v>
      </c>
      <c r="G46" s="25">
        <v>128396.4</v>
      </c>
      <c r="H46" s="89">
        <v>4.7656509556160618</v>
      </c>
      <c r="I46" s="89">
        <v>0.29732638515517135</v>
      </c>
      <c r="J46" s="96">
        <v>180279.81</v>
      </c>
      <c r="K46" s="25">
        <v>3</v>
      </c>
      <c r="L46" s="26" t="s">
        <v>40</v>
      </c>
      <c r="M46" s="29">
        <v>13.7</v>
      </c>
      <c r="N46" s="17"/>
    </row>
    <row r="47" spans="1:14" x14ac:dyDescent="0.35">
      <c r="A47" s="26" t="s">
        <v>57</v>
      </c>
      <c r="B47" s="24">
        <v>0.98</v>
      </c>
      <c r="C47" s="25">
        <v>2333</v>
      </c>
      <c r="D47" s="25">
        <v>21463.599999999999</v>
      </c>
      <c r="E47" s="24">
        <v>0.89969995713673379</v>
      </c>
      <c r="F47" s="25">
        <v>2099</v>
      </c>
      <c r="G47" s="25">
        <v>19310.8</v>
      </c>
      <c r="H47" s="90"/>
      <c r="I47" s="90"/>
      <c r="J47" s="96"/>
      <c r="K47" s="25">
        <v>12</v>
      </c>
      <c r="L47" s="26" t="s">
        <v>40</v>
      </c>
      <c r="M47" s="29">
        <v>9.1999999999999993</v>
      </c>
      <c r="N47" s="17"/>
    </row>
    <row r="48" spans="1:14" x14ac:dyDescent="0.35">
      <c r="A48" s="26" t="s">
        <v>58</v>
      </c>
      <c r="B48" s="24"/>
      <c r="C48" s="25">
        <v>0</v>
      </c>
      <c r="D48" s="25">
        <v>0</v>
      </c>
      <c r="E48" s="24"/>
      <c r="F48" s="25">
        <v>0</v>
      </c>
      <c r="G48" s="25">
        <v>0</v>
      </c>
      <c r="H48" s="90"/>
      <c r="I48" s="90"/>
      <c r="J48" s="96"/>
      <c r="K48" s="25"/>
      <c r="L48" s="26"/>
      <c r="M48" s="29"/>
      <c r="N48" s="17"/>
    </row>
    <row r="49" spans="1:14" x14ac:dyDescent="0.35">
      <c r="A49" s="26" t="s">
        <v>59</v>
      </c>
      <c r="B49" s="24">
        <v>1</v>
      </c>
      <c r="C49" s="25">
        <v>40551</v>
      </c>
      <c r="D49" s="25">
        <v>705587.39999999991</v>
      </c>
      <c r="E49" s="24">
        <v>0.64999630095435379</v>
      </c>
      <c r="F49" s="25">
        <v>26358</v>
      </c>
      <c r="G49" s="25">
        <v>458629.19999999995</v>
      </c>
      <c r="H49" s="90"/>
      <c r="I49" s="90"/>
      <c r="J49" s="96"/>
      <c r="K49" s="25">
        <v>2</v>
      </c>
      <c r="L49" s="26" t="s">
        <v>40</v>
      </c>
      <c r="M49" s="29">
        <v>17.399999999999999</v>
      </c>
      <c r="N49" s="17"/>
    </row>
    <row r="50" spans="1:14" x14ac:dyDescent="0.35">
      <c r="A50" s="26" t="s">
        <v>60</v>
      </c>
      <c r="B50" s="24"/>
      <c r="C50" s="25">
        <v>0</v>
      </c>
      <c r="D50" s="25">
        <v>0</v>
      </c>
      <c r="E50" s="24"/>
      <c r="F50" s="25">
        <v>0</v>
      </c>
      <c r="G50" s="25">
        <v>0</v>
      </c>
      <c r="H50" s="90"/>
      <c r="I50" s="90"/>
      <c r="J50" s="96"/>
      <c r="K50" s="25"/>
      <c r="L50" s="26"/>
      <c r="M50" s="29"/>
      <c r="N50" s="17"/>
    </row>
    <row r="51" spans="1:14" x14ac:dyDescent="0.35">
      <c r="A51" s="22" t="s">
        <v>55</v>
      </c>
      <c r="B51" s="13"/>
      <c r="C51" s="14">
        <v>87162</v>
      </c>
      <c r="D51" s="14">
        <v>1466362.7999999998</v>
      </c>
      <c r="E51" s="13">
        <v>0.70825589132879008</v>
      </c>
      <c r="F51" s="14">
        <v>61733</v>
      </c>
      <c r="G51" s="14">
        <v>1066524.3999999999</v>
      </c>
      <c r="H51" s="19">
        <v>10.434907585894093</v>
      </c>
      <c r="I51" s="19">
        <v>0.60399757380140584</v>
      </c>
      <c r="J51" s="21">
        <v>644178.15</v>
      </c>
      <c r="K51" s="14">
        <v>41</v>
      </c>
      <c r="L51" s="15"/>
      <c r="M51" s="16">
        <v>16.82341846217388</v>
      </c>
      <c r="N51" s="17"/>
    </row>
    <row r="52" spans="1:14" ht="7.25" customHeight="1" x14ac:dyDescent="0.3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</sheetData>
  <mergeCells count="36">
    <mergeCell ref="H46:H50"/>
    <mergeCell ref="I46:I50"/>
    <mergeCell ref="J46:J50"/>
    <mergeCell ref="A36:M36"/>
    <mergeCell ref="A41:M41"/>
    <mergeCell ref="H42:H45"/>
    <mergeCell ref="I42:I45"/>
    <mergeCell ref="J42:J45"/>
    <mergeCell ref="A37:M37"/>
    <mergeCell ref="A38:A40"/>
    <mergeCell ref="C38:D38"/>
    <mergeCell ref="F38:I38"/>
    <mergeCell ref="K38:L38"/>
    <mergeCell ref="K39:K40"/>
    <mergeCell ref="L39:L40"/>
    <mergeCell ref="M39:M40"/>
    <mergeCell ref="A1:M1"/>
    <mergeCell ref="A2:A4"/>
    <mergeCell ref="C2:D2"/>
    <mergeCell ref="F2:I2"/>
    <mergeCell ref="K2:L2"/>
    <mergeCell ref="K3:K4"/>
    <mergeCell ref="L3:L4"/>
    <mergeCell ref="M3:M4"/>
    <mergeCell ref="A5:M5"/>
    <mergeCell ref="H8:H13"/>
    <mergeCell ref="I8:I13"/>
    <mergeCell ref="J8:J13"/>
    <mergeCell ref="H27:H30"/>
    <mergeCell ref="I27:I30"/>
    <mergeCell ref="J27:J30"/>
    <mergeCell ref="A17:M17"/>
    <mergeCell ref="A18:M18"/>
    <mergeCell ref="H19:H26"/>
    <mergeCell ref="I19:I26"/>
    <mergeCell ref="J19:J26"/>
  </mergeCells>
  <pageMargins left="0.25" right="0.25" top="0.75" bottom="0.75" header="0.3" footer="0.3"/>
  <pageSetup scale="51" orientation="landscape" r:id="rId1"/>
  <headerFooter>
    <oddHeader>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7856F-E81D-476F-BDDD-902A7A61D5BC}">
  <sheetPr>
    <pageSetUpPr fitToPage="1"/>
  </sheetPr>
  <dimension ref="A1:P76"/>
  <sheetViews>
    <sheetView showGridLines="0" tabSelected="1" zoomScaleNormal="100" workbookViewId="0">
      <selection sqref="A1:M1"/>
    </sheetView>
  </sheetViews>
  <sheetFormatPr defaultRowHeight="14.5" x14ac:dyDescent="0.35"/>
  <cols>
    <col min="1" max="1" width="34" customWidth="1"/>
    <col min="2" max="2" width="17.6328125" customWidth="1"/>
    <col min="3" max="3" width="15.90625" customWidth="1"/>
    <col min="4" max="4" width="15" customWidth="1"/>
    <col min="5" max="5" width="14.6328125" customWidth="1"/>
    <col min="6" max="6" width="14.90625" customWidth="1"/>
    <col min="7" max="10" width="15.6328125" customWidth="1"/>
    <col min="11" max="11" width="11.36328125" customWidth="1"/>
    <col min="12" max="12" width="23.36328125" customWidth="1"/>
    <col min="13" max="13" width="17.6328125" customWidth="1"/>
    <col min="14" max="14" width="1.36328125" customWidth="1"/>
    <col min="16" max="16" width="10.36328125" bestFit="1" customWidth="1"/>
  </cols>
  <sheetData>
    <row r="1" spans="1:16" ht="24" customHeight="1" x14ac:dyDescent="0.35">
      <c r="A1" s="75" t="s">
        <v>71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7"/>
      <c r="N1" s="17"/>
    </row>
    <row r="2" spans="1:16" ht="42" customHeight="1" x14ac:dyDescent="0.35">
      <c r="A2" s="78"/>
      <c r="B2" s="23" t="s">
        <v>0</v>
      </c>
      <c r="C2" s="81" t="s">
        <v>21</v>
      </c>
      <c r="D2" s="82"/>
      <c r="E2" s="23" t="s">
        <v>19</v>
      </c>
      <c r="F2" s="81" t="s">
        <v>22</v>
      </c>
      <c r="G2" s="83"/>
      <c r="H2" s="83"/>
      <c r="I2" s="82"/>
      <c r="J2" s="36" t="s">
        <v>23</v>
      </c>
      <c r="K2" s="84" t="s">
        <v>1</v>
      </c>
      <c r="L2" s="84"/>
      <c r="M2" s="23" t="s">
        <v>2</v>
      </c>
      <c r="N2" s="17"/>
    </row>
    <row r="3" spans="1:16" ht="50.25" customHeight="1" x14ac:dyDescent="0.35">
      <c r="A3" s="79"/>
      <c r="B3" s="37" t="s">
        <v>20</v>
      </c>
      <c r="C3" s="37" t="s">
        <v>3</v>
      </c>
      <c r="D3" s="37" t="s">
        <v>4</v>
      </c>
      <c r="E3" s="37" t="s">
        <v>5</v>
      </c>
      <c r="F3" s="37" t="s">
        <v>6</v>
      </c>
      <c r="G3" s="37" t="s">
        <v>4</v>
      </c>
      <c r="H3" s="37" t="s">
        <v>7</v>
      </c>
      <c r="I3" s="37" t="s">
        <v>8</v>
      </c>
      <c r="J3" s="37" t="s">
        <v>15</v>
      </c>
      <c r="K3" s="85" t="s">
        <v>9</v>
      </c>
      <c r="L3" s="85" t="s">
        <v>10</v>
      </c>
      <c r="M3" s="87" t="s">
        <v>43</v>
      </c>
      <c r="N3" s="17"/>
    </row>
    <row r="4" spans="1:16" s="1" customFormat="1" ht="27" customHeight="1" x14ac:dyDescent="0.35">
      <c r="A4" s="80"/>
      <c r="B4" s="2" t="s">
        <v>11</v>
      </c>
      <c r="C4" s="2" t="s">
        <v>12</v>
      </c>
      <c r="D4" s="2" t="s">
        <v>12</v>
      </c>
      <c r="E4" s="2" t="s">
        <v>11</v>
      </c>
      <c r="F4" s="2" t="s">
        <v>12</v>
      </c>
      <c r="G4" s="2" t="s">
        <v>12</v>
      </c>
      <c r="H4" s="2" t="s">
        <v>13</v>
      </c>
      <c r="I4" s="2" t="s">
        <v>13</v>
      </c>
      <c r="J4" s="2" t="s">
        <v>14</v>
      </c>
      <c r="K4" s="86"/>
      <c r="L4" s="86"/>
      <c r="M4" s="88"/>
      <c r="N4" s="18"/>
    </row>
    <row r="5" spans="1:16" ht="18" customHeight="1" x14ac:dyDescent="0.35">
      <c r="A5" s="62" t="s">
        <v>46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4"/>
      <c r="N5" s="17"/>
    </row>
    <row r="6" spans="1:16" ht="18" customHeight="1" x14ac:dyDescent="0.35">
      <c r="A6" s="26" t="s">
        <v>16</v>
      </c>
      <c r="B6" s="24">
        <v>1.0372692765574592</v>
      </c>
      <c r="C6" s="25">
        <v>286057</v>
      </c>
      <c r="D6" s="25">
        <v>2071420.0442360784</v>
      </c>
      <c r="E6" s="24">
        <v>0.96323460009718342</v>
      </c>
      <c r="F6" s="25">
        <v>275540</v>
      </c>
      <c r="G6" s="25">
        <v>1995447.5098408484</v>
      </c>
      <c r="H6" s="89">
        <v>2.4358629300080183</v>
      </c>
      <c r="I6" s="89">
        <v>0.14247120178308242</v>
      </c>
      <c r="J6" s="61">
        <v>4171266.6800000006</v>
      </c>
      <c r="K6" s="25">
        <v>5147</v>
      </c>
      <c r="L6" s="26" t="s">
        <v>39</v>
      </c>
      <c r="M6" s="29">
        <v>7.2412842343871269</v>
      </c>
      <c r="N6" s="17"/>
    </row>
    <row r="7" spans="1:16" ht="18" customHeight="1" x14ac:dyDescent="0.35">
      <c r="A7" s="26" t="s">
        <v>17</v>
      </c>
      <c r="B7" s="24">
        <v>1</v>
      </c>
      <c r="C7" s="25">
        <v>1750998</v>
      </c>
      <c r="D7" s="25">
        <v>33269654.900670569</v>
      </c>
      <c r="E7" s="24">
        <v>0.82061715661582713</v>
      </c>
      <c r="F7" s="25">
        <v>1436899</v>
      </c>
      <c r="G7" s="25">
        <v>27282516.231567785</v>
      </c>
      <c r="H7" s="98"/>
      <c r="I7" s="98"/>
      <c r="J7" s="99"/>
      <c r="K7" s="25">
        <v>8159</v>
      </c>
      <c r="L7" s="26" t="s">
        <v>41</v>
      </c>
      <c r="M7" s="29">
        <v>19.000395717568249</v>
      </c>
      <c r="N7" s="17"/>
    </row>
    <row r="8" spans="1:16" ht="18" customHeight="1" x14ac:dyDescent="0.35">
      <c r="A8" s="26" t="s">
        <v>34</v>
      </c>
      <c r="B8" s="24">
        <v>1</v>
      </c>
      <c r="C8" s="25">
        <v>54986</v>
      </c>
      <c r="D8" s="25">
        <v>372072.57980981038</v>
      </c>
      <c r="E8" s="24">
        <v>0.91977958025679263</v>
      </c>
      <c r="F8" s="25">
        <v>50575</v>
      </c>
      <c r="G8" s="25">
        <v>342182.07771744527</v>
      </c>
      <c r="H8" s="89">
        <v>7.9570787408267929</v>
      </c>
      <c r="I8" s="89">
        <v>0.7014719456444487</v>
      </c>
      <c r="J8" s="61">
        <v>842487.54</v>
      </c>
      <c r="K8" s="25">
        <v>284</v>
      </c>
      <c r="L8" s="26" t="s">
        <v>39</v>
      </c>
      <c r="M8" s="29">
        <v>6.76667842377715</v>
      </c>
      <c r="N8" s="17"/>
    </row>
    <row r="9" spans="1:16" ht="18" customHeight="1" x14ac:dyDescent="0.35">
      <c r="A9" s="26" t="s">
        <v>36</v>
      </c>
      <c r="B9" s="24">
        <v>1</v>
      </c>
      <c r="C9" s="25">
        <v>30195</v>
      </c>
      <c r="D9" s="25">
        <v>429645.8</v>
      </c>
      <c r="E9" s="24">
        <v>0.90200364298724955</v>
      </c>
      <c r="F9" s="25">
        <v>27236</v>
      </c>
      <c r="G9" s="25">
        <v>387116.04</v>
      </c>
      <c r="H9" s="90"/>
      <c r="I9" s="90"/>
      <c r="J9" s="91"/>
      <c r="K9" s="25">
        <v>3</v>
      </c>
      <c r="L9" s="26" t="s">
        <v>39</v>
      </c>
      <c r="M9" s="29">
        <v>14.22903792018546</v>
      </c>
      <c r="N9" s="17"/>
    </row>
    <row r="10" spans="1:16" ht="18" customHeight="1" x14ac:dyDescent="0.35">
      <c r="A10" s="26" t="s">
        <v>35</v>
      </c>
      <c r="B10" s="24">
        <v>1.0227062724373457</v>
      </c>
      <c r="C10" s="25">
        <v>27294</v>
      </c>
      <c r="D10" s="25">
        <v>459107.62152726518</v>
      </c>
      <c r="E10" s="24">
        <v>0.979592584450795</v>
      </c>
      <c r="F10" s="25">
        <v>26737</v>
      </c>
      <c r="G10" s="25">
        <v>451765.01353019715</v>
      </c>
      <c r="H10" s="90"/>
      <c r="I10" s="90"/>
      <c r="J10" s="91"/>
      <c r="K10" s="25">
        <v>27</v>
      </c>
      <c r="L10" s="26" t="s">
        <v>39</v>
      </c>
      <c r="M10" s="29">
        <v>16.820825878481173</v>
      </c>
      <c r="N10" s="17"/>
    </row>
    <row r="11" spans="1:16" ht="18" customHeight="1" x14ac:dyDescent="0.35">
      <c r="A11" s="26" t="s">
        <v>33</v>
      </c>
      <c r="B11" s="24">
        <v>1</v>
      </c>
      <c r="C11" s="25">
        <v>1706</v>
      </c>
      <c r="D11" s="25">
        <v>25590</v>
      </c>
      <c r="E11" s="24">
        <v>0.7801875732708089</v>
      </c>
      <c r="F11" s="25">
        <v>1331</v>
      </c>
      <c r="G11" s="25">
        <v>19965</v>
      </c>
      <c r="H11" s="90"/>
      <c r="I11" s="90"/>
      <c r="J11" s="91"/>
      <c r="K11" s="25">
        <v>1</v>
      </c>
      <c r="L11" s="26" t="s">
        <v>40</v>
      </c>
      <c r="M11" s="29">
        <v>15</v>
      </c>
      <c r="N11" s="17"/>
    </row>
    <row r="12" spans="1:16" ht="18" customHeight="1" x14ac:dyDescent="0.35">
      <c r="A12" s="26" t="s">
        <v>44</v>
      </c>
      <c r="B12" s="24"/>
      <c r="C12" s="25">
        <v>0</v>
      </c>
      <c r="D12" s="25">
        <v>0</v>
      </c>
      <c r="E12" s="24"/>
      <c r="F12" s="25">
        <v>0</v>
      </c>
      <c r="G12" s="25">
        <v>0</v>
      </c>
      <c r="H12" s="90"/>
      <c r="I12" s="90"/>
      <c r="J12" s="91"/>
      <c r="K12" s="25">
        <v>0</v>
      </c>
      <c r="L12" s="26" t="s">
        <v>40</v>
      </c>
      <c r="M12" s="29"/>
      <c r="N12" s="17"/>
    </row>
    <row r="13" spans="1:16" ht="18" customHeight="1" x14ac:dyDescent="0.35">
      <c r="A13" s="3" t="s">
        <v>37</v>
      </c>
      <c r="B13" s="24"/>
      <c r="C13" s="25">
        <v>0</v>
      </c>
      <c r="D13" s="25">
        <v>0</v>
      </c>
      <c r="E13" s="24"/>
      <c r="F13" s="25">
        <v>0</v>
      </c>
      <c r="G13" s="25">
        <v>0</v>
      </c>
      <c r="H13" s="90"/>
      <c r="I13" s="90"/>
      <c r="J13" s="91"/>
      <c r="K13" s="25">
        <v>0</v>
      </c>
      <c r="L13" s="26" t="s">
        <v>40</v>
      </c>
      <c r="M13" s="29"/>
      <c r="N13" s="17"/>
    </row>
    <row r="14" spans="1:16" ht="18" customHeight="1" x14ac:dyDescent="0.35">
      <c r="A14" s="26" t="s">
        <v>24</v>
      </c>
      <c r="B14" s="24">
        <v>1.127759411010697</v>
      </c>
      <c r="C14" s="25">
        <v>2363244</v>
      </c>
      <c r="D14" s="25">
        <v>2363244</v>
      </c>
      <c r="E14" s="24">
        <v>1</v>
      </c>
      <c r="F14" s="25">
        <v>2363244</v>
      </c>
      <c r="G14" s="25">
        <v>2363244</v>
      </c>
      <c r="H14" s="89">
        <v>0.73529684849858057</v>
      </c>
      <c r="I14" s="89">
        <v>0.57241562983751326</v>
      </c>
      <c r="J14" s="61">
        <v>1804328.76</v>
      </c>
      <c r="K14" s="25">
        <f>P14</f>
        <v>74670.649122807023</v>
      </c>
      <c r="L14" s="26" t="s">
        <v>65</v>
      </c>
      <c r="M14" s="29">
        <v>1</v>
      </c>
      <c r="N14" s="17"/>
      <c r="P14" s="50">
        <f>AVERAGE('NSG - GPY4 Ex Post Summary'!K14,'NSG - GPY5 Ex Post Summary'!K14,'NSG - GPY6 Ex Post Summary'!K14)</f>
        <v>74670.649122807023</v>
      </c>
    </row>
    <row r="15" spans="1:16" ht="18" customHeight="1" x14ac:dyDescent="0.35">
      <c r="A15" s="26" t="s">
        <v>18</v>
      </c>
      <c r="B15" s="24">
        <v>1.2638354444760993</v>
      </c>
      <c r="C15" s="25">
        <v>92251</v>
      </c>
      <c r="D15" s="25">
        <v>801264.9780650076</v>
      </c>
      <c r="E15" s="24">
        <v>0.98247173472374283</v>
      </c>
      <c r="F15" s="25">
        <v>90634</v>
      </c>
      <c r="G15" s="25">
        <v>788886.49041337182</v>
      </c>
      <c r="H15" s="98"/>
      <c r="I15" s="98"/>
      <c r="J15" s="99"/>
      <c r="K15" s="25">
        <v>7523</v>
      </c>
      <c r="L15" s="26" t="s">
        <v>42</v>
      </c>
      <c r="M15" s="29">
        <v>8.6857050662324262</v>
      </c>
      <c r="N15" s="17"/>
    </row>
    <row r="16" spans="1:16" ht="18" customHeight="1" x14ac:dyDescent="0.35">
      <c r="A16" s="7" t="s">
        <v>47</v>
      </c>
      <c r="B16" s="8">
        <v>1.0691283374493263</v>
      </c>
      <c r="C16" s="9">
        <v>4606731</v>
      </c>
      <c r="D16" s="9">
        <v>39791999.924308717</v>
      </c>
      <c r="E16" s="8">
        <v>0.92738126016040445</v>
      </c>
      <c r="F16" s="9">
        <v>4272196</v>
      </c>
      <c r="G16" s="9">
        <v>33631122.363069654</v>
      </c>
      <c r="H16" s="51">
        <v>1.5959199858807978</v>
      </c>
      <c r="I16" s="51">
        <v>0.20273135420205124</v>
      </c>
      <c r="J16" s="20">
        <v>6818082.9800000004</v>
      </c>
      <c r="K16" s="9"/>
      <c r="L16" s="11"/>
      <c r="M16" s="12">
        <v>8.6377954181194259</v>
      </c>
      <c r="N16" s="17"/>
    </row>
    <row r="17" spans="1:14" ht="18" customHeight="1" x14ac:dyDescent="0.35">
      <c r="A17" s="71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17"/>
    </row>
    <row r="18" spans="1:14" ht="18" customHeight="1" x14ac:dyDescent="0.35">
      <c r="A18" s="72" t="s">
        <v>48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4"/>
      <c r="N18" s="17"/>
    </row>
    <row r="19" spans="1:14" ht="18" customHeight="1" x14ac:dyDescent="0.35">
      <c r="A19" s="26" t="s">
        <v>31</v>
      </c>
      <c r="B19" s="24"/>
      <c r="C19" s="25">
        <v>0</v>
      </c>
      <c r="D19" s="25">
        <v>0</v>
      </c>
      <c r="E19" s="24"/>
      <c r="F19" s="25">
        <v>0</v>
      </c>
      <c r="G19" s="25">
        <v>0</v>
      </c>
      <c r="H19" s="92">
        <v>3.1213685757412137</v>
      </c>
      <c r="I19" s="92">
        <v>0.28510032573251975</v>
      </c>
      <c r="J19" s="94">
        <v>3052248.99</v>
      </c>
      <c r="K19" s="25">
        <v>0</v>
      </c>
      <c r="L19" s="3" t="s">
        <v>66</v>
      </c>
      <c r="M19" s="29"/>
      <c r="N19" s="17"/>
    </row>
    <row r="20" spans="1:14" ht="18" customHeight="1" x14ac:dyDescent="0.35">
      <c r="A20" s="28" t="s">
        <v>25</v>
      </c>
      <c r="B20" s="24">
        <v>1</v>
      </c>
      <c r="C20" s="25">
        <v>467888</v>
      </c>
      <c r="D20" s="25">
        <v>3985617.4603818287</v>
      </c>
      <c r="E20" s="24">
        <v>0.61861385630749244</v>
      </c>
      <c r="F20" s="25">
        <v>289442</v>
      </c>
      <c r="G20" s="25">
        <v>2437820.7949412237</v>
      </c>
      <c r="H20" s="92"/>
      <c r="I20" s="92"/>
      <c r="J20" s="94"/>
      <c r="K20" s="25">
        <v>15</v>
      </c>
      <c r="L20" s="3" t="s">
        <v>66</v>
      </c>
      <c r="M20" s="29">
        <v>8.5183151959054921</v>
      </c>
      <c r="N20" s="17"/>
    </row>
    <row r="21" spans="1:14" ht="18" customHeight="1" x14ac:dyDescent="0.35">
      <c r="A21" s="26" t="s">
        <v>38</v>
      </c>
      <c r="B21" s="24"/>
      <c r="C21" s="25">
        <v>0</v>
      </c>
      <c r="D21" s="25">
        <v>0</v>
      </c>
      <c r="E21" s="24"/>
      <c r="F21" s="25">
        <v>0</v>
      </c>
      <c r="G21" s="25">
        <v>0</v>
      </c>
      <c r="H21" s="92"/>
      <c r="I21" s="92"/>
      <c r="J21" s="94"/>
      <c r="K21" s="25">
        <v>0</v>
      </c>
      <c r="L21" s="3" t="s">
        <v>66</v>
      </c>
      <c r="M21" s="29"/>
      <c r="N21" s="17"/>
    </row>
    <row r="22" spans="1:14" ht="18" customHeight="1" x14ac:dyDescent="0.35">
      <c r="A22" s="26" t="s">
        <v>26</v>
      </c>
      <c r="B22" s="24">
        <v>1.0373483097596177</v>
      </c>
      <c r="C22" s="25">
        <v>371618</v>
      </c>
      <c r="D22" s="25">
        <v>5666001.6399999997</v>
      </c>
      <c r="E22" s="24">
        <v>0.68851347351312364</v>
      </c>
      <c r="F22" s="25">
        <v>255864</v>
      </c>
      <c r="G22" s="25">
        <v>3901255.4</v>
      </c>
      <c r="H22" s="92"/>
      <c r="I22" s="92"/>
      <c r="J22" s="94"/>
      <c r="K22" s="25">
        <v>17</v>
      </c>
      <c r="L22" s="3" t="s">
        <v>66</v>
      </c>
      <c r="M22" s="29">
        <v>15.246843909606101</v>
      </c>
      <c r="N22" s="17"/>
    </row>
    <row r="23" spans="1:14" ht="18" customHeight="1" x14ac:dyDescent="0.35">
      <c r="A23" s="26" t="s">
        <v>52</v>
      </c>
      <c r="B23" s="24">
        <v>0.94</v>
      </c>
      <c r="C23" s="25">
        <v>28838</v>
      </c>
      <c r="D23" s="25">
        <v>576760</v>
      </c>
      <c r="E23" s="24">
        <v>0.68999237117691936</v>
      </c>
      <c r="F23" s="25">
        <v>19898</v>
      </c>
      <c r="G23" s="25">
        <v>397960</v>
      </c>
      <c r="H23" s="92"/>
      <c r="I23" s="92"/>
      <c r="J23" s="94"/>
      <c r="K23" s="25">
        <v>1</v>
      </c>
      <c r="L23" s="3" t="s">
        <v>66</v>
      </c>
      <c r="M23" s="29">
        <v>20</v>
      </c>
      <c r="N23" s="17"/>
    </row>
    <row r="24" spans="1:14" ht="18" customHeight="1" x14ac:dyDescent="0.35">
      <c r="A24" s="26" t="s">
        <v>53</v>
      </c>
      <c r="B24" s="24">
        <v>0.94999999999999984</v>
      </c>
      <c r="C24" s="25">
        <v>31277</v>
      </c>
      <c r="D24" s="25">
        <v>625540</v>
      </c>
      <c r="E24" s="24">
        <v>0.67001310867410557</v>
      </c>
      <c r="F24" s="25">
        <v>20956</v>
      </c>
      <c r="G24" s="25">
        <v>419120</v>
      </c>
      <c r="H24" s="92"/>
      <c r="I24" s="92"/>
      <c r="J24" s="94"/>
      <c r="K24" s="25">
        <v>3</v>
      </c>
      <c r="L24" s="3" t="s">
        <v>66</v>
      </c>
      <c r="M24" s="29">
        <v>20</v>
      </c>
      <c r="N24" s="17"/>
    </row>
    <row r="25" spans="1:14" ht="18" customHeight="1" x14ac:dyDescent="0.35">
      <c r="A25" s="26" t="s">
        <v>27</v>
      </c>
      <c r="B25" s="24">
        <v>1.06819721139834</v>
      </c>
      <c r="C25" s="25">
        <v>374571</v>
      </c>
      <c r="D25" s="25">
        <v>3399076.0999999996</v>
      </c>
      <c r="E25" s="24">
        <v>1.0200015484380798</v>
      </c>
      <c r="F25" s="25">
        <v>382063</v>
      </c>
      <c r="G25" s="25">
        <v>3467059.6999999997</v>
      </c>
      <c r="H25" s="92">
        <v>0</v>
      </c>
      <c r="I25" s="92">
        <v>2.0190018648943368E-6</v>
      </c>
      <c r="J25" s="94"/>
      <c r="K25" s="25">
        <v>7</v>
      </c>
      <c r="L25" s="3" t="s">
        <v>66</v>
      </c>
      <c r="M25" s="29">
        <v>9.0745842577241689</v>
      </c>
      <c r="N25" s="17"/>
    </row>
    <row r="26" spans="1:14" ht="18" customHeight="1" x14ac:dyDescent="0.35">
      <c r="A26" s="26" t="s">
        <v>28</v>
      </c>
      <c r="B26" s="24">
        <v>1</v>
      </c>
      <c r="C26" s="25">
        <v>9444</v>
      </c>
      <c r="D26" s="25">
        <v>81040</v>
      </c>
      <c r="E26" s="24">
        <v>1.0200127064803051</v>
      </c>
      <c r="F26" s="25">
        <v>9633</v>
      </c>
      <c r="G26" s="25">
        <v>82661</v>
      </c>
      <c r="H26" s="93"/>
      <c r="I26" s="93"/>
      <c r="J26" s="95"/>
      <c r="K26" s="25">
        <v>3</v>
      </c>
      <c r="L26" s="3" t="s">
        <v>66</v>
      </c>
      <c r="M26" s="29">
        <v>8.5811096992799669</v>
      </c>
      <c r="N26" s="17"/>
    </row>
    <row r="27" spans="1:14" ht="18" customHeight="1" x14ac:dyDescent="0.35">
      <c r="A27" s="26" t="s">
        <v>30</v>
      </c>
      <c r="B27" s="24">
        <v>1.0426687676231547</v>
      </c>
      <c r="C27" s="25">
        <v>5029</v>
      </c>
      <c r="D27" s="25">
        <v>37570.859873978887</v>
      </c>
      <c r="E27" s="24">
        <v>0.94213561344203622</v>
      </c>
      <c r="F27" s="25">
        <v>4738</v>
      </c>
      <c r="G27" s="25">
        <v>35463.694356168024</v>
      </c>
      <c r="H27" s="60">
        <v>3.9083190135867434</v>
      </c>
      <c r="I27" s="60">
        <v>0.45127966651184248</v>
      </c>
      <c r="J27" s="61">
        <v>746469.39</v>
      </c>
      <c r="K27" s="25">
        <v>37</v>
      </c>
      <c r="L27" s="3" t="s">
        <v>66</v>
      </c>
      <c r="M27" s="29">
        <v>7.4708410964364456</v>
      </c>
      <c r="N27" s="17"/>
    </row>
    <row r="28" spans="1:14" ht="18" customHeight="1" x14ac:dyDescent="0.35">
      <c r="A28" s="26" t="s">
        <v>32</v>
      </c>
      <c r="B28" s="24">
        <v>1.3305184423879481</v>
      </c>
      <c r="C28" s="25">
        <v>175866</v>
      </c>
      <c r="D28" s="25">
        <v>1434889.0824361532</v>
      </c>
      <c r="E28" s="24">
        <v>0.94259834191941594</v>
      </c>
      <c r="F28" s="25">
        <v>165771</v>
      </c>
      <c r="G28" s="25">
        <v>1352259.3541025424</v>
      </c>
      <c r="H28" s="92"/>
      <c r="I28" s="92"/>
      <c r="J28" s="94"/>
      <c r="K28" s="25">
        <v>126</v>
      </c>
      <c r="L28" s="3" t="s">
        <v>66</v>
      </c>
      <c r="M28" s="29">
        <v>8.1589908364104105</v>
      </c>
      <c r="N28" s="17"/>
    </row>
    <row r="29" spans="1:14" ht="18" customHeight="1" x14ac:dyDescent="0.35">
      <c r="A29" s="26" t="s">
        <v>29</v>
      </c>
      <c r="B29" s="24">
        <v>0.94189848690272915</v>
      </c>
      <c r="C29" s="25">
        <v>22028</v>
      </c>
      <c r="D29" s="25">
        <v>286444</v>
      </c>
      <c r="E29" s="24">
        <v>0.92999818412929003</v>
      </c>
      <c r="F29" s="25">
        <v>20486</v>
      </c>
      <c r="G29" s="25">
        <v>266394</v>
      </c>
      <c r="H29" s="92"/>
      <c r="I29" s="92"/>
      <c r="J29" s="94"/>
      <c r="K29" s="25">
        <v>9</v>
      </c>
      <c r="L29" s="3" t="s">
        <v>66</v>
      </c>
      <c r="M29" s="29">
        <v>13.00363174142001</v>
      </c>
      <c r="N29" s="17"/>
    </row>
    <row r="30" spans="1:14" ht="18" customHeight="1" x14ac:dyDescent="0.35">
      <c r="A30" s="26" t="s">
        <v>45</v>
      </c>
      <c r="B30" s="24"/>
      <c r="C30" s="25">
        <v>0</v>
      </c>
      <c r="D30" s="25">
        <v>0</v>
      </c>
      <c r="E30" s="24"/>
      <c r="F30" s="25">
        <v>0</v>
      </c>
      <c r="G30" s="25">
        <v>0</v>
      </c>
      <c r="H30" s="93"/>
      <c r="I30" s="93"/>
      <c r="J30" s="95"/>
      <c r="K30" s="25">
        <v>0</v>
      </c>
      <c r="L30" s="3" t="s">
        <v>66</v>
      </c>
      <c r="M30" s="29"/>
      <c r="N30" s="17"/>
    </row>
    <row r="31" spans="1:14" ht="18" customHeight="1" x14ac:dyDescent="0.35">
      <c r="A31" s="7" t="s">
        <v>49</v>
      </c>
      <c r="B31" s="8">
        <v>1.0541341818443417</v>
      </c>
      <c r="C31" s="9">
        <v>1486559</v>
      </c>
      <c r="D31" s="9">
        <v>16092939.142691961</v>
      </c>
      <c r="E31" s="8">
        <v>0.78627958930657982</v>
      </c>
      <c r="F31" s="9">
        <v>1168851</v>
      </c>
      <c r="G31" s="9">
        <v>12359993.943399934</v>
      </c>
      <c r="H31" s="10">
        <v>3.2499594730209416</v>
      </c>
      <c r="I31" s="10">
        <v>0.3073398253587708</v>
      </c>
      <c r="J31" s="20">
        <v>3798718.3800000004</v>
      </c>
      <c r="K31" s="9"/>
      <c r="L31" s="11"/>
      <c r="M31" s="12">
        <v>10.825630965667667</v>
      </c>
      <c r="N31" s="17"/>
    </row>
    <row r="32" spans="1:14" ht="18" customHeight="1" x14ac:dyDescent="0.35">
      <c r="A32" s="27" t="s">
        <v>51</v>
      </c>
      <c r="B32" s="8"/>
      <c r="C32" s="9"/>
      <c r="D32" s="9"/>
      <c r="E32" s="8"/>
      <c r="F32" s="9"/>
      <c r="G32" s="9"/>
      <c r="H32" s="10"/>
      <c r="I32" s="10"/>
      <c r="J32" s="20">
        <v>1568903.51</v>
      </c>
      <c r="K32" s="9"/>
      <c r="L32" s="11"/>
      <c r="M32" s="12"/>
      <c r="N32" s="17"/>
    </row>
    <row r="33" spans="1:14" ht="18" customHeight="1" x14ac:dyDescent="0.35">
      <c r="A33" s="22" t="s">
        <v>50</v>
      </c>
      <c r="B33" s="13">
        <v>1.0654310622799272</v>
      </c>
      <c r="C33" s="14">
        <v>6093290</v>
      </c>
      <c r="D33" s="14">
        <v>55884939.06700068</v>
      </c>
      <c r="E33" s="13">
        <v>0.89295717092079974</v>
      </c>
      <c r="F33" s="14">
        <v>5441047</v>
      </c>
      <c r="G33" s="14">
        <v>45991116.306469589</v>
      </c>
      <c r="H33" s="19">
        <v>2.2395884229634482</v>
      </c>
      <c r="I33" s="19">
        <v>0.26495781900135856</v>
      </c>
      <c r="J33" s="21">
        <v>12185705.870000001</v>
      </c>
      <c r="K33" s="14"/>
      <c r="L33" s="15"/>
      <c r="M33" s="16">
        <v>9.1715541303631838</v>
      </c>
      <c r="N33" s="17"/>
    </row>
    <row r="34" spans="1:14" s="45" customFormat="1" ht="7.5" customHeight="1" x14ac:dyDescent="0.35">
      <c r="A34" s="38"/>
      <c r="B34" s="39"/>
      <c r="C34" s="40"/>
      <c r="D34" s="40"/>
      <c r="E34" s="39"/>
      <c r="F34" s="40"/>
      <c r="G34" s="40"/>
      <c r="H34" s="41"/>
      <c r="I34" s="41"/>
      <c r="J34" s="42"/>
      <c r="K34" s="40"/>
      <c r="L34" s="43"/>
      <c r="M34" s="44"/>
      <c r="N34" s="43"/>
    </row>
    <row r="35" spans="1:14" s="45" customFormat="1" ht="18" customHeight="1" x14ac:dyDescent="0.35">
      <c r="A35" s="38"/>
      <c r="B35" s="39"/>
      <c r="C35" s="40"/>
      <c r="D35" s="40"/>
      <c r="E35" s="39"/>
      <c r="F35" s="40"/>
      <c r="G35" s="40"/>
      <c r="H35" s="41"/>
      <c r="I35" s="41"/>
      <c r="J35" s="42"/>
      <c r="K35" s="40"/>
      <c r="L35" s="43"/>
      <c r="M35" s="44"/>
      <c r="N35" s="43"/>
    </row>
    <row r="36" spans="1:14" x14ac:dyDescent="0.35">
      <c r="A36" s="97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17"/>
    </row>
    <row r="37" spans="1:14" ht="27.75" customHeight="1" x14ac:dyDescent="0.35">
      <c r="A37" s="75" t="s">
        <v>72</v>
      </c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7"/>
      <c r="N37" s="17"/>
    </row>
    <row r="38" spans="1:14" ht="50.25" customHeight="1" x14ac:dyDescent="0.35">
      <c r="A38" s="78"/>
      <c r="B38" s="23" t="s">
        <v>0</v>
      </c>
      <c r="C38" s="81" t="s">
        <v>21</v>
      </c>
      <c r="D38" s="82"/>
      <c r="E38" s="23" t="s">
        <v>19</v>
      </c>
      <c r="F38" s="81" t="s">
        <v>22</v>
      </c>
      <c r="G38" s="83"/>
      <c r="H38" s="83"/>
      <c r="I38" s="82"/>
      <c r="J38" s="36" t="s">
        <v>23</v>
      </c>
      <c r="K38" s="84" t="s">
        <v>1</v>
      </c>
      <c r="L38" s="84"/>
      <c r="M38" s="23" t="s">
        <v>2</v>
      </c>
      <c r="N38" s="17"/>
    </row>
    <row r="39" spans="1:14" ht="49.5" customHeight="1" x14ac:dyDescent="0.35">
      <c r="A39" s="79"/>
      <c r="B39" s="37" t="s">
        <v>20</v>
      </c>
      <c r="C39" s="37" t="s">
        <v>3</v>
      </c>
      <c r="D39" s="37" t="s">
        <v>4</v>
      </c>
      <c r="E39" s="37" t="s">
        <v>5</v>
      </c>
      <c r="F39" s="37" t="s">
        <v>6</v>
      </c>
      <c r="G39" s="37" t="s">
        <v>4</v>
      </c>
      <c r="H39" s="37" t="s">
        <v>7</v>
      </c>
      <c r="I39" s="37" t="s">
        <v>8</v>
      </c>
      <c r="J39" s="37" t="s">
        <v>15</v>
      </c>
      <c r="K39" s="85" t="s">
        <v>9</v>
      </c>
      <c r="L39" s="85" t="s">
        <v>10</v>
      </c>
      <c r="M39" s="87" t="s">
        <v>43</v>
      </c>
      <c r="N39" s="17"/>
    </row>
    <row r="40" spans="1:14" x14ac:dyDescent="0.35">
      <c r="A40" s="80"/>
      <c r="B40" s="2" t="s">
        <v>11</v>
      </c>
      <c r="C40" s="2" t="s">
        <v>12</v>
      </c>
      <c r="D40" s="2" t="s">
        <v>12</v>
      </c>
      <c r="E40" s="2" t="s">
        <v>11</v>
      </c>
      <c r="F40" s="2" t="s">
        <v>12</v>
      </c>
      <c r="G40" s="2" t="s">
        <v>12</v>
      </c>
      <c r="H40" s="2" t="s">
        <v>13</v>
      </c>
      <c r="I40" s="2" t="s">
        <v>13</v>
      </c>
      <c r="J40" s="2" t="s">
        <v>14</v>
      </c>
      <c r="K40" s="86"/>
      <c r="L40" s="86"/>
      <c r="M40" s="88"/>
      <c r="N40" s="17"/>
    </row>
    <row r="41" spans="1:14" x14ac:dyDescent="0.35">
      <c r="A41" s="62" t="s">
        <v>54</v>
      </c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4"/>
      <c r="N41" s="17"/>
    </row>
    <row r="42" spans="1:14" x14ac:dyDescent="0.35">
      <c r="A42" s="26" t="s">
        <v>61</v>
      </c>
      <c r="B42" s="24">
        <v>0.78</v>
      </c>
      <c r="C42" s="25">
        <v>10020</v>
      </c>
      <c r="D42" s="25">
        <v>196392</v>
      </c>
      <c r="E42" s="24">
        <v>1</v>
      </c>
      <c r="F42" s="25">
        <v>10020</v>
      </c>
      <c r="G42" s="25">
        <v>196392</v>
      </c>
      <c r="H42" s="89">
        <v>19.406724397590363</v>
      </c>
      <c r="I42" s="89">
        <v>1.0080626613471018</v>
      </c>
      <c r="J42" s="96">
        <v>463898.34</v>
      </c>
      <c r="K42" s="25">
        <v>23</v>
      </c>
      <c r="L42" s="26" t="s">
        <v>40</v>
      </c>
      <c r="M42" s="29">
        <v>19.600000000000001</v>
      </c>
      <c r="N42" s="17"/>
    </row>
    <row r="43" spans="1:14" x14ac:dyDescent="0.35">
      <c r="A43" s="26" t="s">
        <v>62</v>
      </c>
      <c r="B43" s="24"/>
      <c r="C43" s="25">
        <v>0</v>
      </c>
      <c r="D43" s="25">
        <v>0</v>
      </c>
      <c r="E43" s="24"/>
      <c r="F43" s="25">
        <v>0</v>
      </c>
      <c r="G43" s="25">
        <v>0</v>
      </c>
      <c r="H43" s="90"/>
      <c r="I43" s="90"/>
      <c r="J43" s="96"/>
      <c r="K43" s="25"/>
      <c r="L43" s="26"/>
      <c r="M43" s="29"/>
      <c r="N43" s="17"/>
    </row>
    <row r="44" spans="1:14" x14ac:dyDescent="0.35">
      <c r="A44" s="26" t="s">
        <v>63</v>
      </c>
      <c r="B44" s="24"/>
      <c r="C44" s="25">
        <v>0</v>
      </c>
      <c r="D44" s="25">
        <v>0</v>
      </c>
      <c r="E44" s="24"/>
      <c r="F44" s="25">
        <v>0</v>
      </c>
      <c r="G44" s="25">
        <v>0</v>
      </c>
      <c r="H44" s="90"/>
      <c r="I44" s="90"/>
      <c r="J44" s="96"/>
      <c r="K44" s="25"/>
      <c r="L44" s="26"/>
      <c r="M44" s="29"/>
      <c r="N44" s="17"/>
    </row>
    <row r="45" spans="1:14" x14ac:dyDescent="0.35">
      <c r="A45" s="26" t="s">
        <v>64</v>
      </c>
      <c r="B45" s="24">
        <v>0.79</v>
      </c>
      <c r="C45" s="25">
        <v>13884</v>
      </c>
      <c r="D45" s="25">
        <v>263796</v>
      </c>
      <c r="E45" s="24">
        <v>1</v>
      </c>
      <c r="F45" s="25">
        <v>13884</v>
      </c>
      <c r="G45" s="25">
        <v>263796</v>
      </c>
      <c r="H45" s="98"/>
      <c r="I45" s="98"/>
      <c r="J45" s="96"/>
      <c r="K45" s="25">
        <v>1</v>
      </c>
      <c r="L45" s="26" t="s">
        <v>40</v>
      </c>
      <c r="M45" s="29">
        <v>19</v>
      </c>
      <c r="N45" s="17"/>
    </row>
    <row r="46" spans="1:14" x14ac:dyDescent="0.35">
      <c r="A46" s="26" t="s">
        <v>56</v>
      </c>
      <c r="B46" s="24">
        <v>1</v>
      </c>
      <c r="C46" s="25">
        <v>20374</v>
      </c>
      <c r="D46" s="25">
        <v>279123.8</v>
      </c>
      <c r="E46" s="24">
        <v>0.45999803671345835</v>
      </c>
      <c r="F46" s="25">
        <v>9372</v>
      </c>
      <c r="G46" s="25">
        <v>128396.4</v>
      </c>
      <c r="H46" s="89">
        <v>4.7656509556160618</v>
      </c>
      <c r="I46" s="89">
        <v>0.29732638515517135</v>
      </c>
      <c r="J46" s="96">
        <v>180279.81</v>
      </c>
      <c r="K46" s="25">
        <v>3</v>
      </c>
      <c r="L46" s="26" t="s">
        <v>40</v>
      </c>
      <c r="M46" s="29">
        <v>13.7</v>
      </c>
      <c r="N46" s="17"/>
    </row>
    <row r="47" spans="1:14" x14ac:dyDescent="0.35">
      <c r="A47" s="26" t="s">
        <v>57</v>
      </c>
      <c r="B47" s="24">
        <v>0.98</v>
      </c>
      <c r="C47" s="25">
        <v>2333</v>
      </c>
      <c r="D47" s="25">
        <v>21463.599999999999</v>
      </c>
      <c r="E47" s="24">
        <v>0.89969995713673379</v>
      </c>
      <c r="F47" s="25">
        <v>2099</v>
      </c>
      <c r="G47" s="25">
        <v>19310.8</v>
      </c>
      <c r="H47" s="90"/>
      <c r="I47" s="90"/>
      <c r="J47" s="96"/>
      <c r="K47" s="25">
        <v>12</v>
      </c>
      <c r="L47" s="26" t="s">
        <v>40</v>
      </c>
      <c r="M47" s="29">
        <v>9.1999999999999993</v>
      </c>
      <c r="N47" s="17"/>
    </row>
    <row r="48" spans="1:14" x14ac:dyDescent="0.35">
      <c r="A48" s="26" t="s">
        <v>58</v>
      </c>
      <c r="B48" s="24"/>
      <c r="C48" s="25">
        <v>0</v>
      </c>
      <c r="D48" s="25">
        <v>0</v>
      </c>
      <c r="E48" s="24"/>
      <c r="F48" s="25">
        <v>0</v>
      </c>
      <c r="G48" s="25">
        <v>0</v>
      </c>
      <c r="H48" s="90"/>
      <c r="I48" s="90"/>
      <c r="J48" s="96"/>
      <c r="K48" s="25"/>
      <c r="L48" s="26"/>
      <c r="M48" s="29"/>
      <c r="N48" s="17"/>
    </row>
    <row r="49" spans="1:14" x14ac:dyDescent="0.35">
      <c r="A49" s="26" t="s">
        <v>59</v>
      </c>
      <c r="B49" s="24">
        <v>1</v>
      </c>
      <c r="C49" s="25">
        <v>40551</v>
      </c>
      <c r="D49" s="25">
        <v>705587.39999999991</v>
      </c>
      <c r="E49" s="24">
        <v>0.64999630095435379</v>
      </c>
      <c r="F49" s="25">
        <v>26358</v>
      </c>
      <c r="G49" s="25">
        <v>458629.19999999995</v>
      </c>
      <c r="H49" s="90"/>
      <c r="I49" s="90"/>
      <c r="J49" s="96"/>
      <c r="K49" s="25">
        <v>2</v>
      </c>
      <c r="L49" s="26" t="s">
        <v>40</v>
      </c>
      <c r="M49" s="29">
        <v>17.399999999999999</v>
      </c>
      <c r="N49" s="17"/>
    </row>
    <row r="50" spans="1:14" x14ac:dyDescent="0.35">
      <c r="A50" s="26" t="s">
        <v>60</v>
      </c>
      <c r="B50" s="24"/>
      <c r="C50" s="25">
        <v>0</v>
      </c>
      <c r="D50" s="25">
        <v>0</v>
      </c>
      <c r="E50" s="24"/>
      <c r="F50" s="25">
        <v>0</v>
      </c>
      <c r="G50" s="25">
        <v>0</v>
      </c>
      <c r="H50" s="90"/>
      <c r="I50" s="90"/>
      <c r="J50" s="96"/>
      <c r="K50" s="25"/>
      <c r="L50" s="26"/>
      <c r="M50" s="29"/>
      <c r="N50" s="17"/>
    </row>
    <row r="51" spans="1:14" x14ac:dyDescent="0.35">
      <c r="A51" s="22" t="s">
        <v>55</v>
      </c>
      <c r="B51" s="13">
        <v>0.92996160997354849</v>
      </c>
      <c r="C51" s="14">
        <v>87162</v>
      </c>
      <c r="D51" s="14">
        <v>1466362.7999999998</v>
      </c>
      <c r="E51" s="13">
        <v>0.70825589132879008</v>
      </c>
      <c r="F51" s="14">
        <v>61733</v>
      </c>
      <c r="G51" s="14">
        <v>1066524.3999999999</v>
      </c>
      <c r="H51" s="19">
        <v>10.434907585894093</v>
      </c>
      <c r="I51" s="19">
        <v>0.60399757380140584</v>
      </c>
      <c r="J51" s="21">
        <v>644178.15</v>
      </c>
      <c r="K51" s="14">
        <v>41</v>
      </c>
      <c r="L51" s="15"/>
      <c r="M51" s="16">
        <v>16.82341846217388</v>
      </c>
      <c r="N51" s="17"/>
    </row>
    <row r="52" spans="1:14" ht="7.25" customHeight="1" x14ac:dyDescent="0.3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5" spans="1:14" x14ac:dyDescent="0.35">
      <c r="A55" t="s">
        <v>80</v>
      </c>
    </row>
    <row r="74" spans="7:9" x14ac:dyDescent="0.35">
      <c r="G74" t="s">
        <v>77</v>
      </c>
      <c r="I74" s="52">
        <f>F33</f>
        <v>5441047</v>
      </c>
    </row>
    <row r="75" spans="7:9" x14ac:dyDescent="0.35">
      <c r="G75" t="s">
        <v>78</v>
      </c>
      <c r="I75" s="52">
        <v>4990453</v>
      </c>
    </row>
    <row r="76" spans="7:9" x14ac:dyDescent="0.35">
      <c r="G76" t="s">
        <v>79</v>
      </c>
      <c r="I76" s="53">
        <f>I74/I75</f>
        <v>1.0902912020211393</v>
      </c>
    </row>
  </sheetData>
  <mergeCells count="42">
    <mergeCell ref="J14:J15"/>
    <mergeCell ref="H6:H7"/>
    <mergeCell ref="I6:I7"/>
    <mergeCell ref="H14:H15"/>
    <mergeCell ref="I14:I15"/>
    <mergeCell ref="M39:M40"/>
    <mergeCell ref="K38:L38"/>
    <mergeCell ref="A1:M1"/>
    <mergeCell ref="A2:A4"/>
    <mergeCell ref="C2:D2"/>
    <mergeCell ref="F2:I2"/>
    <mergeCell ref="K2:L2"/>
    <mergeCell ref="K3:K4"/>
    <mergeCell ref="L3:L4"/>
    <mergeCell ref="M3:M4"/>
    <mergeCell ref="A5:M5"/>
    <mergeCell ref="H8:H13"/>
    <mergeCell ref="I8:I13"/>
    <mergeCell ref="J8:J13"/>
    <mergeCell ref="A17:M17"/>
    <mergeCell ref="J6:J7"/>
    <mergeCell ref="J42:J45"/>
    <mergeCell ref="C38:D38"/>
    <mergeCell ref="F38:I38"/>
    <mergeCell ref="K39:K40"/>
    <mergeCell ref="L39:L40"/>
    <mergeCell ref="A18:M18"/>
    <mergeCell ref="H46:H50"/>
    <mergeCell ref="I46:I50"/>
    <mergeCell ref="J46:J50"/>
    <mergeCell ref="A37:M37"/>
    <mergeCell ref="A38:A40"/>
    <mergeCell ref="A36:M36"/>
    <mergeCell ref="H19:H26"/>
    <mergeCell ref="I19:I26"/>
    <mergeCell ref="J19:J26"/>
    <mergeCell ref="H27:H30"/>
    <mergeCell ref="I27:I30"/>
    <mergeCell ref="J27:J30"/>
    <mergeCell ref="A41:M41"/>
    <mergeCell ref="H42:H45"/>
    <mergeCell ref="I42:I45"/>
  </mergeCells>
  <pageMargins left="0.25" right="0.25" top="0.75" bottom="0.75" header="0.3" footer="0.3"/>
  <pageSetup scale="50" orientation="landscape" r:id="rId1"/>
  <headerFooter>
    <oddHeader>&amp;R&amp;A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9E4CC8FA0FD34A88BE0C380B684BAB" ma:contentTypeVersion="10" ma:contentTypeDescription="Create a new document." ma:contentTypeScope="" ma:versionID="f890aeb844cf6e9ce28b67625203f3af">
  <xsd:schema xmlns:xsd="http://www.w3.org/2001/XMLSchema" xmlns:xs="http://www.w3.org/2001/XMLSchema" xmlns:p="http://schemas.microsoft.com/office/2006/metadata/properties" xmlns:ns3="765227eb-2557-40de-b741-36f4bef2b5cf" targetNamespace="http://schemas.microsoft.com/office/2006/metadata/properties" ma:root="true" ma:fieldsID="db1bb154309f27afb910f7fbccc6c9bd" ns3:_="">
    <xsd:import namespace="765227eb-2557-40de-b741-36f4bef2b5c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5227eb-2557-40de-b741-36f4bef2b5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9C36E69-48C7-416C-9167-0140ED718B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5227eb-2557-40de-b741-36f4bef2b5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6223E8C-4365-498E-9AA4-08A90062BE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46DDC0-2D24-4384-A774-A7C29739CC2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NSG - GPY4 Ex Post Summary</vt:lpstr>
      <vt:lpstr>NSG - GPY5 Ex Post Summary</vt:lpstr>
      <vt:lpstr>NSG - GPY6 Ex Post Summary</vt:lpstr>
      <vt:lpstr>NSG - GPY4-6 Ex Post Summary</vt:lpstr>
      <vt:lpstr>'NSG - GPY4-6 Ex Post Summary'!Print_Area</vt:lpstr>
      <vt:lpstr>'NSG - GPY6 Ex Post Summary'!Print_Area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Grabner</dc:creator>
  <cp:lastModifiedBy>CJ Consulting</cp:lastModifiedBy>
  <cp:lastPrinted>2019-05-02T14:11:21Z</cp:lastPrinted>
  <dcterms:created xsi:type="dcterms:W3CDTF">2017-03-17T18:34:55Z</dcterms:created>
  <dcterms:modified xsi:type="dcterms:W3CDTF">2020-04-03T15:42:45Z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0x010100E99E4CC8FA0FD34A88BE0C380B684BAB</vt:lpwstr>
  </property>
</Properties>
</file>